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840" yWindow="225" windowWidth="13110" windowHeight="7860" tabRatio="892"/>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(информационный)'!$A$1:$A$164</definedName>
    <definedName name="_xlnm._FilterDatabase" localSheetId="9" hidden="1">'ФЛК (обязательный)'!$A$1:$A$3362</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45621" fullCalcOnLoad="1"/>
</workbook>
</file>

<file path=xl/calcChain.xml><?xml version="1.0" encoding="utf-8"?>
<calcChain xmlns="http://schemas.openxmlformats.org/spreadsheetml/2006/main">
  <c r="A2878" i="12" l="1"/>
  <c r="A2877" i="12"/>
  <c r="A2876" i="12"/>
  <c r="A2875" i="12"/>
  <c r="A2874" i="12"/>
  <c r="A2873" i="12"/>
  <c r="A2872" i="12"/>
  <c r="A2871" i="12"/>
  <c r="A2870" i="12"/>
  <c r="A2869" i="12"/>
  <c r="A2868" i="12"/>
  <c r="A2867" i="12"/>
  <c r="A2866" i="12"/>
  <c r="A2865" i="12"/>
  <c r="A2864" i="12"/>
  <c r="A2863" i="12"/>
  <c r="A2862" i="12"/>
  <c r="A2861" i="12"/>
  <c r="A2860" i="12"/>
  <c r="A2859" i="12"/>
  <c r="A2858" i="12"/>
  <c r="A2857" i="12"/>
  <c r="A2856" i="12"/>
  <c r="A2855" i="12"/>
  <c r="A2854" i="12"/>
  <c r="A2853" i="12"/>
  <c r="A2852" i="12"/>
  <c r="A2851" i="12"/>
  <c r="A2850" i="12"/>
  <c r="A2849" i="12"/>
  <c r="A2848" i="12"/>
  <c r="A2847" i="12"/>
  <c r="A2846" i="12"/>
  <c r="A2845" i="12"/>
  <c r="A2844" i="12"/>
  <c r="A2843" i="12"/>
  <c r="A2842" i="12"/>
  <c r="A2841" i="12"/>
  <c r="A2840" i="12"/>
  <c r="A2839" i="12"/>
  <c r="A2838" i="12"/>
  <c r="A2837" i="12"/>
  <c r="A2836" i="12"/>
  <c r="A2835" i="12"/>
  <c r="A2834" i="12"/>
  <c r="A2833" i="12"/>
  <c r="A2832" i="12"/>
  <c r="A2831" i="12"/>
  <c r="A2830" i="12"/>
  <c r="A2829" i="12"/>
  <c r="A2828" i="12"/>
  <c r="A2827" i="12"/>
  <c r="A2826" i="12"/>
  <c r="A2824" i="12"/>
  <c r="A2823" i="12"/>
  <c r="A2822" i="12"/>
  <c r="A2821" i="12"/>
  <c r="A2820" i="12"/>
  <c r="A2819" i="12"/>
  <c r="A2818" i="12"/>
  <c r="A2817" i="12"/>
  <c r="A2816" i="12"/>
  <c r="A2815" i="12"/>
  <c r="A2814" i="12"/>
  <c r="A2813" i="12"/>
  <c r="A2812" i="12"/>
  <c r="A2811" i="12"/>
  <c r="A2810" i="12"/>
  <c r="A2809" i="12"/>
  <c r="A2808" i="12"/>
  <c r="A2807" i="12"/>
  <c r="A2806" i="12"/>
  <c r="A2805" i="12"/>
  <c r="A2804" i="12"/>
  <c r="A2803" i="12"/>
  <c r="A2802" i="12"/>
  <c r="A2801" i="12"/>
  <c r="A2800" i="12"/>
  <c r="A2799" i="12"/>
  <c r="A2798" i="12"/>
  <c r="A2797" i="12"/>
  <c r="A2796" i="12"/>
  <c r="A2795" i="12"/>
  <c r="A2794" i="12"/>
  <c r="A2793" i="12"/>
  <c r="A2792" i="12"/>
  <c r="A2791" i="12"/>
  <c r="A2790" i="12"/>
  <c r="A2789" i="12"/>
  <c r="A2788" i="12"/>
  <c r="A2787" i="12"/>
  <c r="A2786" i="12"/>
  <c r="A2785" i="12"/>
  <c r="A2784" i="12"/>
  <c r="A2783" i="12"/>
  <c r="A2782" i="12"/>
  <c r="A2781" i="12"/>
  <c r="A2780" i="12"/>
  <c r="A2779" i="12"/>
  <c r="A2778" i="12"/>
  <c r="A2777" i="12"/>
  <c r="A2776" i="12"/>
  <c r="A2775" i="12"/>
  <c r="A2774" i="12"/>
  <c r="A2773" i="12"/>
  <c r="A2772" i="12"/>
  <c r="E2878" i="12"/>
  <c r="E2877" i="12"/>
  <c r="E2876" i="12"/>
  <c r="E2875" i="12"/>
  <c r="E2874" i="12"/>
  <c r="E2873" i="12"/>
  <c r="E2872" i="12"/>
  <c r="E2871" i="12"/>
  <c r="E2870" i="12"/>
  <c r="E2869" i="12"/>
  <c r="E2868" i="12"/>
  <c r="E2867" i="12"/>
  <c r="E2866" i="12"/>
  <c r="E2865" i="12"/>
  <c r="E2864" i="12"/>
  <c r="E2863" i="12"/>
  <c r="E2862" i="12"/>
  <c r="E2861" i="12"/>
  <c r="E2860" i="12"/>
  <c r="E2859" i="12"/>
  <c r="E2858" i="12"/>
  <c r="E2857" i="12"/>
  <c r="E2856" i="12"/>
  <c r="E2855" i="12"/>
  <c r="E2854" i="12"/>
  <c r="E2853" i="12"/>
  <c r="E2852" i="12"/>
  <c r="E2851" i="12"/>
  <c r="E2850" i="12"/>
  <c r="E2849" i="12"/>
  <c r="E2848" i="12"/>
  <c r="E2847" i="12"/>
  <c r="E2846" i="12"/>
  <c r="E2845" i="12"/>
  <c r="E2844" i="12"/>
  <c r="E2843" i="12"/>
  <c r="E2842" i="12"/>
  <c r="E2841" i="12"/>
  <c r="E2840" i="12"/>
  <c r="E2839" i="12"/>
  <c r="E2838" i="12"/>
  <c r="E2837" i="12"/>
  <c r="E2836" i="12"/>
  <c r="E2835" i="12"/>
  <c r="E2834" i="12"/>
  <c r="E2833" i="12"/>
  <c r="E2832" i="12"/>
  <c r="E2831" i="12"/>
  <c r="E2830" i="12"/>
  <c r="E2829" i="12"/>
  <c r="E2828" i="12"/>
  <c r="E2827" i="12"/>
  <c r="E2826" i="12"/>
  <c r="E2824" i="12"/>
  <c r="E2823" i="12"/>
  <c r="E2822" i="12"/>
  <c r="E2821" i="12"/>
  <c r="E2820" i="12"/>
  <c r="E2819" i="12"/>
  <c r="E2818" i="12"/>
  <c r="E2817" i="12"/>
  <c r="E2816" i="12"/>
  <c r="E2815" i="12"/>
  <c r="E2814" i="12"/>
  <c r="E2813" i="12"/>
  <c r="E2812" i="12"/>
  <c r="E2811" i="12"/>
  <c r="E2810" i="12"/>
  <c r="E2809" i="12"/>
  <c r="E2808" i="12"/>
  <c r="E2807" i="12"/>
  <c r="E2806" i="12"/>
  <c r="E2805" i="12"/>
  <c r="E2804" i="12"/>
  <c r="E2803" i="12"/>
  <c r="E2802" i="12"/>
  <c r="E2801" i="12"/>
  <c r="E2800" i="12"/>
  <c r="E2799" i="12"/>
  <c r="E2798" i="12"/>
  <c r="E2797" i="12"/>
  <c r="E2796" i="12"/>
  <c r="E2795" i="12"/>
  <c r="E2794" i="12"/>
  <c r="E2793" i="12"/>
  <c r="E2792" i="12"/>
  <c r="E2791" i="12"/>
  <c r="E2790" i="12"/>
  <c r="E2789" i="12"/>
  <c r="E2788" i="12"/>
  <c r="E2787" i="12"/>
  <c r="E2786" i="12"/>
  <c r="E2785" i="12"/>
  <c r="E2784" i="12"/>
  <c r="E2783" i="12"/>
  <c r="E2782" i="12"/>
  <c r="E2781" i="12"/>
  <c r="E2780" i="12"/>
  <c r="E2779" i="12"/>
  <c r="E2778" i="12"/>
  <c r="E2777" i="12"/>
  <c r="E2776" i="12"/>
  <c r="E2775" i="12"/>
  <c r="E2774" i="12"/>
  <c r="E2773" i="12"/>
  <c r="E2772" i="12"/>
  <c r="A2770" i="12"/>
  <c r="A2769" i="12"/>
  <c r="A2768" i="12"/>
  <c r="A2767" i="12"/>
  <c r="A2766" i="12"/>
  <c r="A2765" i="12"/>
  <c r="A2764" i="12"/>
  <c r="A2763" i="12"/>
  <c r="A2762" i="12"/>
  <c r="A2761" i="12"/>
  <c r="E2770" i="12"/>
  <c r="E2769" i="12"/>
  <c r="E2768" i="12"/>
  <c r="E2767" i="12"/>
  <c r="E2766" i="12"/>
  <c r="E2765" i="12"/>
  <c r="E2764" i="12"/>
  <c r="E2763" i="12"/>
  <c r="E2762" i="12"/>
  <c r="E2761" i="12"/>
  <c r="A2760" i="12"/>
  <c r="A2759" i="12"/>
  <c r="A2758" i="12"/>
  <c r="A2757" i="12"/>
  <c r="A2756" i="12"/>
  <c r="A2755" i="12"/>
  <c r="A2754" i="12"/>
  <c r="A2753" i="12"/>
  <c r="A2752" i="12"/>
  <c r="A2751" i="12"/>
  <c r="A2750" i="12"/>
  <c r="A2749" i="12"/>
  <c r="A2748" i="12"/>
  <c r="A2747" i="12"/>
  <c r="A2746" i="12"/>
  <c r="A2745" i="12"/>
  <c r="A2744" i="12"/>
  <c r="A2743" i="12"/>
  <c r="A2742" i="12"/>
  <c r="A2741" i="12"/>
  <c r="A2739" i="12"/>
  <c r="A2738" i="12"/>
  <c r="A2737" i="12"/>
  <c r="A2736" i="12"/>
  <c r="A2735" i="12"/>
  <c r="A2734" i="12"/>
  <c r="A2728" i="12"/>
  <c r="A2727" i="12"/>
  <c r="A2726" i="12"/>
  <c r="A2725" i="12"/>
  <c r="A2724" i="12"/>
  <c r="A2723" i="12"/>
  <c r="A2722" i="12"/>
  <c r="A2721" i="12"/>
  <c r="A2688" i="12"/>
  <c r="A2687" i="12"/>
  <c r="A2686" i="12"/>
  <c r="A2685" i="12"/>
  <c r="A2684" i="12"/>
  <c r="A2683" i="12"/>
  <c r="A2682" i="12"/>
  <c r="A2665" i="12"/>
  <c r="A2664" i="12"/>
  <c r="A2663" i="12"/>
  <c r="A2662" i="12"/>
  <c r="A2661" i="12"/>
  <c r="A2660" i="12"/>
  <c r="A2659" i="12"/>
  <c r="A2657" i="12"/>
  <c r="A2656" i="12"/>
  <c r="A2655" i="12"/>
  <c r="A2654" i="12"/>
  <c r="A2653" i="12"/>
  <c r="A2652" i="12"/>
  <c r="A2651" i="12"/>
  <c r="A2649" i="12"/>
  <c r="A2648" i="12"/>
  <c r="A2647" i="12"/>
  <c r="A2646" i="12"/>
  <c r="A2645" i="12"/>
  <c r="A2644" i="12"/>
  <c r="A2643" i="12"/>
  <c r="A2642" i="12"/>
  <c r="A2641" i="12"/>
  <c r="A2640" i="12"/>
  <c r="A2639" i="12"/>
  <c r="A2628" i="12"/>
  <c r="A2626" i="12"/>
  <c r="A2625" i="12"/>
  <c r="A2624" i="12"/>
  <c r="A2623" i="12"/>
  <c r="A2622" i="12"/>
  <c r="A2621" i="12"/>
  <c r="A2620" i="12"/>
  <c r="A2619" i="12"/>
  <c r="A2618" i="12"/>
  <c r="A2617" i="12"/>
  <c r="A2616" i="12"/>
  <c r="A2615" i="12"/>
  <c r="A2614" i="12"/>
  <c r="A2613" i="12"/>
  <c r="A2612" i="12"/>
  <c r="A2611" i="12"/>
  <c r="A2610" i="12"/>
  <c r="A2609" i="12"/>
  <c r="A2608" i="12"/>
  <c r="A2607" i="12"/>
  <c r="A2606" i="12"/>
  <c r="A2605" i="12"/>
  <c r="A2604" i="12"/>
  <c r="A2603" i="12"/>
  <c r="A2602" i="12"/>
  <c r="A2601" i="12"/>
  <c r="A2600" i="12"/>
  <c r="A2599" i="12"/>
  <c r="A2598" i="12"/>
  <c r="A2597" i="12"/>
  <c r="A2596" i="12"/>
  <c r="A2595" i="12"/>
  <c r="A2594" i="12"/>
  <c r="A2593" i="12"/>
  <c r="A2592" i="12"/>
  <c r="A2591" i="12"/>
  <c r="A2590" i="12"/>
  <c r="A2589" i="12"/>
  <c r="A2588" i="12"/>
  <c r="A2587" i="12"/>
  <c r="A2586" i="12"/>
  <c r="A2565" i="12"/>
  <c r="A2564" i="12"/>
  <c r="A2563" i="12"/>
  <c r="A2562" i="12"/>
  <c r="A2561" i="12"/>
  <c r="A2560" i="12"/>
  <c r="A2559" i="12"/>
  <c r="A2558" i="12"/>
  <c r="A2502" i="12"/>
  <c r="A2501" i="12"/>
  <c r="A2500" i="12"/>
  <c r="A2499" i="12"/>
  <c r="A2498" i="12"/>
  <c r="A2497" i="12"/>
  <c r="A2496" i="12"/>
  <c r="A2495" i="12"/>
  <c r="A2493" i="12"/>
  <c r="A2492" i="12"/>
  <c r="A2491" i="12"/>
  <c r="A2490" i="12"/>
  <c r="A2489" i="12"/>
  <c r="A2488" i="12"/>
  <c r="A2487" i="12"/>
  <c r="A2486" i="12"/>
  <c r="A2483" i="12"/>
  <c r="A2482" i="12"/>
  <c r="A2481" i="12"/>
  <c r="A2480" i="12"/>
  <c r="A2479" i="12"/>
  <c r="A2478" i="12"/>
  <c r="A2477" i="12"/>
  <c r="A2476" i="12"/>
  <c r="A2474" i="12"/>
  <c r="A2473" i="12"/>
  <c r="A2472" i="12"/>
  <c r="A2471" i="12"/>
  <c r="A2470" i="12"/>
  <c r="A2469" i="12"/>
  <c r="A2468" i="12"/>
  <c r="A2467" i="12"/>
  <c r="A2447" i="12"/>
  <c r="A2446" i="12"/>
  <c r="A2445" i="12"/>
  <c r="A2444" i="12"/>
  <c r="A2443" i="12"/>
  <c r="A2442" i="12"/>
  <c r="A2441" i="12"/>
  <c r="A2440" i="12"/>
  <c r="A2438" i="12"/>
  <c r="A2437" i="12"/>
  <c r="A2436" i="12"/>
  <c r="A2435" i="12"/>
  <c r="A2434" i="12"/>
  <c r="A2433" i="12"/>
  <c r="A2432" i="12"/>
  <c r="A2431" i="12"/>
  <c r="A2429" i="12"/>
  <c r="A2428" i="12"/>
  <c r="A2427" i="12"/>
  <c r="A2426" i="12"/>
  <c r="A2425" i="12"/>
  <c r="A2424" i="12"/>
  <c r="A2423" i="12"/>
  <c r="A2422" i="12"/>
  <c r="A2420" i="12"/>
  <c r="A2419" i="12"/>
  <c r="A2418" i="12"/>
  <c r="A2417" i="12"/>
  <c r="A2416" i="12"/>
  <c r="A2415" i="12"/>
  <c r="A2414" i="12"/>
  <c r="A2413" i="12"/>
  <c r="A2411" i="12"/>
  <c r="A2410" i="12"/>
  <c r="A2409" i="12"/>
  <c r="A2408" i="12"/>
  <c r="A2407" i="12"/>
  <c r="A2406" i="12"/>
  <c r="A2405" i="12"/>
  <c r="A2404" i="12"/>
  <c r="A2403" i="12"/>
  <c r="A2402" i="12"/>
  <c r="A2401" i="12"/>
  <c r="A2400" i="12"/>
  <c r="A2399" i="12"/>
  <c r="A2398" i="12"/>
  <c r="A2397" i="12"/>
  <c r="A2396" i="12"/>
  <c r="A2395" i="12"/>
  <c r="A2394" i="12"/>
  <c r="A2393" i="12"/>
  <c r="A2392" i="12"/>
  <c r="A2391" i="12"/>
  <c r="A2390" i="12"/>
  <c r="A2389" i="12"/>
  <c r="A2388" i="12"/>
  <c r="A2387" i="12"/>
  <c r="A2386" i="12"/>
  <c r="A2385" i="12"/>
  <c r="A2384" i="12"/>
  <c r="A2383" i="12"/>
  <c r="A2382" i="12"/>
  <c r="A2381" i="12"/>
  <c r="A2380" i="12"/>
  <c r="A2379" i="12"/>
  <c r="A2378" i="12"/>
  <c r="A2377" i="12"/>
  <c r="A2376" i="12"/>
  <c r="A2375" i="12"/>
  <c r="A2374" i="12"/>
  <c r="A2373" i="12"/>
  <c r="A2372" i="12"/>
  <c r="A2371" i="12"/>
  <c r="A2370" i="12"/>
  <c r="A2369" i="12"/>
  <c r="A2368" i="12"/>
  <c r="A2367" i="12"/>
  <c r="A2366" i="12"/>
  <c r="A2365" i="12"/>
  <c r="A2364" i="12"/>
  <c r="A2363" i="12"/>
  <c r="A2362" i="12"/>
  <c r="A2361" i="12"/>
  <c r="A2360" i="12"/>
  <c r="A2359" i="12"/>
  <c r="A2358" i="12"/>
  <c r="A2357" i="12"/>
  <c r="A2356" i="12"/>
  <c r="A2355" i="12"/>
  <c r="A2354" i="12"/>
  <c r="A2353" i="12"/>
  <c r="A2352" i="12"/>
  <c r="A2351" i="12"/>
  <c r="A2350" i="12"/>
  <c r="A2349" i="12"/>
  <c r="A2348" i="12"/>
  <c r="A2347" i="12"/>
  <c r="A2346" i="12"/>
  <c r="A2345" i="12"/>
  <c r="A2344" i="12"/>
  <c r="A2343" i="12"/>
  <c r="A2342" i="12"/>
  <c r="A2341" i="12"/>
  <c r="A2340" i="12"/>
  <c r="A2339" i="12"/>
  <c r="A2338" i="12"/>
  <c r="A2337" i="12"/>
  <c r="A2336" i="12"/>
  <c r="A2335" i="12"/>
  <c r="A2334" i="12"/>
  <c r="A2333" i="12"/>
  <c r="A2332" i="12"/>
  <c r="A2331" i="12"/>
  <c r="A2330" i="12"/>
  <c r="A2329" i="12"/>
  <c r="A2328" i="12"/>
  <c r="A2327" i="12"/>
  <c r="A2326" i="12"/>
  <c r="A2325" i="12"/>
  <c r="A2324" i="12"/>
  <c r="A2323" i="12"/>
  <c r="A2322" i="12"/>
  <c r="A2321" i="12"/>
  <c r="A2320" i="12"/>
  <c r="A2319" i="12"/>
  <c r="A2318" i="12"/>
  <c r="A2317" i="12"/>
  <c r="A2316" i="12"/>
  <c r="A2315" i="12"/>
  <c r="A2314" i="12"/>
  <c r="A2313" i="12"/>
  <c r="A2312" i="12"/>
  <c r="A2311" i="12"/>
  <c r="A2310" i="12"/>
  <c r="A2309" i="12"/>
  <c r="A2308" i="12"/>
  <c r="A2307" i="12"/>
  <c r="A2306" i="12"/>
  <c r="A2305" i="12"/>
  <c r="A2304" i="12"/>
  <c r="A2303" i="12"/>
  <c r="A2302" i="12"/>
  <c r="A2301" i="12"/>
  <c r="A2300" i="12"/>
  <c r="A2299" i="12"/>
  <c r="A2298" i="12"/>
  <c r="A2297" i="12"/>
  <c r="A2296" i="12"/>
  <c r="A2295" i="12"/>
  <c r="A2294" i="12"/>
  <c r="A2293" i="12"/>
  <c r="A2292" i="12"/>
  <c r="A2291" i="12"/>
  <c r="A2290" i="12"/>
  <c r="A2289" i="12"/>
  <c r="A2288" i="12"/>
  <c r="A2287" i="12"/>
  <c r="A2286" i="12"/>
  <c r="A2285" i="12"/>
  <c r="A2284" i="12"/>
  <c r="A2283" i="12"/>
  <c r="A2282" i="12"/>
  <c r="A2281" i="12"/>
  <c r="A2280" i="12"/>
  <c r="A2279" i="12"/>
  <c r="A2278" i="12"/>
  <c r="A2277" i="12"/>
  <c r="A2276" i="12"/>
  <c r="A2275" i="12"/>
  <c r="A2274" i="12"/>
  <c r="A2273" i="12"/>
  <c r="A2272" i="12"/>
  <c r="A2271" i="12"/>
  <c r="A2270" i="12"/>
  <c r="A2269" i="12"/>
  <c r="A2268" i="12"/>
  <c r="A2267" i="12"/>
  <c r="A2263" i="12"/>
  <c r="A2262" i="12"/>
  <c r="A2261" i="12"/>
  <c r="A2260" i="12"/>
  <c r="A2259" i="12"/>
  <c r="A2258" i="12"/>
  <c r="A2257" i="12"/>
  <c r="A2256" i="12"/>
  <c r="A2255" i="12"/>
  <c r="A2254" i="12"/>
  <c r="A2253" i="12"/>
  <c r="A2252" i="12"/>
  <c r="A2251" i="12"/>
  <c r="A2250" i="12"/>
  <c r="A2249" i="12"/>
  <c r="A2248" i="12"/>
  <c r="A2247" i="12"/>
  <c r="A2246" i="12"/>
  <c r="A2245" i="12"/>
  <c r="A2244" i="12"/>
  <c r="A2243" i="12"/>
  <c r="A2242" i="12"/>
  <c r="A2241" i="12"/>
  <c r="A2240" i="12"/>
  <c r="A2239" i="12"/>
  <c r="A2238" i="12"/>
  <c r="A2237" i="12"/>
  <c r="A2236" i="12"/>
  <c r="A2235" i="12"/>
  <c r="A2234" i="12"/>
  <c r="A2233" i="12"/>
  <c r="A2232" i="12"/>
  <c r="A2231" i="12"/>
  <c r="A2230" i="12"/>
  <c r="A2229" i="12"/>
  <c r="A2228" i="12"/>
  <c r="A2227" i="12"/>
  <c r="A2226" i="12"/>
  <c r="A2225" i="12"/>
  <c r="A2224" i="12"/>
  <c r="A2223" i="12"/>
  <c r="A2222" i="12"/>
  <c r="A2221" i="12"/>
  <c r="A2220" i="12"/>
  <c r="A2219" i="12"/>
  <c r="A2218" i="12"/>
  <c r="A2217" i="12"/>
  <c r="A2216" i="12"/>
  <c r="A2215" i="12"/>
  <c r="A2214" i="12"/>
  <c r="A2213" i="12"/>
  <c r="A2212" i="12"/>
  <c r="A2211" i="12"/>
  <c r="A2209" i="12"/>
  <c r="A2208" i="12"/>
  <c r="A2207" i="12"/>
  <c r="A2206" i="12"/>
  <c r="A2205" i="12"/>
  <c r="A2204" i="12"/>
  <c r="A2203" i="12"/>
  <c r="A2202" i="12"/>
  <c r="A2201" i="12"/>
  <c r="A2200" i="12"/>
  <c r="A2199" i="12"/>
  <c r="A2198" i="12"/>
  <c r="A2197" i="12"/>
  <c r="A2196" i="12"/>
  <c r="A2195" i="12"/>
  <c r="A2194" i="12"/>
  <c r="A2193" i="12"/>
  <c r="A2192" i="12"/>
  <c r="A2191" i="12"/>
  <c r="A2190" i="12"/>
  <c r="A2189" i="12"/>
  <c r="A2188" i="12"/>
  <c r="A2187" i="12"/>
  <c r="A2186" i="12"/>
  <c r="A2185" i="12"/>
  <c r="A2184" i="12"/>
  <c r="A2183" i="12"/>
  <c r="A2182" i="12"/>
  <c r="A2181" i="12"/>
  <c r="A2180" i="12"/>
  <c r="A2179" i="12"/>
  <c r="A2178" i="12"/>
  <c r="A2177" i="12"/>
  <c r="A2176" i="12"/>
  <c r="A2175" i="12"/>
  <c r="A2174" i="12"/>
  <c r="A2173" i="12"/>
  <c r="A2172" i="12"/>
  <c r="A2171" i="12"/>
  <c r="A2170" i="12"/>
  <c r="A2169" i="12"/>
  <c r="A2168" i="12"/>
  <c r="A2167" i="12"/>
  <c r="A2166" i="12"/>
  <c r="A2165" i="12"/>
  <c r="A2164" i="12"/>
  <c r="A2163" i="12"/>
  <c r="A2162" i="12"/>
  <c r="A2161" i="12"/>
  <c r="A2160" i="12"/>
  <c r="A2159" i="12"/>
  <c r="A2158" i="12"/>
  <c r="A2157" i="12"/>
  <c r="A2155" i="12"/>
  <c r="A2154" i="12"/>
  <c r="A2153" i="12"/>
  <c r="A2152" i="12"/>
  <c r="A2151" i="12"/>
  <c r="A2150" i="12"/>
  <c r="A2149" i="12"/>
  <c r="A2148" i="12"/>
  <c r="A2147" i="12"/>
  <c r="A2146" i="12"/>
  <c r="A2145" i="12"/>
  <c r="A2144" i="12"/>
  <c r="A2143" i="12"/>
  <c r="A2142" i="12"/>
  <c r="A2141" i="12"/>
  <c r="A2140" i="12"/>
  <c r="A2139" i="12"/>
  <c r="A2138" i="12"/>
  <c r="A2137" i="12"/>
  <c r="A2136" i="12"/>
  <c r="A2135" i="12"/>
  <c r="A2134" i="12"/>
  <c r="A2133" i="12"/>
  <c r="A2132" i="12"/>
  <c r="A2131" i="12"/>
  <c r="A2130" i="12"/>
  <c r="A2129" i="12"/>
  <c r="A2128" i="12"/>
  <c r="A2127" i="12"/>
  <c r="A2126" i="12"/>
  <c r="A2125" i="12"/>
  <c r="A2124" i="12"/>
  <c r="A2123" i="12"/>
  <c r="A2122" i="12"/>
  <c r="A2121" i="12"/>
  <c r="A2120" i="12"/>
  <c r="A2119" i="12"/>
  <c r="A2118" i="12"/>
  <c r="A2117" i="12"/>
  <c r="A2116" i="12"/>
  <c r="A2115" i="12"/>
  <c r="A2114" i="12"/>
  <c r="A2113" i="12"/>
  <c r="A2112" i="12"/>
  <c r="A2111" i="12"/>
  <c r="A2110" i="12"/>
  <c r="A2109" i="12"/>
  <c r="A2108" i="12"/>
  <c r="A2107" i="12"/>
  <c r="A2106" i="12"/>
  <c r="A2105" i="12"/>
  <c r="A2104" i="12"/>
  <c r="A2103" i="12"/>
  <c r="A2101" i="12"/>
  <c r="A2100" i="12"/>
  <c r="A2099" i="12"/>
  <c r="A2098" i="12"/>
  <c r="A2097" i="12"/>
  <c r="A2096" i="12"/>
  <c r="A2093" i="12"/>
  <c r="A2092" i="12"/>
  <c r="A2091" i="12"/>
  <c r="A2090" i="12"/>
  <c r="A2089" i="12"/>
  <c r="A2088" i="12"/>
  <c r="A2087" i="12"/>
  <c r="A2086" i="12"/>
  <c r="A2085" i="12"/>
  <c r="A2084" i="12"/>
  <c r="A2083" i="12"/>
  <c r="A2082" i="12"/>
  <c r="A2081" i="12"/>
  <c r="A2080" i="12"/>
  <c r="A2079" i="12"/>
  <c r="A2078" i="12"/>
  <c r="A2077" i="12"/>
  <c r="A2076" i="12"/>
  <c r="A2075" i="12"/>
  <c r="A2074" i="12"/>
  <c r="A2073" i="12"/>
  <c r="A2072" i="12"/>
  <c r="A2071" i="12"/>
  <c r="A2070" i="12"/>
  <c r="A2069" i="12"/>
  <c r="A2068" i="12"/>
  <c r="A2067" i="12"/>
  <c r="A2066" i="12"/>
  <c r="A2065" i="12"/>
  <c r="A2064" i="12"/>
  <c r="A2063" i="12"/>
  <c r="A2062" i="12"/>
  <c r="A2061" i="12"/>
  <c r="A2060" i="12"/>
  <c r="A2059" i="12"/>
  <c r="A2058" i="12"/>
  <c r="A2057" i="12"/>
  <c r="A2056" i="12"/>
  <c r="A2055" i="12"/>
  <c r="A2054" i="12"/>
  <c r="A2053" i="12"/>
  <c r="A2052" i="12"/>
  <c r="A2051" i="12"/>
  <c r="A2050" i="12"/>
  <c r="A2049" i="12"/>
  <c r="A2048" i="12"/>
  <c r="A2047" i="12"/>
  <c r="A2046" i="12"/>
  <c r="A2045" i="12"/>
  <c r="A2044" i="12"/>
  <c r="A2043" i="12"/>
  <c r="A2042" i="12"/>
  <c r="A2041" i="12"/>
  <c r="A2040" i="12"/>
  <c r="A2039" i="12"/>
  <c r="A2038" i="12"/>
  <c r="A2037" i="12"/>
  <c r="A2036" i="12"/>
  <c r="A2035" i="12"/>
  <c r="A2034" i="12"/>
  <c r="A2033" i="12"/>
  <c r="A2032" i="12"/>
  <c r="A2031" i="12"/>
  <c r="A2030" i="12"/>
  <c r="A2029" i="12"/>
  <c r="A2028" i="12"/>
  <c r="A2027" i="12"/>
  <c r="A2026" i="12"/>
  <c r="A2025" i="12"/>
  <c r="A2024" i="12"/>
  <c r="A2023" i="12"/>
  <c r="A2022" i="12"/>
  <c r="A2021" i="12"/>
  <c r="A2020" i="12"/>
  <c r="A2019" i="12"/>
  <c r="A2018" i="12"/>
  <c r="A2017" i="12"/>
  <c r="A2016" i="12"/>
  <c r="A2015" i="12"/>
  <c r="A2014" i="12"/>
  <c r="A2013" i="12"/>
  <c r="A2012" i="12"/>
  <c r="A2011" i="12"/>
  <c r="A2010" i="12"/>
  <c r="A2009" i="12"/>
  <c r="A2008" i="12"/>
  <c r="A2007" i="12"/>
  <c r="A2006" i="12"/>
  <c r="A2005" i="12"/>
  <c r="A2004" i="12"/>
  <c r="A2003" i="12"/>
  <c r="A2002" i="12"/>
  <c r="A2001" i="12"/>
  <c r="A2000" i="12"/>
  <c r="A1999" i="12"/>
  <c r="A1998" i="12"/>
  <c r="A1997" i="12"/>
  <c r="A1996" i="12"/>
  <c r="A1995" i="12"/>
  <c r="A1994" i="12"/>
  <c r="A1993" i="12"/>
  <c r="A1992" i="12"/>
  <c r="A1991" i="12"/>
  <c r="A1990" i="12"/>
  <c r="A1989" i="12"/>
  <c r="A1988" i="12"/>
  <c r="A1987" i="12"/>
  <c r="A1986" i="12"/>
  <c r="A1985" i="12"/>
  <c r="A1984" i="12"/>
  <c r="A1983" i="12"/>
  <c r="A1978" i="12"/>
  <c r="A1977" i="12"/>
  <c r="A1976" i="12"/>
  <c r="A1975" i="12"/>
  <c r="A1974" i="12"/>
  <c r="A1973" i="12"/>
  <c r="A1972" i="12"/>
  <c r="A1971" i="12"/>
  <c r="A1969" i="12"/>
  <c r="A1967" i="12"/>
  <c r="A1966" i="12"/>
  <c r="A1965" i="12"/>
  <c r="A1964" i="12"/>
  <c r="A1963" i="12"/>
  <c r="A1962" i="12"/>
  <c r="A1961" i="12"/>
  <c r="A1960" i="12"/>
  <c r="A1959" i="12"/>
  <c r="A1958" i="12"/>
  <c r="A1957" i="12"/>
  <c r="A1956" i="12"/>
  <c r="A1955" i="12"/>
  <c r="A1954" i="12"/>
  <c r="A1953" i="12"/>
  <c r="A1952" i="12"/>
  <c r="A1951" i="12"/>
  <c r="A1950" i="12"/>
  <c r="A1949" i="12"/>
  <c r="A1948" i="12"/>
  <c r="A1947" i="12"/>
  <c r="A1946" i="12"/>
  <c r="A1945" i="12"/>
  <c r="A1944" i="12"/>
  <c r="A1943" i="12"/>
  <c r="A1942" i="12"/>
  <c r="A1941" i="12"/>
  <c r="A1940" i="12"/>
  <c r="A1939" i="12"/>
  <c r="A1938" i="12"/>
  <c r="A1937" i="12"/>
  <c r="A1936" i="12"/>
  <c r="A1935" i="12"/>
  <c r="A1934" i="12"/>
  <c r="A1933" i="12"/>
  <c r="A1932" i="12"/>
  <c r="A1931" i="12"/>
  <c r="A1930" i="12"/>
  <c r="A1929" i="12"/>
  <c r="A1928" i="12"/>
  <c r="A1927" i="12"/>
  <c r="A1926" i="12"/>
  <c r="A1925" i="12"/>
  <c r="A1924" i="12"/>
  <c r="A1923" i="12"/>
  <c r="A1922" i="12"/>
  <c r="A1921" i="12"/>
  <c r="A1920" i="12"/>
  <c r="A1919" i="12"/>
  <c r="A1918" i="12"/>
  <c r="A1917" i="12"/>
  <c r="A1916" i="12"/>
  <c r="A1915" i="12"/>
  <c r="A1913" i="12"/>
  <c r="A1912" i="12"/>
  <c r="A1911" i="12"/>
  <c r="A1909" i="12"/>
  <c r="A1908" i="12"/>
  <c r="A1907" i="12"/>
  <c r="A1906" i="12"/>
  <c r="A1905" i="12"/>
  <c r="A1904" i="12"/>
  <c r="A1903" i="12"/>
  <c r="A1902" i="12"/>
  <c r="A1901" i="12"/>
  <c r="A1892" i="12"/>
  <c r="A1891" i="12"/>
  <c r="A1890" i="12"/>
  <c r="A1889" i="12"/>
  <c r="A1888" i="12"/>
  <c r="A1887" i="12"/>
  <c r="A1886" i="12"/>
  <c r="A1885" i="12"/>
  <c r="A1884" i="12"/>
  <c r="A1883" i="12"/>
  <c r="A1882" i="12"/>
  <c r="A1881" i="12"/>
  <c r="A1880" i="12"/>
  <c r="A1879" i="12"/>
  <c r="A1878" i="12"/>
  <c r="A1877" i="12"/>
  <c r="A1876" i="12"/>
  <c r="A1875" i="12"/>
  <c r="A1874" i="12"/>
  <c r="A1873" i="12"/>
  <c r="A1872" i="12"/>
  <c r="A1871" i="12"/>
  <c r="A1870" i="12"/>
  <c r="A1869" i="12"/>
  <c r="A1868" i="12"/>
  <c r="A1867" i="12"/>
  <c r="A1866" i="12"/>
  <c r="A1865" i="12"/>
  <c r="A1864" i="12"/>
  <c r="A1863" i="12"/>
  <c r="A1862" i="12"/>
  <c r="A1861" i="12"/>
  <c r="A1860" i="12"/>
  <c r="A1859" i="12"/>
  <c r="A1858" i="12"/>
  <c r="A1857" i="12"/>
  <c r="A1856" i="12"/>
  <c r="A1855" i="12"/>
  <c r="A1854" i="12"/>
  <c r="A1853" i="12"/>
  <c r="A1852" i="12"/>
  <c r="A1851" i="12"/>
  <c r="A1850" i="12"/>
  <c r="A1849" i="12"/>
  <c r="A1848" i="12"/>
  <c r="A1847" i="12"/>
  <c r="A1846" i="12"/>
  <c r="A1845" i="12"/>
  <c r="A1844" i="12"/>
  <c r="A1843" i="12"/>
  <c r="A1842" i="12"/>
  <c r="A1841" i="12"/>
  <c r="A1840" i="12"/>
  <c r="A1839" i="12"/>
  <c r="A1838" i="12"/>
  <c r="A1837" i="12"/>
  <c r="A1836" i="12"/>
  <c r="A1835" i="12"/>
  <c r="A1834" i="12"/>
  <c r="A1833" i="12"/>
  <c r="A1832" i="12"/>
  <c r="A1831" i="12"/>
  <c r="A1830" i="12"/>
  <c r="A1829" i="12"/>
  <c r="A1828" i="12"/>
  <c r="A1827" i="12"/>
  <c r="A1826" i="12"/>
  <c r="A1825" i="12"/>
  <c r="A1824" i="12"/>
  <c r="A1823" i="12"/>
  <c r="A1822" i="12"/>
  <c r="A1821" i="12"/>
  <c r="A1820" i="12"/>
  <c r="A1819" i="12"/>
  <c r="A1818" i="12"/>
  <c r="A1817" i="12"/>
  <c r="A1816" i="12"/>
  <c r="A1815" i="12"/>
  <c r="A1814" i="12"/>
  <c r="A1813" i="12"/>
  <c r="A1812" i="12"/>
  <c r="A1811" i="12"/>
  <c r="A1810" i="12"/>
  <c r="A1809" i="12"/>
  <c r="A1808" i="12"/>
  <c r="A1807" i="12"/>
  <c r="A1806" i="12"/>
  <c r="A1805" i="12"/>
  <c r="A1804" i="12"/>
  <c r="A1803" i="12"/>
  <c r="A1802" i="12"/>
  <c r="A1801" i="12"/>
  <c r="A1800" i="12"/>
  <c r="A1799" i="12"/>
  <c r="A1798" i="12"/>
  <c r="A1797" i="12"/>
  <c r="A1796" i="12"/>
  <c r="A1795" i="12"/>
  <c r="A1794" i="12"/>
  <c r="A1793" i="12"/>
  <c r="A1792" i="12"/>
  <c r="A1791" i="12"/>
  <c r="A1790" i="12"/>
  <c r="A1789" i="12"/>
  <c r="A1788" i="12"/>
  <c r="A1787" i="12"/>
  <c r="A1786" i="12"/>
  <c r="A1785" i="12"/>
  <c r="A1784" i="12"/>
  <c r="A1783" i="12"/>
  <c r="A1782" i="12"/>
  <c r="A1780" i="12"/>
  <c r="A1779" i="12"/>
  <c r="A1777" i="12"/>
  <c r="A1776" i="12"/>
  <c r="A1773" i="12"/>
  <c r="A1772" i="12"/>
  <c r="A1771" i="12"/>
  <c r="A1770" i="12"/>
  <c r="A1768" i="12"/>
  <c r="A1767" i="12"/>
  <c r="A1766" i="12"/>
  <c r="A1765" i="12"/>
  <c r="A1764" i="12"/>
  <c r="A1763" i="12"/>
  <c r="A1762" i="12"/>
  <c r="A1761" i="12"/>
  <c r="A1760" i="12"/>
  <c r="A1759" i="12"/>
  <c r="A1758" i="12"/>
  <c r="A1757" i="12"/>
  <c r="A1756" i="12"/>
  <c r="A1755" i="12"/>
  <c r="A1754" i="12"/>
  <c r="A1753" i="12"/>
  <c r="A1752" i="12"/>
  <c r="A1751" i="12"/>
  <c r="A1750" i="12"/>
  <c r="A1749" i="12"/>
  <c r="A1748" i="12"/>
  <c r="A1747" i="12"/>
  <c r="A1746" i="12"/>
  <c r="A1745" i="12"/>
  <c r="A1744" i="12"/>
  <c r="A1743" i="12"/>
  <c r="A1742" i="12"/>
  <c r="A1741" i="12"/>
  <c r="A1740" i="12"/>
  <c r="A1739" i="12"/>
  <c r="A1738" i="12"/>
  <c r="A1737" i="12"/>
  <c r="A1736" i="12"/>
  <c r="A1735" i="12"/>
  <c r="A1734" i="12"/>
  <c r="A1733" i="12"/>
  <c r="A1732" i="12"/>
  <c r="A1731" i="12"/>
  <c r="A1730" i="12"/>
  <c r="A1729" i="12"/>
  <c r="A1728" i="12"/>
  <c r="A1727" i="12"/>
  <c r="A1726" i="12"/>
  <c r="A1725" i="12"/>
  <c r="A1724" i="12"/>
  <c r="A1723" i="12"/>
  <c r="A1722" i="12"/>
  <c r="A1721" i="12"/>
  <c r="A1720" i="12"/>
  <c r="A1719" i="12"/>
  <c r="A1718" i="12"/>
  <c r="A1717" i="12"/>
  <c r="A1716" i="12"/>
  <c r="A1713" i="12"/>
  <c r="A1712" i="12"/>
  <c r="A1711" i="12"/>
  <c r="A1710" i="12"/>
  <c r="A1709" i="12"/>
  <c r="A1708" i="12"/>
  <c r="A1707" i="12"/>
  <c r="A1706" i="12"/>
  <c r="A1705" i="12"/>
  <c r="A1704" i="12"/>
  <c r="A1703" i="12"/>
  <c r="A1701" i="12"/>
  <c r="A1700" i="12"/>
  <c r="A1699" i="12"/>
  <c r="A1698" i="12"/>
  <c r="A1697" i="12"/>
  <c r="A1696" i="12"/>
  <c r="A1695" i="12"/>
  <c r="A1694" i="12"/>
  <c r="A1693" i="12"/>
  <c r="A1692" i="12"/>
  <c r="A1691" i="12"/>
  <c r="A1690" i="12"/>
  <c r="A1689" i="12"/>
  <c r="A1688" i="12"/>
  <c r="A1687" i="12"/>
  <c r="A1686" i="12"/>
  <c r="A1685" i="12"/>
  <c r="A1684" i="12"/>
  <c r="A1683" i="12"/>
  <c r="A1682" i="12"/>
  <c r="A1681" i="12"/>
  <c r="A1680" i="12"/>
  <c r="A1679" i="12"/>
  <c r="A1678" i="12"/>
  <c r="A1677" i="12"/>
  <c r="A1676" i="12"/>
  <c r="A1675" i="12"/>
  <c r="A1674" i="12"/>
  <c r="A1673" i="12"/>
  <c r="A1672" i="12"/>
  <c r="A1671" i="12"/>
  <c r="A1670" i="12"/>
  <c r="A1635" i="12"/>
  <c r="A1634" i="12"/>
  <c r="A1449" i="12"/>
  <c r="A1448" i="12"/>
  <c r="A1447" i="12"/>
  <c r="A1446" i="12"/>
  <c r="A1445" i="12"/>
  <c r="A1444" i="12"/>
  <c r="A1440" i="12"/>
  <c r="A1432" i="12"/>
  <c r="A1431" i="12"/>
  <c r="A1430" i="12"/>
  <c r="A1429" i="12"/>
  <c r="A1428" i="12"/>
  <c r="A1427" i="12"/>
  <c r="A1426" i="12"/>
  <c r="A1425" i="12"/>
  <c r="A1424" i="12"/>
  <c r="A1423" i="12"/>
  <c r="A1422" i="12"/>
  <c r="A1421" i="12"/>
  <c r="A1420" i="12"/>
  <c r="A1419" i="12"/>
  <c r="A1418" i="12"/>
  <c r="A1417" i="12"/>
  <c r="A1416" i="12"/>
  <c r="A1415" i="12"/>
  <c r="A1414" i="12"/>
  <c r="A1413" i="12"/>
  <c r="A1412" i="12"/>
  <c r="A1411" i="12"/>
  <c r="A1410" i="12"/>
  <c r="A1409" i="12"/>
  <c r="A1408" i="12"/>
  <c r="A1407" i="12"/>
  <c r="A1406" i="12"/>
  <c r="A1405" i="12"/>
  <c r="A1404" i="12"/>
  <c r="A1403" i="12"/>
  <c r="A1402" i="12"/>
  <c r="A1401" i="12"/>
  <c r="A1400" i="12"/>
  <c r="A1399" i="12"/>
  <c r="A1398" i="12"/>
  <c r="A1397" i="12"/>
  <c r="A1396" i="12"/>
  <c r="A1395" i="12"/>
  <c r="A1394" i="12"/>
  <c r="A1393" i="12"/>
  <c r="A1392" i="12"/>
  <c r="A1391" i="12"/>
  <c r="A1390" i="12"/>
  <c r="A1389" i="12"/>
  <c r="A1388" i="12"/>
  <c r="A1387" i="12"/>
  <c r="A1386" i="12"/>
  <c r="A1385" i="12"/>
  <c r="A1384" i="12"/>
  <c r="A1383" i="12"/>
  <c r="A1382" i="12"/>
  <c r="A1381" i="12"/>
  <c r="A1380" i="12"/>
  <c r="A1379" i="12"/>
  <c r="A1378" i="12"/>
  <c r="A1377" i="12"/>
  <c r="A1376" i="12"/>
  <c r="A1375" i="12"/>
  <c r="A1374" i="12"/>
  <c r="A1373" i="12"/>
  <c r="A1372" i="12"/>
  <c r="A1371" i="12"/>
  <c r="A1370" i="12"/>
  <c r="A1369" i="12"/>
  <c r="A1368" i="12"/>
  <c r="A1367" i="12"/>
  <c r="A1366" i="12"/>
  <c r="A1365" i="12"/>
  <c r="A1364" i="12"/>
  <c r="A1363" i="12"/>
  <c r="A1362" i="12"/>
  <c r="A1361" i="12"/>
  <c r="A1323" i="12"/>
  <c r="A1322" i="12"/>
  <c r="A1321" i="12"/>
  <c r="A1320" i="12"/>
  <c r="A1319" i="12"/>
  <c r="A1318" i="12"/>
  <c r="A1317" i="12"/>
  <c r="A1316" i="12"/>
  <c r="A1315" i="12"/>
  <c r="A1314" i="12"/>
  <c r="A1313" i="12"/>
  <c r="A1312" i="12"/>
  <c r="A1311" i="12"/>
  <c r="A1310" i="12"/>
  <c r="A1309" i="12"/>
  <c r="A1308" i="12"/>
  <c r="A1307" i="12"/>
  <c r="A1306" i="12"/>
  <c r="A1305" i="12"/>
  <c r="A1304" i="12"/>
  <c r="A1303" i="12"/>
  <c r="A1302" i="12"/>
  <c r="A1301" i="12"/>
  <c r="A1300" i="12"/>
  <c r="A1299" i="12"/>
  <c r="A1298" i="12"/>
  <c r="A1297" i="12"/>
  <c r="A1296" i="12"/>
  <c r="A1295" i="12"/>
  <c r="A1294" i="12"/>
  <c r="A1293" i="12"/>
  <c r="A1292" i="12"/>
  <c r="A1291" i="12"/>
  <c r="A1290" i="12"/>
  <c r="A1289" i="12"/>
  <c r="A1288" i="12"/>
  <c r="A1287" i="12"/>
  <c r="A1286" i="12"/>
  <c r="A1285" i="12"/>
  <c r="A1284" i="12"/>
  <c r="A1283" i="12"/>
  <c r="A1282" i="12"/>
  <c r="A1281" i="12"/>
  <c r="A1280" i="12"/>
  <c r="A1279" i="12"/>
  <c r="A1278" i="12"/>
  <c r="A1277" i="12"/>
  <c r="A1276" i="12"/>
  <c r="A1275" i="12"/>
  <c r="A1274" i="12"/>
  <c r="A1273" i="12"/>
  <c r="A1272" i="12"/>
  <c r="A1271" i="12"/>
  <c r="A1269" i="12"/>
  <c r="A1268" i="12"/>
  <c r="A1267" i="12"/>
  <c r="A1266" i="12"/>
  <c r="A1265" i="12"/>
  <c r="A1264" i="12"/>
  <c r="A1263" i="12"/>
  <c r="A1262" i="12"/>
  <c r="A1261" i="12"/>
  <c r="A1260" i="12"/>
  <c r="A1259" i="12"/>
  <c r="A1258" i="12"/>
  <c r="A1257" i="12"/>
  <c r="A1256" i="12"/>
  <c r="A1255" i="12"/>
  <c r="A1254" i="12"/>
  <c r="A1253" i="12"/>
  <c r="A1252" i="12"/>
  <c r="A1251" i="12"/>
  <c r="A1250" i="12"/>
  <c r="A1249" i="12"/>
  <c r="A1248" i="12"/>
  <c r="A1247" i="12"/>
  <c r="A1246" i="12"/>
  <c r="A1245" i="12"/>
  <c r="A1244" i="12"/>
  <c r="A1243" i="12"/>
  <c r="A1242" i="12"/>
  <c r="A1241" i="12"/>
  <c r="A1240" i="12"/>
  <c r="A1239" i="12"/>
  <c r="A1238" i="12"/>
  <c r="A1237" i="12"/>
  <c r="A1236" i="12"/>
  <c r="A1235" i="12"/>
  <c r="A1234" i="12"/>
  <c r="A1233" i="12"/>
  <c r="A1232" i="12"/>
  <c r="A1231" i="12"/>
  <c r="A1230" i="12"/>
  <c r="A1229" i="12"/>
  <c r="A1228" i="12"/>
  <c r="A1227" i="12"/>
  <c r="A1226" i="12"/>
  <c r="A1214" i="12"/>
  <c r="A1175" i="12"/>
  <c r="A1128" i="12"/>
  <c r="A1067" i="12"/>
  <c r="A1066" i="12"/>
  <c r="A1054" i="12"/>
  <c r="A1053" i="12"/>
  <c r="A1052" i="12"/>
  <c r="A1051" i="12"/>
  <c r="A1050" i="12"/>
  <c r="A1049" i="12"/>
  <c r="A1048" i="12"/>
  <c r="A1047" i="12"/>
  <c r="A1045" i="12"/>
  <c r="A1044" i="12"/>
  <c r="A1043" i="12"/>
  <c r="A1042" i="12"/>
  <c r="A1041" i="12"/>
  <c r="A1040" i="12"/>
  <c r="A1039" i="12"/>
  <c r="A1038" i="12"/>
  <c r="A1037" i="12"/>
  <c r="A1036" i="12"/>
  <c r="A1035" i="12"/>
  <c r="A1034" i="12"/>
  <c r="A1033" i="12"/>
  <c r="A1032" i="12"/>
  <c r="A1031" i="12"/>
  <c r="A1026" i="12"/>
  <c r="A1025" i="12"/>
  <c r="A1024" i="12"/>
  <c r="A1023" i="12"/>
  <c r="A1022" i="12"/>
  <c r="A1021" i="12"/>
  <c r="A1020" i="12"/>
  <c r="A1019" i="12"/>
  <c r="A1018" i="12"/>
  <c r="A1017" i="12"/>
  <c r="A1016" i="12"/>
  <c r="A1015" i="12"/>
  <c r="A1014" i="12"/>
  <c r="A1013" i="12"/>
  <c r="A1012" i="12"/>
  <c r="A1011" i="12"/>
  <c r="A1010" i="12"/>
  <c r="A1009" i="12"/>
  <c r="A1008" i="12"/>
  <c r="A1007" i="12"/>
  <c r="A1006" i="12"/>
  <c r="A1005" i="12"/>
  <c r="A1004" i="12"/>
  <c r="A1003" i="12"/>
  <c r="A1002" i="12"/>
  <c r="A1001" i="12"/>
  <c r="A1000" i="12"/>
  <c r="A999" i="12"/>
  <c r="A998" i="12"/>
  <c r="A997" i="12"/>
  <c r="A996" i="12"/>
  <c r="A995" i="12"/>
  <c r="A994" i="12"/>
  <c r="A993" i="12"/>
  <c r="A992" i="12"/>
  <c r="A991" i="12"/>
  <c r="A990" i="12"/>
  <c r="A989" i="12"/>
  <c r="A988" i="12"/>
  <c r="A987" i="12"/>
  <c r="A986" i="12"/>
  <c r="A985" i="12"/>
  <c r="A984" i="12"/>
  <c r="A983" i="12"/>
  <c r="A982" i="12"/>
  <c r="A981" i="12"/>
  <c r="A980" i="12"/>
  <c r="A979" i="12"/>
  <c r="A978" i="12"/>
  <c r="A977" i="12"/>
  <c r="A976" i="12"/>
  <c r="A975" i="12"/>
  <c r="A974" i="12"/>
  <c r="A972" i="12"/>
  <c r="A971" i="12"/>
  <c r="A970" i="12"/>
  <c r="A969" i="12"/>
  <c r="A968" i="12"/>
  <c r="A967" i="12"/>
  <c r="A966" i="12"/>
  <c r="A965" i="12"/>
  <c r="A964" i="12"/>
  <c r="A963" i="12"/>
  <c r="A962" i="12"/>
  <c r="A961" i="12"/>
  <c r="A960" i="12"/>
  <c r="A959" i="12"/>
  <c r="A958" i="12"/>
  <c r="A957" i="12"/>
  <c r="A956" i="12"/>
  <c r="A955" i="12"/>
  <c r="A954" i="12"/>
  <c r="A953" i="12"/>
  <c r="A952" i="12"/>
  <c r="A951" i="12"/>
  <c r="A950" i="12"/>
  <c r="A949" i="12"/>
  <c r="A948" i="12"/>
  <c r="A947" i="12"/>
  <c r="A946" i="12"/>
  <c r="A945" i="12"/>
  <c r="A944" i="12"/>
  <c r="A943" i="12"/>
  <c r="A942" i="12"/>
  <c r="A941" i="12"/>
  <c r="A940" i="12"/>
  <c r="A939" i="12"/>
  <c r="A938" i="12"/>
  <c r="A937" i="12"/>
  <c r="A936" i="12"/>
  <c r="A935" i="12"/>
  <c r="A934" i="12"/>
  <c r="A933" i="12"/>
  <c r="A932" i="12"/>
  <c r="A931" i="12"/>
  <c r="A930" i="12"/>
  <c r="A929" i="12"/>
  <c r="A928" i="12"/>
  <c r="A927" i="12"/>
  <c r="A926" i="12"/>
  <c r="A925" i="12"/>
  <c r="A924" i="12"/>
  <c r="A923" i="12"/>
  <c r="A922" i="12"/>
  <c r="A921" i="12"/>
  <c r="A920" i="12"/>
  <c r="A918" i="12"/>
  <c r="A917" i="12"/>
  <c r="A916" i="12"/>
  <c r="A915" i="12"/>
  <c r="A914" i="12"/>
  <c r="A913" i="12"/>
  <c r="A912" i="12"/>
  <c r="A911" i="12"/>
  <c r="A910" i="12"/>
  <c r="A909" i="12"/>
  <c r="A908" i="12"/>
  <c r="A907" i="12"/>
  <c r="A906" i="12"/>
  <c r="A905" i="12"/>
  <c r="A904" i="12"/>
  <c r="A903" i="12"/>
  <c r="A902" i="12"/>
  <c r="A901" i="12"/>
  <c r="A900" i="12"/>
  <c r="A899" i="12"/>
  <c r="A898" i="12"/>
  <c r="A897" i="12"/>
  <c r="A896" i="12"/>
  <c r="A895" i="12"/>
  <c r="A894" i="12"/>
  <c r="A893" i="12"/>
  <c r="A892" i="12"/>
  <c r="A891" i="12"/>
  <c r="A890" i="12"/>
  <c r="A889" i="12"/>
  <c r="A888" i="12"/>
  <c r="A887" i="12"/>
  <c r="A886" i="12"/>
  <c r="A885" i="12"/>
  <c r="A884" i="12"/>
  <c r="A883" i="12"/>
  <c r="A882" i="12"/>
  <c r="A881" i="12"/>
  <c r="A880" i="12"/>
  <c r="A879" i="12"/>
  <c r="A878" i="12"/>
  <c r="A877" i="12"/>
  <c r="A876" i="12"/>
  <c r="A875" i="12"/>
  <c r="A874" i="12"/>
  <c r="A873" i="12"/>
  <c r="A872" i="12"/>
  <c r="A871" i="12"/>
  <c r="A870" i="12"/>
  <c r="A869" i="12"/>
  <c r="A868" i="12"/>
  <c r="A867" i="12"/>
  <c r="A866" i="12"/>
  <c r="A864" i="12"/>
  <c r="A863" i="12"/>
  <c r="A862" i="12"/>
  <c r="A861" i="12"/>
  <c r="A860" i="12"/>
  <c r="A859" i="12"/>
  <c r="A858" i="12"/>
  <c r="A857" i="12"/>
  <c r="A856" i="12"/>
  <c r="A855" i="12"/>
  <c r="A854" i="12"/>
  <c r="A853" i="12"/>
  <c r="A852" i="12"/>
  <c r="A851" i="12"/>
  <c r="A850" i="12"/>
  <c r="A849" i="12"/>
  <c r="A848" i="12"/>
  <c r="A847" i="12"/>
  <c r="A846" i="12"/>
  <c r="A845" i="12"/>
  <c r="A844" i="12"/>
  <c r="A843" i="12"/>
  <c r="A842" i="12"/>
  <c r="A841" i="12"/>
  <c r="A840" i="12"/>
  <c r="A839" i="12"/>
  <c r="A838" i="12"/>
  <c r="A837" i="12"/>
  <c r="A836" i="12"/>
  <c r="A835" i="12"/>
  <c r="A834" i="12"/>
  <c r="A833" i="12"/>
  <c r="A832" i="12"/>
  <c r="A831" i="12"/>
  <c r="A830" i="12"/>
  <c r="A829" i="12"/>
  <c r="A828" i="12"/>
  <c r="A827" i="12"/>
  <c r="A826" i="12"/>
  <c r="A825" i="12"/>
  <c r="A824" i="12"/>
  <c r="A823" i="12"/>
  <c r="A822" i="12"/>
  <c r="A821" i="12"/>
  <c r="A820" i="12"/>
  <c r="A819" i="12"/>
  <c r="A818" i="12"/>
  <c r="A817" i="12"/>
  <c r="A816" i="12"/>
  <c r="A815" i="12"/>
  <c r="A814" i="12"/>
  <c r="A813" i="12"/>
  <c r="A812" i="12"/>
  <c r="A810" i="12"/>
  <c r="A809" i="12"/>
  <c r="A808" i="12"/>
  <c r="A807" i="12"/>
  <c r="A806" i="12"/>
  <c r="A805" i="12"/>
  <c r="A804" i="12"/>
  <c r="A803" i="12"/>
  <c r="A802" i="12"/>
  <c r="A801" i="12"/>
  <c r="A800" i="12"/>
  <c r="A799" i="12"/>
  <c r="A798" i="12"/>
  <c r="A797" i="12"/>
  <c r="A796" i="12"/>
  <c r="A795" i="12"/>
  <c r="A794" i="12"/>
  <c r="A793" i="12"/>
  <c r="A792" i="12"/>
  <c r="A791" i="12"/>
  <c r="A790" i="12"/>
  <c r="A789" i="12"/>
  <c r="A788" i="12"/>
  <c r="A787" i="12"/>
  <c r="A786" i="12"/>
  <c r="A785" i="12"/>
  <c r="A784" i="12"/>
  <c r="A783" i="12"/>
  <c r="A782" i="12"/>
  <c r="A781" i="12"/>
  <c r="A780" i="12"/>
  <c r="A779" i="12"/>
  <c r="A778" i="12"/>
  <c r="A777" i="12"/>
  <c r="A776" i="12"/>
  <c r="A775" i="12"/>
  <c r="A774" i="12"/>
  <c r="A773" i="12"/>
  <c r="A772" i="12"/>
  <c r="A771" i="12"/>
  <c r="A770" i="12"/>
  <c r="A769" i="12"/>
  <c r="A768" i="12"/>
  <c r="A767" i="12"/>
  <c r="A766" i="12"/>
  <c r="A765" i="12"/>
  <c r="A764" i="12"/>
  <c r="A763" i="12"/>
  <c r="A762" i="12"/>
  <c r="A761" i="12"/>
  <c r="A760" i="12"/>
  <c r="A759" i="12"/>
  <c r="A758" i="12"/>
  <c r="A756" i="12"/>
  <c r="A755" i="12"/>
  <c r="A754" i="12"/>
  <c r="A753" i="12"/>
  <c r="A752" i="12"/>
  <c r="A751" i="12"/>
  <c r="A750" i="12"/>
  <c r="A749" i="12"/>
  <c r="A748" i="12"/>
  <c r="A747" i="12"/>
  <c r="A746" i="12"/>
  <c r="A745" i="12"/>
  <c r="A744" i="12"/>
  <c r="A743" i="12"/>
  <c r="A742" i="12"/>
  <c r="A741" i="12"/>
  <c r="A740" i="12"/>
  <c r="A739" i="12"/>
  <c r="A738" i="12"/>
  <c r="A737" i="12"/>
  <c r="A736" i="12"/>
  <c r="A735" i="12"/>
  <c r="A734" i="12"/>
  <c r="A733" i="12"/>
  <c r="A732" i="12"/>
  <c r="A731" i="12"/>
  <c r="A730" i="12"/>
  <c r="A729" i="12"/>
  <c r="A728" i="12"/>
  <c r="A727" i="12"/>
  <c r="A726" i="12"/>
  <c r="A725" i="12"/>
  <c r="A724" i="12"/>
  <c r="A723" i="12"/>
  <c r="A722" i="12"/>
  <c r="A721" i="12"/>
  <c r="A720" i="12"/>
  <c r="A719" i="12"/>
  <c r="A718" i="12"/>
  <c r="A717" i="12"/>
  <c r="A716" i="12"/>
  <c r="A715" i="12"/>
  <c r="A714" i="12"/>
  <c r="A713" i="12"/>
  <c r="A712" i="12"/>
  <c r="A711" i="12"/>
  <c r="A710" i="12"/>
  <c r="A709" i="12"/>
  <c r="A708" i="12"/>
  <c r="A707" i="12"/>
  <c r="A706" i="12"/>
  <c r="A705" i="12"/>
  <c r="A704" i="12"/>
  <c r="A668" i="12"/>
  <c r="A666" i="12"/>
  <c r="A665" i="12"/>
  <c r="A664" i="12"/>
  <c r="A663" i="12"/>
  <c r="A662" i="12"/>
  <c r="A661" i="12"/>
  <c r="A660" i="12"/>
  <c r="A659" i="12"/>
  <c r="A658" i="12"/>
  <c r="A657" i="12"/>
  <c r="A656" i="12"/>
  <c r="A655" i="12"/>
  <c r="A654" i="12"/>
  <c r="A653" i="12"/>
  <c r="A652" i="12"/>
  <c r="A651" i="12"/>
  <c r="A650" i="12"/>
  <c r="A649" i="12"/>
  <c r="A648" i="12"/>
  <c r="A647" i="12"/>
  <c r="A646" i="12"/>
  <c r="A645" i="12"/>
  <c r="A644" i="12"/>
  <c r="A643" i="12"/>
  <c r="A642" i="12"/>
  <c r="A641" i="12"/>
  <c r="A640" i="12"/>
  <c r="A639" i="12"/>
  <c r="A638" i="12"/>
  <c r="A637" i="12"/>
  <c r="A636" i="12"/>
  <c r="A635" i="12"/>
  <c r="A600" i="12"/>
  <c r="A599" i="12"/>
  <c r="A598" i="12"/>
  <c r="A597" i="12"/>
  <c r="A596" i="12"/>
  <c r="A595" i="12"/>
  <c r="A594" i="12"/>
  <c r="A593" i="12"/>
  <c r="A592" i="12"/>
  <c r="A591" i="12"/>
  <c r="A590" i="12"/>
  <c r="A589" i="12"/>
  <c r="A588" i="12"/>
  <c r="A587" i="12"/>
  <c r="A586" i="12"/>
  <c r="A585" i="12"/>
  <c r="A584" i="12"/>
  <c r="A583" i="12"/>
  <c r="A582" i="12"/>
  <c r="A581" i="12"/>
  <c r="A580" i="12"/>
  <c r="A579" i="12"/>
  <c r="A578" i="12"/>
  <c r="A577" i="12"/>
  <c r="A576" i="12"/>
  <c r="A575" i="12"/>
  <c r="A574" i="12"/>
  <c r="A573" i="12"/>
  <c r="A572" i="12"/>
  <c r="A571" i="12"/>
  <c r="A570" i="12"/>
  <c r="A569" i="12"/>
  <c r="A568" i="12"/>
  <c r="A567" i="12"/>
  <c r="A566" i="12"/>
  <c r="A565" i="12"/>
  <c r="A564" i="12"/>
  <c r="A563" i="12"/>
  <c r="A562" i="12"/>
  <c r="A561" i="12"/>
  <c r="A560" i="12"/>
  <c r="A559" i="12"/>
  <c r="A558" i="12"/>
  <c r="A557" i="12"/>
  <c r="A556" i="12"/>
  <c r="A555" i="12"/>
  <c r="A554" i="12"/>
  <c r="A553" i="12"/>
  <c r="A552" i="12"/>
  <c r="A551" i="12"/>
  <c r="A550" i="12"/>
  <c r="A549" i="12"/>
  <c r="A548" i="12"/>
  <c r="A546" i="12"/>
  <c r="A545" i="12"/>
  <c r="A544" i="12"/>
  <c r="A543" i="12"/>
  <c r="A542" i="12"/>
  <c r="A541" i="12"/>
  <c r="A540" i="12"/>
  <c r="A539" i="12"/>
  <c r="A538" i="12"/>
  <c r="A537" i="12"/>
  <c r="A536" i="12"/>
  <c r="A535" i="12"/>
  <c r="A534" i="12"/>
  <c r="A533" i="12"/>
  <c r="A532" i="12"/>
  <c r="A531" i="12"/>
  <c r="A530" i="12"/>
  <c r="A529" i="12"/>
  <c r="A528" i="12"/>
  <c r="A527" i="12"/>
  <c r="A526" i="12"/>
  <c r="A525" i="12"/>
  <c r="A524" i="12"/>
  <c r="A523" i="12"/>
  <c r="A522" i="12"/>
  <c r="A521" i="12"/>
  <c r="A520" i="12"/>
  <c r="A519" i="12"/>
  <c r="A518" i="12"/>
  <c r="A517" i="12"/>
  <c r="A516" i="12"/>
  <c r="A515" i="12"/>
  <c r="A514" i="12"/>
  <c r="A513" i="12"/>
  <c r="A512" i="12"/>
  <c r="A511" i="12"/>
  <c r="A510" i="12"/>
  <c r="A509"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1" i="12"/>
  <c r="A450" i="12"/>
  <c r="A449" i="12"/>
  <c r="A448" i="12"/>
  <c r="A447" i="12"/>
  <c r="A446" i="12"/>
  <c r="A445" i="12"/>
  <c r="A444" i="12"/>
  <c r="A443" i="12"/>
  <c r="A442" i="12"/>
  <c r="A441" i="12"/>
  <c r="A440" i="12"/>
  <c r="A439" i="12"/>
  <c r="A438" i="12"/>
  <c r="A437" i="12"/>
  <c r="A436" i="12"/>
  <c r="A434" i="12"/>
  <c r="A433" i="12"/>
  <c r="A432" i="12"/>
  <c r="A431" i="12"/>
  <c r="A430" i="12"/>
  <c r="A429" i="12"/>
  <c r="A428" i="12"/>
  <c r="A427" i="12"/>
  <c r="A426" i="12"/>
  <c r="A425" i="12"/>
  <c r="A424" i="12"/>
  <c r="A423" i="12"/>
  <c r="A422" i="12"/>
  <c r="A421" i="12"/>
  <c r="A420" i="12"/>
  <c r="A419" i="12"/>
  <c r="A418" i="12"/>
  <c r="A417" i="12"/>
  <c r="A416" i="12"/>
  <c r="A415" i="12"/>
  <c r="A414" i="12"/>
  <c r="A413" i="12"/>
  <c r="A412" i="12"/>
  <c r="A411" i="12"/>
  <c r="A410" i="12"/>
  <c r="A409" i="12"/>
  <c r="A408" i="12"/>
  <c r="A407" i="12"/>
  <c r="A406" i="12"/>
  <c r="A405" i="12"/>
  <c r="A404" i="12"/>
  <c r="A403" i="12"/>
  <c r="A402" i="12"/>
  <c r="A401" i="12"/>
  <c r="A400" i="12"/>
  <c r="A399" i="12"/>
  <c r="A398" i="12"/>
  <c r="A397" i="12"/>
  <c r="A396" i="12"/>
  <c r="A395" i="12"/>
  <c r="A394" i="12"/>
  <c r="A393" i="12"/>
  <c r="A392" i="12"/>
  <c r="A391" i="12"/>
  <c r="A390" i="12"/>
  <c r="A389" i="12"/>
  <c r="A388" i="12"/>
  <c r="A387" i="12"/>
  <c r="A386" i="12"/>
  <c r="A385" i="12"/>
  <c r="A384" i="12"/>
  <c r="A383" i="12"/>
  <c r="A382" i="12"/>
  <c r="A381" i="12"/>
  <c r="A380" i="12"/>
  <c r="A379" i="12"/>
  <c r="A378" i="12"/>
  <c r="A377" i="12"/>
  <c r="A376" i="12"/>
  <c r="A375" i="12"/>
  <c r="A374" i="12"/>
  <c r="A373" i="12"/>
  <c r="A372" i="12"/>
  <c r="A371" i="12"/>
  <c r="A370" i="12"/>
  <c r="A369" i="12"/>
  <c r="A368" i="12"/>
  <c r="A367" i="12"/>
  <c r="A366" i="12"/>
  <c r="A365" i="12"/>
  <c r="A364" i="12"/>
  <c r="A363" i="12"/>
  <c r="A362" i="12"/>
  <c r="A361" i="12"/>
  <c r="A360" i="12"/>
  <c r="A359" i="12"/>
  <c r="A358" i="12"/>
  <c r="A357" i="12"/>
  <c r="A356"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57" i="12"/>
  <c r="A256"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5" i="12"/>
  <c r="A144" i="12"/>
  <c r="A143" i="12"/>
  <c r="A142" i="12"/>
  <c r="A141" i="12"/>
  <c r="A140" i="12"/>
  <c r="A139" i="12"/>
  <c r="A138" i="12"/>
  <c r="A137" i="12"/>
  <c r="A136" i="12"/>
  <c r="A134" i="12"/>
  <c r="A131" i="12"/>
  <c r="A130" i="12"/>
  <c r="A126" i="12"/>
  <c r="A124"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89" i="12"/>
  <c r="A88" i="12"/>
  <c r="A87" i="12"/>
  <c r="A86" i="12"/>
  <c r="A85"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3" i="12"/>
  <c r="A52" i="12"/>
  <c r="A51" i="12"/>
  <c r="A50" i="12"/>
  <c r="A49" i="12"/>
  <c r="A48" i="12"/>
  <c r="A47" i="12"/>
  <c r="A46" i="12"/>
  <c r="A45" i="12"/>
  <c r="A44" i="12"/>
  <c r="A43" i="12"/>
  <c r="A42" i="12"/>
  <c r="A41" i="12"/>
  <c r="A40" i="12"/>
  <c r="A39" i="12"/>
  <c r="A38" i="12"/>
  <c r="A37" i="12"/>
  <c r="A36" i="12"/>
  <c r="A35" i="12"/>
  <c r="A34" i="12"/>
  <c r="A33" i="12"/>
  <c r="A32" i="12"/>
  <c r="A29" i="12"/>
  <c r="A28" i="12"/>
  <c r="A27" i="12"/>
  <c r="A26" i="12"/>
  <c r="A25" i="12"/>
  <c r="A24" i="12"/>
  <c r="A23" i="12"/>
  <c r="A22" i="12"/>
  <c r="A20" i="12"/>
  <c r="A19" i="12"/>
  <c r="A18" i="12"/>
  <c r="A17" i="12"/>
  <c r="A16" i="12"/>
  <c r="A15" i="12"/>
  <c r="A14" i="12"/>
  <c r="A13" i="12"/>
  <c r="A12" i="12"/>
  <c r="A11" i="12"/>
  <c r="A10" i="12"/>
  <c r="A9" i="12"/>
  <c r="A8" i="12"/>
  <c r="A7" i="12"/>
  <c r="A6" i="12"/>
  <c r="A5" i="12"/>
  <c r="A4" i="12"/>
  <c r="A3" i="12"/>
  <c r="A2" i="12"/>
  <c r="E2760" i="12"/>
  <c r="E2759" i="12"/>
  <c r="E2758" i="12"/>
  <c r="E2757" i="12"/>
  <c r="E2756" i="12"/>
  <c r="E2755" i="12"/>
  <c r="E2754" i="12"/>
  <c r="E2753" i="12"/>
  <c r="E2752" i="12"/>
  <c r="E2751" i="12"/>
  <c r="E2750" i="12"/>
  <c r="E2749" i="12"/>
  <c r="E2748" i="12"/>
  <c r="E2747" i="12"/>
  <c r="E2746" i="12"/>
  <c r="E2745" i="12"/>
  <c r="E2744" i="12"/>
  <c r="E2743" i="12"/>
  <c r="E2742" i="12"/>
  <c r="E2741" i="12"/>
  <c r="E2739" i="12"/>
  <c r="E2738" i="12"/>
  <c r="E2737" i="12"/>
  <c r="E2736" i="12"/>
  <c r="E2735" i="12"/>
  <c r="E2734" i="12"/>
  <c r="E2728" i="12"/>
  <c r="E2727" i="12"/>
  <c r="E2726" i="12"/>
  <c r="E2725" i="12"/>
  <c r="E2724" i="12"/>
  <c r="E2723" i="12"/>
  <c r="E2722" i="12"/>
  <c r="E2721" i="12"/>
  <c r="E2688" i="12"/>
  <c r="E2687" i="12"/>
  <c r="E2686" i="12"/>
  <c r="E2685" i="12"/>
  <c r="E2684" i="12"/>
  <c r="E2683" i="12"/>
  <c r="E2682" i="12"/>
  <c r="E2665" i="12"/>
  <c r="E2664" i="12"/>
  <c r="E2663" i="12"/>
  <c r="E2662" i="12"/>
  <c r="E2661" i="12"/>
  <c r="E2660" i="12"/>
  <c r="E2659" i="12"/>
  <c r="E2657" i="12"/>
  <c r="E2656" i="12"/>
  <c r="E2655" i="12"/>
  <c r="E2654" i="12"/>
  <c r="E2653" i="12"/>
  <c r="E2652" i="12"/>
  <c r="E2651" i="12"/>
  <c r="E2649" i="12"/>
  <c r="E2648" i="12"/>
  <c r="E2647" i="12"/>
  <c r="E2646" i="12"/>
  <c r="E2645" i="12"/>
  <c r="E2644" i="12"/>
  <c r="E2643" i="12"/>
  <c r="E2642" i="12"/>
  <c r="E2641" i="12"/>
  <c r="E2640" i="12"/>
  <c r="E2639" i="12"/>
  <c r="E2628" i="12"/>
  <c r="E2626" i="12"/>
  <c r="E2625" i="12"/>
  <c r="E2624" i="12"/>
  <c r="E2623" i="12"/>
  <c r="E2622" i="12"/>
  <c r="E2621" i="12"/>
  <c r="E2620" i="12"/>
  <c r="E2619" i="12"/>
  <c r="E2618" i="12"/>
  <c r="E2617" i="12"/>
  <c r="E2616" i="12"/>
  <c r="E2615" i="12"/>
  <c r="E2614" i="12"/>
  <c r="E2613" i="12"/>
  <c r="E2612" i="12"/>
  <c r="E2611" i="12"/>
  <c r="E2610" i="12"/>
  <c r="E2609" i="12"/>
  <c r="E2608" i="12"/>
  <c r="E2607" i="12"/>
  <c r="E2606" i="12"/>
  <c r="E2605" i="12"/>
  <c r="E2604" i="12"/>
  <c r="E2603" i="12"/>
  <c r="E2602" i="12"/>
  <c r="E2601" i="12"/>
  <c r="E2600" i="12"/>
  <c r="E2599" i="12"/>
  <c r="E2598" i="12"/>
  <c r="E2597" i="12"/>
  <c r="E2596" i="12"/>
  <c r="E2595" i="12"/>
  <c r="E2594" i="12"/>
  <c r="E2593" i="12"/>
  <c r="E2592" i="12"/>
  <c r="E2591" i="12"/>
  <c r="E2590" i="12"/>
  <c r="E2589" i="12"/>
  <c r="E2588" i="12"/>
  <c r="E2587" i="12"/>
  <c r="E2586" i="12"/>
  <c r="E2565" i="12"/>
  <c r="E2564" i="12"/>
  <c r="E2563" i="12"/>
  <c r="E2562" i="12"/>
  <c r="E2561" i="12"/>
  <c r="E2560" i="12"/>
  <c r="E2559" i="12"/>
  <c r="E2558" i="12"/>
  <c r="E2502" i="12"/>
  <c r="E2501" i="12"/>
  <c r="E2500" i="12"/>
  <c r="E2499" i="12"/>
  <c r="E2498" i="12"/>
  <c r="E2497" i="12"/>
  <c r="E2496" i="12"/>
  <c r="E2495" i="12"/>
  <c r="E2493" i="12"/>
  <c r="E2492" i="12"/>
  <c r="E2491" i="12"/>
  <c r="E2490" i="12"/>
  <c r="E2489" i="12"/>
  <c r="E2488" i="12"/>
  <c r="E2487" i="12"/>
  <c r="E2486" i="12"/>
  <c r="E2483" i="12"/>
  <c r="E2482" i="12"/>
  <c r="E2481" i="12"/>
  <c r="E2480" i="12"/>
  <c r="E2479" i="12"/>
  <c r="E2478" i="12"/>
  <c r="E2477" i="12"/>
  <c r="E2476" i="12"/>
  <c r="E2474" i="12"/>
  <c r="E2473" i="12"/>
  <c r="E2472" i="12"/>
  <c r="E2471" i="12"/>
  <c r="E2470" i="12"/>
  <c r="E2469" i="12"/>
  <c r="E2468" i="12"/>
  <c r="E2467" i="12"/>
  <c r="E2447" i="12"/>
  <c r="E2446" i="12"/>
  <c r="E2445" i="12"/>
  <c r="E2444" i="12"/>
  <c r="E2443" i="12"/>
  <c r="E2442" i="12"/>
  <c r="E2441" i="12"/>
  <c r="E2440" i="12"/>
  <c r="E2438" i="12"/>
  <c r="E2437" i="12"/>
  <c r="E2436" i="12"/>
  <c r="E2435" i="12"/>
  <c r="E2434" i="12"/>
  <c r="E2433" i="12"/>
  <c r="E2432" i="12"/>
  <c r="E2431" i="12"/>
  <c r="E2429" i="12"/>
  <c r="E2428" i="12"/>
  <c r="E2427" i="12"/>
  <c r="E2426" i="12"/>
  <c r="E2425" i="12"/>
  <c r="E2424" i="12"/>
  <c r="E2423" i="12"/>
  <c r="E2422" i="12"/>
  <c r="E2420" i="12"/>
  <c r="E2419" i="12"/>
  <c r="E2418" i="12"/>
  <c r="E2417" i="12"/>
  <c r="E2416" i="12"/>
  <c r="E2415" i="12"/>
  <c r="E2414" i="12"/>
  <c r="E2413" i="12"/>
  <c r="E2411" i="12"/>
  <c r="E2410" i="12"/>
  <c r="E2409" i="12"/>
  <c r="E2408" i="12"/>
  <c r="E2407" i="12"/>
  <c r="E2406" i="12"/>
  <c r="E2405" i="12"/>
  <c r="E2404" i="12"/>
  <c r="E2403" i="12"/>
  <c r="E2402" i="12"/>
  <c r="E2401" i="12"/>
  <c r="E2400" i="12"/>
  <c r="E2399" i="12"/>
  <c r="E2398" i="12"/>
  <c r="E2397" i="12"/>
  <c r="E2396" i="12"/>
  <c r="E2395" i="12"/>
  <c r="E2394" i="12"/>
  <c r="E2393" i="12"/>
  <c r="E2392" i="12"/>
  <c r="E2391" i="12"/>
  <c r="E2390" i="12"/>
  <c r="E2389" i="12"/>
  <c r="E2388" i="12"/>
  <c r="E2387" i="12"/>
  <c r="E2386" i="12"/>
  <c r="E2385" i="12"/>
  <c r="E2384" i="12"/>
  <c r="E2383" i="12"/>
  <c r="E2382" i="12"/>
  <c r="E2381" i="12"/>
  <c r="E2380" i="12"/>
  <c r="E2379" i="12"/>
  <c r="E2378" i="12"/>
  <c r="E2377" i="12"/>
  <c r="E2376" i="12"/>
  <c r="E2375" i="12"/>
  <c r="E2374" i="12"/>
  <c r="E2373" i="12"/>
  <c r="E2372" i="12"/>
  <c r="E2371" i="12"/>
  <c r="E2370" i="12"/>
  <c r="E2369" i="12"/>
  <c r="E2368" i="12"/>
  <c r="E2367" i="12"/>
  <c r="E2366" i="12"/>
  <c r="E2365" i="12"/>
  <c r="E2364" i="12"/>
  <c r="E2363" i="12"/>
  <c r="E2362" i="12"/>
  <c r="E2361" i="12"/>
  <c r="E2360" i="12"/>
  <c r="E2359" i="12"/>
  <c r="E2358" i="12"/>
  <c r="E2357" i="12"/>
  <c r="E2356" i="12"/>
  <c r="E2355" i="12"/>
  <c r="E2354" i="12"/>
  <c r="E2353" i="12"/>
  <c r="E2352" i="12"/>
  <c r="E2351" i="12"/>
  <c r="E2350" i="12"/>
  <c r="E2349" i="12"/>
  <c r="E2348" i="12"/>
  <c r="E2347" i="12"/>
  <c r="E2346" i="12"/>
  <c r="E2345" i="12"/>
  <c r="E2344" i="12"/>
  <c r="E2343" i="12"/>
  <c r="E2342" i="12"/>
  <c r="E2341" i="12"/>
  <c r="E2340" i="12"/>
  <c r="E2339" i="12"/>
  <c r="E2338" i="12"/>
  <c r="E2337" i="12"/>
  <c r="E2336" i="12"/>
  <c r="E2335" i="12"/>
  <c r="E2334" i="12"/>
  <c r="E2333" i="12"/>
  <c r="E2332" i="12"/>
  <c r="E2331" i="12"/>
  <c r="E2330" i="12"/>
  <c r="E2329" i="12"/>
  <c r="E2328" i="12"/>
  <c r="E2327" i="12"/>
  <c r="E2326" i="12"/>
  <c r="E2325" i="12"/>
  <c r="E2324" i="12"/>
  <c r="E2323" i="12"/>
  <c r="E2322" i="12"/>
  <c r="E2321" i="12"/>
  <c r="E2320" i="12"/>
  <c r="E2319" i="12"/>
  <c r="E2318" i="12"/>
  <c r="E2317" i="12"/>
  <c r="E2316" i="12"/>
  <c r="E2315" i="12"/>
  <c r="E2314" i="12"/>
  <c r="E2313" i="12"/>
  <c r="E2312" i="12"/>
  <c r="E2311" i="12"/>
  <c r="E2310" i="12"/>
  <c r="E2309" i="12"/>
  <c r="E2308" i="12"/>
  <c r="E2307" i="12"/>
  <c r="E2306" i="12"/>
  <c r="E2305" i="12"/>
  <c r="E2304" i="12"/>
  <c r="E2303" i="12"/>
  <c r="E2302" i="12"/>
  <c r="E2301" i="12"/>
  <c r="E2300" i="12"/>
  <c r="E2299" i="12"/>
  <c r="E2298" i="12"/>
  <c r="E2297" i="12"/>
  <c r="E2296" i="12"/>
  <c r="E2295" i="12"/>
  <c r="E2294" i="12"/>
  <c r="E2293" i="12"/>
  <c r="E2292" i="12"/>
  <c r="E2291" i="12"/>
  <c r="E2290" i="12"/>
  <c r="E2289" i="12"/>
  <c r="E2288" i="12"/>
  <c r="E2287" i="12"/>
  <c r="E2286" i="12"/>
  <c r="E2285" i="12"/>
  <c r="E2284" i="12"/>
  <c r="E2283" i="12"/>
  <c r="E2282" i="12"/>
  <c r="E2281" i="12"/>
  <c r="E2280" i="12"/>
  <c r="E2279" i="12"/>
  <c r="E2278" i="12"/>
  <c r="E2277" i="12"/>
  <c r="E2276" i="12"/>
  <c r="E2275" i="12"/>
  <c r="E2274" i="12"/>
  <c r="E2273" i="12"/>
  <c r="E2272" i="12"/>
  <c r="E2271" i="12"/>
  <c r="E2270" i="12"/>
  <c r="E2269" i="12"/>
  <c r="E2268" i="12"/>
  <c r="E2267" i="12"/>
  <c r="E2263" i="12"/>
  <c r="E2262" i="12"/>
  <c r="E2261" i="12"/>
  <c r="E2260" i="12"/>
  <c r="E2259" i="12"/>
  <c r="E2258" i="12"/>
  <c r="E2257" i="12"/>
  <c r="E2256" i="12"/>
  <c r="E2255" i="12"/>
  <c r="E2254" i="12"/>
  <c r="E2253" i="12"/>
  <c r="E2252" i="12"/>
  <c r="E2251" i="12"/>
  <c r="E2250" i="12"/>
  <c r="E2249" i="12"/>
  <c r="E2248" i="12"/>
  <c r="E2247" i="12"/>
  <c r="E2246" i="12"/>
  <c r="E2245" i="12"/>
  <c r="E2244" i="12"/>
  <c r="E2243" i="12"/>
  <c r="E2242" i="12"/>
  <c r="E2241" i="12"/>
  <c r="E2240" i="12"/>
  <c r="E2239" i="12"/>
  <c r="E2238" i="12"/>
  <c r="E2237" i="12"/>
  <c r="E2236" i="12"/>
  <c r="E2235" i="12"/>
  <c r="E2234" i="12"/>
  <c r="E2233" i="12"/>
  <c r="E2232" i="12"/>
  <c r="E2231" i="12"/>
  <c r="E2230" i="12"/>
  <c r="E2229" i="12"/>
  <c r="E2228" i="12"/>
  <c r="E2227" i="12"/>
  <c r="E2226" i="12"/>
  <c r="E2225" i="12"/>
  <c r="E2224" i="12"/>
  <c r="E2223" i="12"/>
  <c r="E2222" i="12"/>
  <c r="E2221" i="12"/>
  <c r="E2220" i="12"/>
  <c r="E2219" i="12"/>
  <c r="E2218" i="12"/>
  <c r="E2217" i="12"/>
  <c r="E2216" i="12"/>
  <c r="E2215" i="12"/>
  <c r="E2214" i="12"/>
  <c r="E2213" i="12"/>
  <c r="E2212" i="12"/>
  <c r="E2211" i="12"/>
  <c r="E2209" i="12"/>
  <c r="E2208" i="12"/>
  <c r="E2207" i="12"/>
  <c r="E2206" i="12"/>
  <c r="E2205" i="12"/>
  <c r="E2204" i="12"/>
  <c r="E2203" i="12"/>
  <c r="E2202" i="12"/>
  <c r="E2201" i="12"/>
  <c r="E2200" i="12"/>
  <c r="E2199" i="12"/>
  <c r="E2198" i="12"/>
  <c r="E2197" i="12"/>
  <c r="E2196" i="12"/>
  <c r="E2195" i="12"/>
  <c r="E2194" i="12"/>
  <c r="E2193" i="12"/>
  <c r="E2192" i="12"/>
  <c r="E2191" i="12"/>
  <c r="E2190" i="12"/>
  <c r="E2189" i="12"/>
  <c r="E2188" i="12"/>
  <c r="E2187" i="12"/>
  <c r="E2186" i="12"/>
  <c r="E2185" i="12"/>
  <c r="E2184" i="12"/>
  <c r="E2183" i="12"/>
  <c r="E2182" i="12"/>
  <c r="E2181" i="12"/>
  <c r="E2180" i="12"/>
  <c r="E2179" i="12"/>
  <c r="E2178" i="12"/>
  <c r="E2177" i="12"/>
  <c r="E2176" i="12"/>
  <c r="E2175" i="12"/>
  <c r="E2174" i="12"/>
  <c r="E2173" i="12"/>
  <c r="E2172" i="12"/>
  <c r="E2171" i="12"/>
  <c r="E2170" i="12"/>
  <c r="E2169" i="12"/>
  <c r="E2168" i="12"/>
  <c r="E2167" i="12"/>
  <c r="E2166" i="12"/>
  <c r="E2165" i="12"/>
  <c r="E2164" i="12"/>
  <c r="E2163" i="12"/>
  <c r="E2162" i="12"/>
  <c r="E2161" i="12"/>
  <c r="E2160" i="12"/>
  <c r="E2159" i="12"/>
  <c r="E2158" i="12"/>
  <c r="E2157" i="12"/>
  <c r="E2155" i="12"/>
  <c r="E2154" i="12"/>
  <c r="E2153" i="12"/>
  <c r="E2152" i="12"/>
  <c r="E2151" i="12"/>
  <c r="E2150" i="12"/>
  <c r="E2149" i="12"/>
  <c r="E2148" i="12"/>
  <c r="E2147" i="12"/>
  <c r="E2146" i="12"/>
  <c r="E2145" i="12"/>
  <c r="E2144" i="12"/>
  <c r="E2143" i="12"/>
  <c r="E2142" i="12"/>
  <c r="E2141" i="12"/>
  <c r="E2140" i="12"/>
  <c r="E2139" i="12"/>
  <c r="E2138" i="12"/>
  <c r="E2137" i="12"/>
  <c r="E2136" i="12"/>
  <c r="E2135" i="12"/>
  <c r="E2134" i="12"/>
  <c r="E2133" i="12"/>
  <c r="E2132" i="12"/>
  <c r="E2131" i="12"/>
  <c r="E2130" i="12"/>
  <c r="E2129" i="12"/>
  <c r="E2128" i="12"/>
  <c r="E2127" i="12"/>
  <c r="E2126" i="12"/>
  <c r="E2125" i="12"/>
  <c r="E2124" i="12"/>
  <c r="E2123" i="12"/>
  <c r="E2122" i="12"/>
  <c r="E2121" i="12"/>
  <c r="E2120" i="12"/>
  <c r="E2119" i="12"/>
  <c r="E2118" i="12"/>
  <c r="E2117" i="12"/>
  <c r="E2116" i="12"/>
  <c r="E2115" i="12"/>
  <c r="E2114" i="12"/>
  <c r="E2113" i="12"/>
  <c r="E2112" i="12"/>
  <c r="E2111" i="12"/>
  <c r="E2110" i="12"/>
  <c r="E2109" i="12"/>
  <c r="E2108" i="12"/>
  <c r="E2107" i="12"/>
  <c r="E2106" i="12"/>
  <c r="E2105" i="12"/>
  <c r="E2104" i="12"/>
  <c r="E2103" i="12"/>
  <c r="E2101" i="12"/>
  <c r="E2100" i="12"/>
  <c r="E2099" i="12"/>
  <c r="E2098" i="12"/>
  <c r="E2097" i="12"/>
  <c r="E2096" i="12"/>
  <c r="E2093" i="12"/>
  <c r="E2092" i="12"/>
  <c r="E2091" i="12"/>
  <c r="E2090" i="12"/>
  <c r="E2089" i="12"/>
  <c r="E2088" i="12"/>
  <c r="E2087" i="12"/>
  <c r="E2086" i="12"/>
  <c r="E2085" i="12"/>
  <c r="E2084" i="12"/>
  <c r="E2083" i="12"/>
  <c r="E2082" i="12"/>
  <c r="E2081" i="12"/>
  <c r="E2080" i="12"/>
  <c r="E2079" i="12"/>
  <c r="E2078" i="12"/>
  <c r="E2077" i="12"/>
  <c r="E2076" i="12"/>
  <c r="E2075" i="12"/>
  <c r="E2074" i="12"/>
  <c r="E2073" i="12"/>
  <c r="E2072" i="12"/>
  <c r="E2071" i="12"/>
  <c r="E2070" i="12"/>
  <c r="E2069" i="12"/>
  <c r="E2068" i="12"/>
  <c r="E2067" i="12"/>
  <c r="E2066" i="12"/>
  <c r="E2065" i="12"/>
  <c r="E2064" i="12"/>
  <c r="E2063" i="12"/>
  <c r="E2062" i="12"/>
  <c r="E2061" i="12"/>
  <c r="E2060" i="12"/>
  <c r="E2059" i="12"/>
  <c r="E2058" i="12"/>
  <c r="E2057" i="12"/>
  <c r="E2056" i="12"/>
  <c r="E2055" i="12"/>
  <c r="E2054" i="12"/>
  <c r="E2053" i="12"/>
  <c r="E2052" i="12"/>
  <c r="E2051" i="12"/>
  <c r="E2050" i="12"/>
  <c r="E2049" i="12"/>
  <c r="E2048" i="12"/>
  <c r="E2047" i="12"/>
  <c r="E2046" i="12"/>
  <c r="E2045" i="12"/>
  <c r="E2044" i="12"/>
  <c r="E2043" i="12"/>
  <c r="E2042" i="12"/>
  <c r="E2041" i="12"/>
  <c r="E2040" i="12"/>
  <c r="E2039" i="12"/>
  <c r="E2038" i="12"/>
  <c r="E2037" i="12"/>
  <c r="E2036" i="12"/>
  <c r="E2035" i="12"/>
  <c r="E2034" i="12"/>
  <c r="E2033" i="12"/>
  <c r="E2032" i="12"/>
  <c r="E2031" i="12"/>
  <c r="E2030" i="12"/>
  <c r="E2029" i="12"/>
  <c r="E2028" i="12"/>
  <c r="E2027" i="12"/>
  <c r="E2026" i="12"/>
  <c r="E2025" i="12"/>
  <c r="E2024" i="12"/>
  <c r="E2023" i="12"/>
  <c r="E2022" i="12"/>
  <c r="E2021" i="12"/>
  <c r="E2020" i="12"/>
  <c r="E2019" i="12"/>
  <c r="E2018" i="12"/>
  <c r="E2017" i="12"/>
  <c r="E2016" i="12"/>
  <c r="E2015" i="12"/>
  <c r="E2014" i="12"/>
  <c r="E2013" i="12"/>
  <c r="E2012" i="12"/>
  <c r="E2011" i="12"/>
  <c r="E2010" i="12"/>
  <c r="E2009" i="12"/>
  <c r="E2008" i="12"/>
  <c r="E2007" i="12"/>
  <c r="E2006" i="12"/>
  <c r="E2005" i="12"/>
  <c r="E2004" i="12"/>
  <c r="E2003" i="12"/>
  <c r="E2002" i="12"/>
  <c r="E2001" i="12"/>
  <c r="E2000" i="12"/>
  <c r="E1999" i="12"/>
  <c r="E1998" i="12"/>
  <c r="E1997" i="12"/>
  <c r="E1996" i="12"/>
  <c r="E1995" i="12"/>
  <c r="E1994" i="12"/>
  <c r="E1993" i="12"/>
  <c r="E1992" i="12"/>
  <c r="E1991" i="12"/>
  <c r="E1990" i="12"/>
  <c r="E1989" i="12"/>
  <c r="E1988" i="12"/>
  <c r="E1987" i="12"/>
  <c r="E1986" i="12"/>
  <c r="E1985" i="12"/>
  <c r="E1984" i="12"/>
  <c r="E1983" i="12"/>
  <c r="E1978" i="12"/>
  <c r="E1977" i="12"/>
  <c r="E1976" i="12"/>
  <c r="E1975" i="12"/>
  <c r="E1974" i="12"/>
  <c r="E1973" i="12"/>
  <c r="E1972" i="12"/>
  <c r="E1971" i="12"/>
  <c r="E1969" i="12"/>
  <c r="E1967" i="12"/>
  <c r="E1966" i="12"/>
  <c r="E1965" i="12"/>
  <c r="E1964" i="12"/>
  <c r="E1963" i="12"/>
  <c r="E1962" i="12"/>
  <c r="E1961" i="12"/>
  <c r="E1960" i="12"/>
  <c r="E1959" i="12"/>
  <c r="E1958" i="12"/>
  <c r="E1957" i="12"/>
  <c r="E1956" i="12"/>
  <c r="E1955" i="12"/>
  <c r="E1954" i="12"/>
  <c r="E1953" i="12"/>
  <c r="E1952" i="12"/>
  <c r="E1951" i="12"/>
  <c r="E1950" i="12"/>
  <c r="E1949" i="12"/>
  <c r="E1948" i="12"/>
  <c r="E1947" i="12"/>
  <c r="E1946" i="12"/>
  <c r="E1945" i="12"/>
  <c r="E1944" i="12"/>
  <c r="E1943" i="12"/>
  <c r="E1942" i="12"/>
  <c r="E1941" i="12"/>
  <c r="E1940" i="12"/>
  <c r="E1939" i="12"/>
  <c r="E1938" i="12"/>
  <c r="E1937" i="12"/>
  <c r="E1936" i="12"/>
  <c r="E1935" i="12"/>
  <c r="E1934" i="12"/>
  <c r="E1933" i="12"/>
  <c r="E1932" i="12"/>
  <c r="E1931" i="12"/>
  <c r="E1930" i="12"/>
  <c r="E1929" i="12"/>
  <c r="E1928" i="12"/>
  <c r="E1927" i="12"/>
  <c r="E1926" i="12"/>
  <c r="E1925" i="12"/>
  <c r="E1924" i="12"/>
  <c r="E1923" i="12"/>
  <c r="E1922" i="12"/>
  <c r="E1921" i="12"/>
  <c r="E1920" i="12"/>
  <c r="E1919" i="12"/>
  <c r="E1918" i="12"/>
  <c r="E1917" i="12"/>
  <c r="E1916" i="12"/>
  <c r="E1915" i="12"/>
  <c r="E1913" i="12"/>
  <c r="E1912" i="12"/>
  <c r="E1911" i="12"/>
  <c r="E1909" i="12"/>
  <c r="E1908" i="12"/>
  <c r="E1907" i="12"/>
  <c r="E1906" i="12"/>
  <c r="E1905" i="12"/>
  <c r="E1904" i="12"/>
  <c r="E1903" i="12"/>
  <c r="E1902" i="12"/>
  <c r="E1901" i="12"/>
  <c r="E1892" i="12"/>
  <c r="E1891" i="12"/>
  <c r="E1890" i="12"/>
  <c r="E1889" i="12"/>
  <c r="E1888" i="12"/>
  <c r="E1887" i="12"/>
  <c r="E1886" i="12"/>
  <c r="E1885" i="12"/>
  <c r="E1884" i="12"/>
  <c r="E1883" i="12"/>
  <c r="E1882" i="12"/>
  <c r="E1881" i="12"/>
  <c r="E1880" i="12"/>
  <c r="E1879" i="12"/>
  <c r="E1878" i="12"/>
  <c r="E1877" i="12"/>
  <c r="E1876" i="12"/>
  <c r="E1875" i="12"/>
  <c r="E1874" i="12"/>
  <c r="E1873" i="12"/>
  <c r="E1872" i="12"/>
  <c r="E1871" i="12"/>
  <c r="E1870" i="12"/>
  <c r="E1869" i="12"/>
  <c r="E1868" i="12"/>
  <c r="E1867" i="12"/>
  <c r="E1866" i="12"/>
  <c r="E1865" i="12"/>
  <c r="E1864" i="12"/>
  <c r="E1863" i="12"/>
  <c r="E1862" i="12"/>
  <c r="E1861" i="12"/>
  <c r="E1860" i="12"/>
  <c r="E1859" i="12"/>
  <c r="E1858" i="12"/>
  <c r="E1857" i="12"/>
  <c r="E1856" i="12"/>
  <c r="E1855" i="12"/>
  <c r="E1854" i="12"/>
  <c r="E1853" i="12"/>
  <c r="E1852" i="12"/>
  <c r="E1851" i="12"/>
  <c r="E1850" i="12"/>
  <c r="E1849" i="12"/>
  <c r="E1848" i="12"/>
  <c r="E1847" i="12"/>
  <c r="E1846" i="12"/>
  <c r="E1845" i="12"/>
  <c r="E1844" i="12"/>
  <c r="E1843" i="12"/>
  <c r="E1842" i="12"/>
  <c r="E1841" i="12"/>
  <c r="E1840" i="12"/>
  <c r="E1839" i="12"/>
  <c r="E1838" i="12"/>
  <c r="E1837" i="12"/>
  <c r="E1836" i="12"/>
  <c r="E1835" i="12"/>
  <c r="E1834" i="12"/>
  <c r="E1833" i="12"/>
  <c r="E1832" i="12"/>
  <c r="E1831" i="12"/>
  <c r="E1830" i="12"/>
  <c r="E1829" i="12"/>
  <c r="E1828" i="12"/>
  <c r="E1827" i="12"/>
  <c r="E1826" i="12"/>
  <c r="E1825" i="12"/>
  <c r="E1824" i="12"/>
  <c r="E1823" i="12"/>
  <c r="E1822" i="12"/>
  <c r="E1821" i="12"/>
  <c r="E1820" i="12"/>
  <c r="E1819" i="12"/>
  <c r="E1818" i="12"/>
  <c r="E1817" i="12"/>
  <c r="E1816" i="12"/>
  <c r="E1815" i="12"/>
  <c r="E1814" i="12"/>
  <c r="E1813" i="12"/>
  <c r="E1812" i="12"/>
  <c r="E1811" i="12"/>
  <c r="E1810" i="12"/>
  <c r="E1809" i="12"/>
  <c r="E1808" i="12"/>
  <c r="E1807" i="12"/>
  <c r="E1806" i="12"/>
  <c r="E1805" i="12"/>
  <c r="E1804" i="12"/>
  <c r="E1803" i="12"/>
  <c r="E1802" i="12"/>
  <c r="E1801" i="12"/>
  <c r="E1800" i="12"/>
  <c r="E1799" i="12"/>
  <c r="E1798" i="12"/>
  <c r="E1797" i="12"/>
  <c r="E1796" i="12"/>
  <c r="E1795" i="12"/>
  <c r="E1794" i="12"/>
  <c r="E1793" i="12"/>
  <c r="E1792" i="12"/>
  <c r="E1791" i="12"/>
  <c r="E1790" i="12"/>
  <c r="E1789" i="12"/>
  <c r="E1788" i="12"/>
  <c r="E1787" i="12"/>
  <c r="E1786" i="12"/>
  <c r="E1785" i="12"/>
  <c r="E1784" i="12"/>
  <c r="E1783" i="12"/>
  <c r="E1782" i="12"/>
  <c r="E1780" i="12"/>
  <c r="E1779" i="12"/>
  <c r="E1777" i="12"/>
  <c r="E1776" i="12"/>
  <c r="E1773" i="12"/>
  <c r="E1772" i="12"/>
  <c r="E1771" i="12"/>
  <c r="E1770" i="12"/>
  <c r="E1768" i="12"/>
  <c r="E1767" i="12"/>
  <c r="E1766" i="12"/>
  <c r="E1765" i="12"/>
  <c r="E1764" i="12"/>
  <c r="E1763" i="12"/>
  <c r="E1762" i="12"/>
  <c r="E1761" i="12"/>
  <c r="E1760" i="12"/>
  <c r="E1759" i="12"/>
  <c r="E1758" i="12"/>
  <c r="E1757" i="12"/>
  <c r="E1756" i="12"/>
  <c r="E1755" i="12"/>
  <c r="E1754" i="12"/>
  <c r="E1753" i="12"/>
  <c r="E1752" i="12"/>
  <c r="E1751" i="12"/>
  <c r="E1750" i="12"/>
  <c r="E1749" i="12"/>
  <c r="E1748" i="12"/>
  <c r="E1747" i="12"/>
  <c r="E1746" i="12"/>
  <c r="E1745" i="12"/>
  <c r="E1744" i="12"/>
  <c r="E1743" i="12"/>
  <c r="E1742" i="12"/>
  <c r="E1741" i="12"/>
  <c r="E1740" i="12"/>
  <c r="E1739" i="12"/>
  <c r="E1738" i="12"/>
  <c r="E1737" i="12"/>
  <c r="E1736" i="12"/>
  <c r="E1735" i="12"/>
  <c r="E1734" i="12"/>
  <c r="E1733" i="12"/>
  <c r="E1732" i="12"/>
  <c r="E1731" i="12"/>
  <c r="E1730" i="12"/>
  <c r="E1729" i="12"/>
  <c r="E1728" i="12"/>
  <c r="E1727" i="12"/>
  <c r="E1726" i="12"/>
  <c r="E1725" i="12"/>
  <c r="E1724" i="12"/>
  <c r="E1723" i="12"/>
  <c r="E1722" i="12"/>
  <c r="E1721" i="12"/>
  <c r="E1720" i="12"/>
  <c r="E1719" i="12"/>
  <c r="E1718" i="12"/>
  <c r="E1717" i="12"/>
  <c r="E1716" i="12"/>
  <c r="E1713" i="12"/>
  <c r="E1712" i="12"/>
  <c r="E1711" i="12"/>
  <c r="E1710" i="12"/>
  <c r="E1709" i="12"/>
  <c r="E1708" i="12"/>
  <c r="E1707" i="12"/>
  <c r="E1706" i="12"/>
  <c r="E1705" i="12"/>
  <c r="E1704" i="12"/>
  <c r="E1703" i="12"/>
  <c r="E1701" i="12"/>
  <c r="E1700" i="12"/>
  <c r="E1699" i="12"/>
  <c r="E1698" i="12"/>
  <c r="E1697" i="12"/>
  <c r="E1696" i="12"/>
  <c r="E1695" i="12"/>
  <c r="E1694" i="12"/>
  <c r="E1693" i="12"/>
  <c r="E1692" i="12"/>
  <c r="E1691" i="12"/>
  <c r="E1690" i="12"/>
  <c r="E1689" i="12"/>
  <c r="E1688" i="12"/>
  <c r="E1687" i="12"/>
  <c r="E1686" i="12"/>
  <c r="E1685" i="12"/>
  <c r="E1684" i="12"/>
  <c r="E1683" i="12"/>
  <c r="E1682" i="12"/>
  <c r="E1681" i="12"/>
  <c r="E1680" i="12"/>
  <c r="E1679" i="12"/>
  <c r="E1678" i="12"/>
  <c r="E1677" i="12"/>
  <c r="E1676" i="12"/>
  <c r="E1675" i="12"/>
  <c r="E1674" i="12"/>
  <c r="E1673" i="12"/>
  <c r="E1672" i="12"/>
  <c r="E1671" i="12"/>
  <c r="E1670" i="12"/>
  <c r="E1635" i="12"/>
  <c r="E1634" i="12"/>
  <c r="E1449" i="12"/>
  <c r="E1448" i="12"/>
  <c r="E1447" i="12"/>
  <c r="E1446" i="12"/>
  <c r="E1445" i="12"/>
  <c r="E1444" i="12"/>
  <c r="E1440" i="12"/>
  <c r="E1432" i="12"/>
  <c r="E1431" i="12"/>
  <c r="E1430" i="12"/>
  <c r="E1429" i="12"/>
  <c r="E1428" i="12"/>
  <c r="E1427" i="12"/>
  <c r="E1426" i="12"/>
  <c r="E1425" i="12"/>
  <c r="E1424" i="12"/>
  <c r="E1423" i="12"/>
  <c r="E1422" i="12"/>
  <c r="E1421" i="12"/>
  <c r="E1420" i="12"/>
  <c r="E1419" i="12"/>
  <c r="E1418" i="12"/>
  <c r="E1417" i="12"/>
  <c r="E1416" i="12"/>
  <c r="E1415" i="12"/>
  <c r="E1414" i="12"/>
  <c r="E1413" i="12"/>
  <c r="E1412" i="12"/>
  <c r="E1411" i="12"/>
  <c r="E1410" i="12"/>
  <c r="E1409" i="12"/>
  <c r="E1408" i="12"/>
  <c r="E1407" i="12"/>
  <c r="E1406" i="12"/>
  <c r="E1405" i="12"/>
  <c r="E1404" i="12"/>
  <c r="E1403" i="12"/>
  <c r="E1402" i="12"/>
  <c r="E1401" i="12"/>
  <c r="E1400" i="12"/>
  <c r="E1399" i="12"/>
  <c r="E1398" i="12"/>
  <c r="E1397" i="12"/>
  <c r="E1396" i="12"/>
  <c r="E1395" i="12"/>
  <c r="E1394" i="12"/>
  <c r="E1393" i="12"/>
  <c r="E1392" i="12"/>
  <c r="E1391" i="12"/>
  <c r="E1390" i="12"/>
  <c r="E1389" i="12"/>
  <c r="E1388" i="12"/>
  <c r="E1387" i="12"/>
  <c r="E1386" i="12"/>
  <c r="E1385" i="12"/>
  <c r="E1384" i="12"/>
  <c r="E1383" i="12"/>
  <c r="E1382" i="12"/>
  <c r="E1381" i="12"/>
  <c r="E1380" i="12"/>
  <c r="E1379" i="12"/>
  <c r="E1378" i="12"/>
  <c r="E1377" i="12"/>
  <c r="E1376" i="12"/>
  <c r="E1375" i="12"/>
  <c r="E1374" i="12"/>
  <c r="E1373" i="12"/>
  <c r="E1372" i="12"/>
  <c r="E1371" i="12"/>
  <c r="E1370" i="12"/>
  <c r="E1369" i="12"/>
  <c r="E1368" i="12"/>
  <c r="E1367" i="12"/>
  <c r="E1366" i="12"/>
  <c r="E1365" i="12"/>
  <c r="E1364" i="12"/>
  <c r="E1363" i="12"/>
  <c r="E1362" i="12"/>
  <c r="E1361" i="12"/>
  <c r="E1323" i="12"/>
  <c r="E1322" i="12"/>
  <c r="E1321" i="12"/>
  <c r="E1320" i="12"/>
  <c r="E1319" i="12"/>
  <c r="E1318" i="12"/>
  <c r="E1317" i="12"/>
  <c r="E1316" i="12"/>
  <c r="E1315" i="12"/>
  <c r="E1314" i="12"/>
  <c r="E1313" i="12"/>
  <c r="E1312" i="12"/>
  <c r="E1311" i="12"/>
  <c r="E1310" i="12"/>
  <c r="E1309" i="12"/>
  <c r="E1308" i="12"/>
  <c r="E1307" i="12"/>
  <c r="E1306" i="12"/>
  <c r="E1305" i="12"/>
  <c r="E1304" i="12"/>
  <c r="E1303" i="12"/>
  <c r="E1302" i="12"/>
  <c r="E1301" i="12"/>
  <c r="E1300" i="12"/>
  <c r="E1299" i="12"/>
  <c r="E1298" i="12"/>
  <c r="E1297" i="12"/>
  <c r="E1296" i="12"/>
  <c r="E1295" i="12"/>
  <c r="E1294" i="12"/>
  <c r="E1293" i="12"/>
  <c r="E1292" i="12"/>
  <c r="E1291" i="12"/>
  <c r="E1290" i="12"/>
  <c r="E1289" i="12"/>
  <c r="E1288" i="12"/>
  <c r="E1287" i="12"/>
  <c r="E1286" i="12"/>
  <c r="E1285" i="12"/>
  <c r="E1284" i="12"/>
  <c r="E1283" i="12"/>
  <c r="E1282" i="12"/>
  <c r="E1281" i="12"/>
  <c r="E1280" i="12"/>
  <c r="E1279" i="12"/>
  <c r="E1278" i="12"/>
  <c r="E1277" i="12"/>
  <c r="E1276" i="12"/>
  <c r="E1275" i="12"/>
  <c r="E1274" i="12"/>
  <c r="E1273" i="12"/>
  <c r="E1272" i="12"/>
  <c r="E1271" i="12"/>
  <c r="E1269" i="12"/>
  <c r="E1268" i="12"/>
  <c r="E1267" i="12"/>
  <c r="E1266" i="12"/>
  <c r="E1265" i="12"/>
  <c r="E1264" i="12"/>
  <c r="E1263" i="12"/>
  <c r="E1262" i="12"/>
  <c r="E1261" i="12"/>
  <c r="E1260" i="12"/>
  <c r="E1259" i="12"/>
  <c r="E1258" i="12"/>
  <c r="E1257" i="12"/>
  <c r="E1256" i="12"/>
  <c r="E1255" i="12"/>
  <c r="E1254" i="12"/>
  <c r="E1253" i="12"/>
  <c r="E1252" i="12"/>
  <c r="E1251" i="12"/>
  <c r="E1250" i="12"/>
  <c r="E1249" i="12"/>
  <c r="E1248" i="12"/>
  <c r="E1247" i="12"/>
  <c r="E1246" i="12"/>
  <c r="E1245" i="12"/>
  <c r="E1244" i="12"/>
  <c r="E1243" i="12"/>
  <c r="E1242" i="12"/>
  <c r="E1241" i="12"/>
  <c r="E1240" i="12"/>
  <c r="E1239" i="12"/>
  <c r="E1238" i="12"/>
  <c r="E1237" i="12"/>
  <c r="E1236" i="12"/>
  <c r="E1235" i="12"/>
  <c r="E1234" i="12"/>
  <c r="E1233" i="12"/>
  <c r="E1232" i="12"/>
  <c r="E1231" i="12"/>
  <c r="E1230" i="12"/>
  <c r="E1229" i="12"/>
  <c r="E1228" i="12"/>
  <c r="E1227" i="12"/>
  <c r="E1226" i="12"/>
  <c r="E1214" i="12"/>
  <c r="E1175" i="12"/>
  <c r="E1128" i="12"/>
  <c r="E1067" i="12"/>
  <c r="E1066" i="12"/>
  <c r="E1054" i="12"/>
  <c r="E1053" i="12"/>
  <c r="E1052" i="12"/>
  <c r="E1051" i="12"/>
  <c r="E1050" i="12"/>
  <c r="E1049" i="12"/>
  <c r="E1048" i="12"/>
  <c r="E1047" i="12"/>
  <c r="E1045" i="12"/>
  <c r="E1044" i="12"/>
  <c r="E1043" i="12"/>
  <c r="E1042" i="12"/>
  <c r="E1041" i="12"/>
  <c r="E1040" i="12"/>
  <c r="E1039" i="12"/>
  <c r="E1038" i="12"/>
  <c r="E1037" i="12"/>
  <c r="E1036" i="12"/>
  <c r="E1035" i="12"/>
  <c r="E1034" i="12"/>
  <c r="E1033" i="12"/>
  <c r="E1032" i="12"/>
  <c r="E1031" i="12"/>
  <c r="E1026" i="12"/>
  <c r="E1025" i="12"/>
  <c r="E1024" i="12"/>
  <c r="E1023" i="12"/>
  <c r="E1022" i="12"/>
  <c r="E1021" i="12"/>
  <c r="E1020" i="12"/>
  <c r="E1019" i="12"/>
  <c r="E1018" i="12"/>
  <c r="E1017" i="12"/>
  <c r="E1016" i="12"/>
  <c r="E1015" i="12"/>
  <c r="E1014" i="12"/>
  <c r="E1013" i="12"/>
  <c r="E1012" i="12"/>
  <c r="E1011" i="12"/>
  <c r="E1010" i="12"/>
  <c r="E1009" i="12"/>
  <c r="E1008" i="12"/>
  <c r="E1007" i="12"/>
  <c r="E1006" i="12"/>
  <c r="E1005" i="12"/>
  <c r="E1004" i="12"/>
  <c r="E1003" i="12"/>
  <c r="E1002" i="12"/>
  <c r="E1001" i="12"/>
  <c r="E1000" i="12"/>
  <c r="E999" i="12"/>
  <c r="E998" i="12"/>
  <c r="E997" i="12"/>
  <c r="E996" i="12"/>
  <c r="E995" i="12"/>
  <c r="E994" i="12"/>
  <c r="E993" i="12"/>
  <c r="E992" i="12"/>
  <c r="E991" i="12"/>
  <c r="E990" i="12"/>
  <c r="E989" i="12"/>
  <c r="E988" i="12"/>
  <c r="E987" i="12"/>
  <c r="E986" i="12"/>
  <c r="E985" i="12"/>
  <c r="E984" i="12"/>
  <c r="E983" i="12"/>
  <c r="E982" i="12"/>
  <c r="E981" i="12"/>
  <c r="E980" i="12"/>
  <c r="E979" i="12"/>
  <c r="E978" i="12"/>
  <c r="E977" i="12"/>
  <c r="E976" i="12"/>
  <c r="E975" i="12"/>
  <c r="E974" i="12"/>
  <c r="E972" i="12"/>
  <c r="E971" i="12"/>
  <c r="E970" i="12"/>
  <c r="E969" i="12"/>
  <c r="E968" i="12"/>
  <c r="E967" i="12"/>
  <c r="E966" i="12"/>
  <c r="E965" i="12"/>
  <c r="E964" i="12"/>
  <c r="E963" i="12"/>
  <c r="E962" i="12"/>
  <c r="E961" i="12"/>
  <c r="E960" i="12"/>
  <c r="E959" i="12"/>
  <c r="E958" i="12"/>
  <c r="E957" i="12"/>
  <c r="E956" i="12"/>
  <c r="E955" i="12"/>
  <c r="E954" i="12"/>
  <c r="E953" i="12"/>
  <c r="E952" i="12"/>
  <c r="E951" i="12"/>
  <c r="E950" i="12"/>
  <c r="E949" i="12"/>
  <c r="E948" i="12"/>
  <c r="E947" i="12"/>
  <c r="E946" i="12"/>
  <c r="E945" i="12"/>
  <c r="E944" i="12"/>
  <c r="E943" i="12"/>
  <c r="E942" i="12"/>
  <c r="E941" i="12"/>
  <c r="E940" i="12"/>
  <c r="E939" i="12"/>
  <c r="E938" i="12"/>
  <c r="E937" i="12"/>
  <c r="E936" i="12"/>
  <c r="E935" i="12"/>
  <c r="E934" i="12"/>
  <c r="E933" i="12"/>
  <c r="E932" i="12"/>
  <c r="E931" i="12"/>
  <c r="E930" i="12"/>
  <c r="E929" i="12"/>
  <c r="E928" i="12"/>
  <c r="E927" i="12"/>
  <c r="E926" i="12"/>
  <c r="E925" i="12"/>
  <c r="E924" i="12"/>
  <c r="E923" i="12"/>
  <c r="E922" i="12"/>
  <c r="E921" i="12"/>
  <c r="E920" i="12"/>
  <c r="E918" i="12"/>
  <c r="E917" i="12"/>
  <c r="E916" i="12"/>
  <c r="E915" i="12"/>
  <c r="E914" i="12"/>
  <c r="E913" i="12"/>
  <c r="E912" i="12"/>
  <c r="E911" i="12"/>
  <c r="E910" i="12"/>
  <c r="E909" i="12"/>
  <c r="E908" i="12"/>
  <c r="E907" i="12"/>
  <c r="E906" i="12"/>
  <c r="E905" i="12"/>
  <c r="E904" i="12"/>
  <c r="E903" i="12"/>
  <c r="E902" i="12"/>
  <c r="E901" i="12"/>
  <c r="E900" i="12"/>
  <c r="E899" i="12"/>
  <c r="E898" i="12"/>
  <c r="E897" i="12"/>
  <c r="E896" i="12"/>
  <c r="E895" i="12"/>
  <c r="E894" i="12"/>
  <c r="E893" i="12"/>
  <c r="E892" i="12"/>
  <c r="E891" i="12"/>
  <c r="E890" i="12"/>
  <c r="E889" i="12"/>
  <c r="E888" i="12"/>
  <c r="E887" i="12"/>
  <c r="E886" i="12"/>
  <c r="E885" i="12"/>
  <c r="E884" i="12"/>
  <c r="E883" i="12"/>
  <c r="E882" i="12"/>
  <c r="E881" i="12"/>
  <c r="E880" i="12"/>
  <c r="E879" i="12"/>
  <c r="E878" i="12"/>
  <c r="E877" i="12"/>
  <c r="E876" i="12"/>
  <c r="E875" i="12"/>
  <c r="E874" i="12"/>
  <c r="E873" i="12"/>
  <c r="E872" i="12"/>
  <c r="E871" i="12"/>
  <c r="E870" i="12"/>
  <c r="E869" i="12"/>
  <c r="E868" i="12"/>
  <c r="E867" i="12"/>
  <c r="E866" i="12"/>
  <c r="E864" i="12"/>
  <c r="E863" i="12"/>
  <c r="E862" i="12"/>
  <c r="E861" i="12"/>
  <c r="E860" i="12"/>
  <c r="E859" i="12"/>
  <c r="E858" i="12"/>
  <c r="E857" i="12"/>
  <c r="E856" i="12"/>
  <c r="E855" i="12"/>
  <c r="E854" i="12"/>
  <c r="E853" i="12"/>
  <c r="E852" i="12"/>
  <c r="E851" i="12"/>
  <c r="E850" i="12"/>
  <c r="E849" i="12"/>
  <c r="E848" i="12"/>
  <c r="E847" i="12"/>
  <c r="E846" i="12"/>
  <c r="E845" i="12"/>
  <c r="E844" i="12"/>
  <c r="E843" i="12"/>
  <c r="E842" i="12"/>
  <c r="E841" i="12"/>
  <c r="E840" i="12"/>
  <c r="E839" i="12"/>
  <c r="E838" i="12"/>
  <c r="E837" i="12"/>
  <c r="E836" i="12"/>
  <c r="E835" i="12"/>
  <c r="E834" i="12"/>
  <c r="E833" i="12"/>
  <c r="E832" i="12"/>
  <c r="E831" i="12"/>
  <c r="E830" i="12"/>
  <c r="E829" i="12"/>
  <c r="E828" i="12"/>
  <c r="E827" i="12"/>
  <c r="E826" i="12"/>
  <c r="E825" i="12"/>
  <c r="E824" i="12"/>
  <c r="E823" i="12"/>
  <c r="E822" i="12"/>
  <c r="E821" i="12"/>
  <c r="E820" i="12"/>
  <c r="E819" i="12"/>
  <c r="E818" i="12"/>
  <c r="E817" i="12"/>
  <c r="E816" i="12"/>
  <c r="E815" i="12"/>
  <c r="E814" i="12"/>
  <c r="E813" i="12"/>
  <c r="E812" i="12"/>
  <c r="E810" i="12"/>
  <c r="E809" i="12"/>
  <c r="E808" i="12"/>
  <c r="E807" i="12"/>
  <c r="E806" i="12"/>
  <c r="E805" i="12"/>
  <c r="E804" i="12"/>
  <c r="E803" i="12"/>
  <c r="E802" i="12"/>
  <c r="E801" i="12"/>
  <c r="E800" i="12"/>
  <c r="E799" i="12"/>
  <c r="E798" i="12"/>
  <c r="E797" i="12"/>
  <c r="E796" i="12"/>
  <c r="E795" i="12"/>
  <c r="E794" i="12"/>
  <c r="E793" i="12"/>
  <c r="E792" i="12"/>
  <c r="E791" i="12"/>
  <c r="E790" i="12"/>
  <c r="E789" i="12"/>
  <c r="E788" i="12"/>
  <c r="E787" i="12"/>
  <c r="E786" i="12"/>
  <c r="E785" i="12"/>
  <c r="E784" i="12"/>
  <c r="E783" i="12"/>
  <c r="E782" i="12"/>
  <c r="E781" i="12"/>
  <c r="E780" i="12"/>
  <c r="E779" i="12"/>
  <c r="E778" i="12"/>
  <c r="E777" i="12"/>
  <c r="E776" i="12"/>
  <c r="E775" i="12"/>
  <c r="E774" i="12"/>
  <c r="E773" i="12"/>
  <c r="E772" i="12"/>
  <c r="E771" i="12"/>
  <c r="E770" i="12"/>
  <c r="E769" i="12"/>
  <c r="E768" i="12"/>
  <c r="E767" i="12"/>
  <c r="E766" i="12"/>
  <c r="E765" i="12"/>
  <c r="E764" i="12"/>
  <c r="E763" i="12"/>
  <c r="E762" i="12"/>
  <c r="E761" i="12"/>
  <c r="E760" i="12"/>
  <c r="E759" i="12"/>
  <c r="E758" i="12"/>
  <c r="E756" i="12"/>
  <c r="E755" i="12"/>
  <c r="E754" i="12"/>
  <c r="E753" i="12"/>
  <c r="E752" i="12"/>
  <c r="E751" i="12"/>
  <c r="E750" i="12"/>
  <c r="E749" i="12"/>
  <c r="E748" i="12"/>
  <c r="E747" i="12"/>
  <c r="E746" i="12"/>
  <c r="E745" i="12"/>
  <c r="E744" i="12"/>
  <c r="E743" i="12"/>
  <c r="E742" i="12"/>
  <c r="E741" i="12"/>
  <c r="E740" i="12"/>
  <c r="E739" i="12"/>
  <c r="E738" i="12"/>
  <c r="E737" i="12"/>
  <c r="E736" i="12"/>
  <c r="E735" i="12"/>
  <c r="E734" i="12"/>
  <c r="E733" i="12"/>
  <c r="E732" i="12"/>
  <c r="E731" i="12"/>
  <c r="E730" i="12"/>
  <c r="E729" i="12"/>
  <c r="E728" i="12"/>
  <c r="E727" i="12"/>
  <c r="E726" i="12"/>
  <c r="E725" i="12"/>
  <c r="E724" i="12"/>
  <c r="E723" i="12"/>
  <c r="E722" i="12"/>
  <c r="E721" i="12"/>
  <c r="E720" i="12"/>
  <c r="E719" i="12"/>
  <c r="E718" i="12"/>
  <c r="E717" i="12"/>
  <c r="E716" i="12"/>
  <c r="E715" i="12"/>
  <c r="E714" i="12"/>
  <c r="E713" i="12"/>
  <c r="E712" i="12"/>
  <c r="E711" i="12"/>
  <c r="E710" i="12"/>
  <c r="E709" i="12"/>
  <c r="E708" i="12"/>
  <c r="E707" i="12"/>
  <c r="E706" i="12"/>
  <c r="E705" i="12"/>
  <c r="E704" i="12"/>
  <c r="E668" i="12"/>
  <c r="E666" i="12"/>
  <c r="E665" i="12"/>
  <c r="E664" i="12"/>
  <c r="E663" i="12"/>
  <c r="E662" i="12"/>
  <c r="E661" i="12"/>
  <c r="E660" i="12"/>
  <c r="E659" i="12"/>
  <c r="E658" i="12"/>
  <c r="E657" i="12"/>
  <c r="E656" i="12"/>
  <c r="E655" i="12"/>
  <c r="E654" i="12"/>
  <c r="E653" i="12"/>
  <c r="E652" i="12"/>
  <c r="E651" i="12"/>
  <c r="E650" i="12"/>
  <c r="E649" i="12"/>
  <c r="E648" i="12"/>
  <c r="E647" i="12"/>
  <c r="E646" i="12"/>
  <c r="E645" i="12"/>
  <c r="E644" i="12"/>
  <c r="E643" i="12"/>
  <c r="E642" i="12"/>
  <c r="E641" i="12"/>
  <c r="E640" i="12"/>
  <c r="E639" i="12"/>
  <c r="E638" i="12"/>
  <c r="E637" i="12"/>
  <c r="E636" i="12"/>
  <c r="E635" i="12"/>
  <c r="E600" i="12"/>
  <c r="E599" i="12"/>
  <c r="E598" i="12"/>
  <c r="E597" i="12"/>
  <c r="E596" i="12"/>
  <c r="E595" i="12"/>
  <c r="E594" i="12"/>
  <c r="E593" i="12"/>
  <c r="E592" i="12"/>
  <c r="E591" i="12"/>
  <c r="E590" i="12"/>
  <c r="E589" i="12"/>
  <c r="E588" i="12"/>
  <c r="E587" i="12"/>
  <c r="E586" i="12"/>
  <c r="E585" i="12"/>
  <c r="E584" i="12"/>
  <c r="E583" i="12"/>
  <c r="E582" i="12"/>
  <c r="E581" i="12"/>
  <c r="E580" i="12"/>
  <c r="E579" i="12"/>
  <c r="E578" i="12"/>
  <c r="E577" i="12"/>
  <c r="E576" i="12"/>
  <c r="E575" i="12"/>
  <c r="E574" i="12"/>
  <c r="E573" i="12"/>
  <c r="E572" i="12"/>
  <c r="E571" i="12"/>
  <c r="E570" i="12"/>
  <c r="E569" i="12"/>
  <c r="E568" i="12"/>
  <c r="E567" i="12"/>
  <c r="E566" i="12"/>
  <c r="E565" i="12"/>
  <c r="E564" i="12"/>
  <c r="E563" i="12"/>
  <c r="E562" i="12"/>
  <c r="E561" i="12"/>
  <c r="E560" i="12"/>
  <c r="E559" i="12"/>
  <c r="E558" i="12"/>
  <c r="E557" i="12"/>
  <c r="E556" i="12"/>
  <c r="E555" i="12"/>
  <c r="E554" i="12"/>
  <c r="E553" i="12"/>
  <c r="E552" i="12"/>
  <c r="E551" i="12"/>
  <c r="E550" i="12"/>
  <c r="E549" i="12"/>
  <c r="E548" i="12"/>
  <c r="E546" i="12"/>
  <c r="E545" i="12"/>
  <c r="E544" i="12"/>
  <c r="E543" i="12"/>
  <c r="E542" i="12"/>
  <c r="E541" i="12"/>
  <c r="E540" i="12"/>
  <c r="E539" i="12"/>
  <c r="E538" i="12"/>
  <c r="E537" i="12"/>
  <c r="E536" i="12"/>
  <c r="E535" i="12"/>
  <c r="E534" i="12"/>
  <c r="E533" i="12"/>
  <c r="E532" i="12"/>
  <c r="E531" i="12"/>
  <c r="E530" i="12"/>
  <c r="E529" i="12"/>
  <c r="E528" i="12"/>
  <c r="E527" i="12"/>
  <c r="E526" i="12"/>
  <c r="E525" i="12"/>
  <c r="E524" i="12"/>
  <c r="E523" i="12"/>
  <c r="E522" i="12"/>
  <c r="E521" i="12"/>
  <c r="E520" i="12"/>
  <c r="E519" i="12"/>
  <c r="E518" i="12"/>
  <c r="E517" i="12"/>
  <c r="E516" i="12"/>
  <c r="E515" i="12"/>
  <c r="E514" i="12"/>
  <c r="E513" i="12"/>
  <c r="E512" i="12"/>
  <c r="E511" i="12"/>
  <c r="E510" i="12"/>
  <c r="E509" i="12"/>
  <c r="E508" i="12"/>
  <c r="E507" i="12"/>
  <c r="E506" i="12"/>
  <c r="E505" i="12"/>
  <c r="E504" i="12"/>
  <c r="E503"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60" i="12"/>
  <c r="E459" i="12"/>
  <c r="E458" i="12"/>
  <c r="E457" i="12"/>
  <c r="E456" i="12"/>
  <c r="E455" i="12"/>
  <c r="E454" i="12"/>
  <c r="E453" i="12"/>
  <c r="E452" i="12"/>
  <c r="E451" i="12"/>
  <c r="E450" i="12"/>
  <c r="E449" i="12"/>
  <c r="E448" i="12"/>
  <c r="E447" i="12"/>
  <c r="E446" i="12"/>
  <c r="E445" i="12"/>
  <c r="E444" i="12"/>
  <c r="E443" i="12"/>
  <c r="E442" i="12"/>
  <c r="E441" i="12"/>
  <c r="E440" i="12"/>
  <c r="E439" i="12"/>
  <c r="E438" i="12"/>
  <c r="E437" i="12"/>
  <c r="E436" i="12"/>
  <c r="E434" i="12"/>
  <c r="E433" i="12"/>
  <c r="E432" i="12"/>
  <c r="E431" i="12"/>
  <c r="E430" i="12"/>
  <c r="E429" i="12"/>
  <c r="E428" i="12"/>
  <c r="E427" i="12"/>
  <c r="E426" i="12"/>
  <c r="E425" i="12"/>
  <c r="E424" i="12"/>
  <c r="E423" i="12"/>
  <c r="E422" i="12"/>
  <c r="E421" i="12"/>
  <c r="E420" i="12"/>
  <c r="E419" i="12"/>
  <c r="E418" i="12"/>
  <c r="E417" i="12"/>
  <c r="E416" i="12"/>
  <c r="E415" i="12"/>
  <c r="E414" i="12"/>
  <c r="E413" i="12"/>
  <c r="E412" i="12"/>
  <c r="E411" i="12"/>
  <c r="E410" i="12"/>
  <c r="E409" i="12"/>
  <c r="E408" i="12"/>
  <c r="E407" i="12"/>
  <c r="E406" i="12"/>
  <c r="E405" i="12"/>
  <c r="E404" i="12"/>
  <c r="E403" i="12"/>
  <c r="E402" i="12"/>
  <c r="E401" i="12"/>
  <c r="E400" i="12"/>
  <c r="E399" i="12"/>
  <c r="E398" i="12"/>
  <c r="E397" i="12"/>
  <c r="E396" i="12"/>
  <c r="E395" i="12"/>
  <c r="E394" i="12"/>
  <c r="E393" i="12"/>
  <c r="E392" i="12"/>
  <c r="E391" i="12"/>
  <c r="E390" i="12"/>
  <c r="E389" i="12"/>
  <c r="E388" i="12"/>
  <c r="E387" i="12"/>
  <c r="E386" i="12"/>
  <c r="E385" i="12"/>
  <c r="E384" i="12"/>
  <c r="E383" i="12"/>
  <c r="E382" i="12"/>
  <c r="E381" i="12"/>
  <c r="E380" i="12"/>
  <c r="E379" i="12"/>
  <c r="E378" i="12"/>
  <c r="E377" i="12"/>
  <c r="E376" i="12"/>
  <c r="E375" i="12"/>
  <c r="E374" i="12"/>
  <c r="E373" i="12"/>
  <c r="E372" i="12"/>
  <c r="E371" i="12"/>
  <c r="E370" i="12"/>
  <c r="E369" i="12"/>
  <c r="E368" i="12"/>
  <c r="E367" i="12"/>
  <c r="E366" i="12"/>
  <c r="E365" i="12"/>
  <c r="E364" i="12"/>
  <c r="E363" i="12"/>
  <c r="E362" i="12"/>
  <c r="E361" i="12"/>
  <c r="E360" i="12"/>
  <c r="E359" i="12"/>
  <c r="E358" i="12"/>
  <c r="E357" i="12"/>
  <c r="E356" i="12"/>
  <c r="E355" i="12"/>
  <c r="E354" i="12"/>
  <c r="E353" i="12"/>
  <c r="E352" i="12"/>
  <c r="E351" i="12"/>
  <c r="E350" i="12"/>
  <c r="E349" i="12"/>
  <c r="E348" i="12"/>
  <c r="E347" i="12"/>
  <c r="E346" i="12"/>
  <c r="E345" i="12"/>
  <c r="E344" i="12"/>
  <c r="E343" i="12"/>
  <c r="E342" i="12"/>
  <c r="E341" i="12"/>
  <c r="E340" i="12"/>
  <c r="E339" i="12"/>
  <c r="E338" i="12"/>
  <c r="E337" i="12"/>
  <c r="E336" i="12"/>
  <c r="E335" i="12"/>
  <c r="E334" i="12"/>
  <c r="E333" i="12"/>
  <c r="E332" i="12"/>
  <c r="E331" i="12"/>
  <c r="E330" i="12"/>
  <c r="E329" i="12"/>
  <c r="E328" i="12"/>
  <c r="E327" i="12"/>
  <c r="E326" i="12"/>
  <c r="E325" i="12"/>
  <c r="E324" i="12"/>
  <c r="E322" i="12"/>
  <c r="E321" i="12"/>
  <c r="E320" i="12"/>
  <c r="E319" i="12"/>
  <c r="E318" i="12"/>
  <c r="E317" i="12"/>
  <c r="E316" i="12"/>
  <c r="E315" i="12"/>
  <c r="E314" i="12"/>
  <c r="E313" i="12"/>
  <c r="E312" i="12"/>
  <c r="E311" i="12"/>
  <c r="E310" i="12"/>
  <c r="E309" i="12"/>
  <c r="E308" i="12"/>
  <c r="E307" i="12"/>
  <c r="E306" i="12"/>
  <c r="E305" i="12"/>
  <c r="E304" i="12"/>
  <c r="E303" i="12"/>
  <c r="E302" i="12"/>
  <c r="E301" i="12"/>
  <c r="E300" i="12"/>
  <c r="E299" i="12"/>
  <c r="E298" i="12"/>
  <c r="E297" i="12"/>
  <c r="E296" i="12"/>
  <c r="E295" i="12"/>
  <c r="E294" i="12"/>
  <c r="E257" i="12"/>
  <c r="E256"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5" i="12"/>
  <c r="E144" i="12"/>
  <c r="E143" i="12"/>
  <c r="E142" i="12"/>
  <c r="E141" i="12"/>
  <c r="E140" i="12"/>
  <c r="E139" i="12"/>
  <c r="E138" i="12"/>
  <c r="E137" i="12"/>
  <c r="E136" i="12"/>
  <c r="E134" i="12"/>
  <c r="E131" i="12"/>
  <c r="E130" i="12"/>
  <c r="E126" i="12"/>
  <c r="E124"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89" i="12"/>
  <c r="E88" i="12"/>
  <c r="E87" i="12"/>
  <c r="E86" i="12"/>
  <c r="E85"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3" i="12"/>
  <c r="E52" i="12"/>
  <c r="E51" i="12"/>
  <c r="E50" i="12"/>
  <c r="E49" i="12"/>
  <c r="E48" i="12"/>
  <c r="E47" i="12"/>
  <c r="E46" i="12"/>
  <c r="E45" i="12"/>
  <c r="E44" i="12"/>
  <c r="E43" i="12"/>
  <c r="E42" i="12"/>
  <c r="E41" i="12"/>
  <c r="E40" i="12"/>
  <c r="E39" i="12"/>
  <c r="E38" i="12"/>
  <c r="E37" i="12"/>
  <c r="E36" i="12"/>
  <c r="E35" i="12"/>
  <c r="E34" i="12"/>
  <c r="E33" i="12"/>
  <c r="E32" i="12"/>
  <c r="E29" i="12"/>
  <c r="E28" i="12"/>
  <c r="E27" i="12"/>
  <c r="E26" i="12"/>
  <c r="E25" i="12"/>
  <c r="E24" i="12"/>
  <c r="E23" i="12"/>
  <c r="E22" i="12"/>
  <c r="E20" i="12"/>
  <c r="E19" i="12"/>
  <c r="E18" i="12"/>
  <c r="E17" i="12"/>
  <c r="E16" i="12"/>
  <c r="E15" i="12"/>
  <c r="E14" i="12"/>
  <c r="E13" i="12"/>
  <c r="E12" i="12"/>
  <c r="E11" i="12"/>
  <c r="E10" i="12"/>
  <c r="E9" i="12"/>
  <c r="E8" i="12"/>
  <c r="E7" i="12"/>
  <c r="E6" i="12"/>
  <c r="E5" i="12"/>
  <c r="E4" i="12"/>
  <c r="E3" i="12"/>
  <c r="E2" i="12"/>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E2" i="11"/>
  <c r="A164" i="11"/>
  <c r="G164" i="11" s="1"/>
  <c r="A163" i="11"/>
  <c r="A162" i="11"/>
  <c r="G162" i="11" s="1"/>
  <c r="A161" i="11"/>
  <c r="G161" i="11" s="1"/>
  <c r="A160" i="11"/>
  <c r="G160" i="11" s="1"/>
  <c r="A159" i="11"/>
  <c r="A158" i="11"/>
  <c r="G158" i="11" s="1"/>
  <c r="A157" i="11"/>
  <c r="G157" i="11" s="1"/>
  <c r="A156" i="11"/>
  <c r="A155" i="11"/>
  <c r="G155" i="11" s="1"/>
  <c r="A154" i="11"/>
  <c r="G154" i="11"/>
  <c r="A153" i="11"/>
  <c r="G153" i="11" s="1"/>
  <c r="A152" i="11"/>
  <c r="A151" i="11"/>
  <c r="G151" i="11" s="1"/>
  <c r="A150" i="11"/>
  <c r="G150" i="11" s="1"/>
  <c r="A149" i="11"/>
  <c r="G149" i="11" s="1"/>
  <c r="A148" i="11"/>
  <c r="A147" i="11"/>
  <c r="G147" i="11" s="1"/>
  <c r="A146" i="11"/>
  <c r="A145" i="11"/>
  <c r="G145" i="11"/>
  <c r="A144" i="11"/>
  <c r="G144" i="11" s="1"/>
  <c r="A143" i="11"/>
  <c r="G143" i="11" s="1"/>
  <c r="A142" i="11"/>
  <c r="G142" i="11"/>
  <c r="A141" i="11"/>
  <c r="G141" i="11" s="1"/>
  <c r="A140" i="11"/>
  <c r="A139" i="11"/>
  <c r="G139" i="11" s="1"/>
  <c r="A138" i="11"/>
  <c r="A137" i="11"/>
  <c r="G137" i="11"/>
  <c r="A136" i="11"/>
  <c r="A135" i="11"/>
  <c r="A133" i="11"/>
  <c r="G133" i="11"/>
  <c r="A132" i="11"/>
  <c r="G132" i="11" s="1"/>
  <c r="A131" i="11"/>
  <c r="G131" i="11"/>
  <c r="A130" i="11"/>
  <c r="G130" i="11" s="1"/>
  <c r="A129" i="11"/>
  <c r="G129" i="11" s="1"/>
  <c r="A128" i="11"/>
  <c r="G128" i="11"/>
  <c r="A127" i="11"/>
  <c r="G127" i="11" s="1"/>
  <c r="A126" i="11"/>
  <c r="A125" i="11"/>
  <c r="G125" i="11" s="1"/>
  <c r="A124" i="11"/>
  <c r="A123" i="11"/>
  <c r="G123" i="11" s="1"/>
  <c r="A122" i="11"/>
  <c r="G122" i="11" s="1"/>
  <c r="A121" i="11"/>
  <c r="G121" i="11"/>
  <c r="A120" i="11"/>
  <c r="G120" i="11" s="1"/>
  <c r="A119" i="11"/>
  <c r="A118" i="11"/>
  <c r="A117" i="11"/>
  <c r="G117" i="11" s="1"/>
  <c r="A116" i="11"/>
  <c r="A115" i="11"/>
  <c r="G115" i="11" s="1"/>
  <c r="A114" i="11"/>
  <c r="G114" i="11" s="1"/>
  <c r="A113" i="11"/>
  <c r="G113" i="11" s="1"/>
  <c r="A112" i="11"/>
  <c r="A111" i="11"/>
  <c r="G111" i="11" s="1"/>
  <c r="A110" i="11"/>
  <c r="G110" i="11"/>
  <c r="A109" i="11"/>
  <c r="G109" i="11" s="1"/>
  <c r="A108" i="11"/>
  <c r="G108" i="11" s="1"/>
  <c r="A107" i="11"/>
  <c r="G107" i="11"/>
  <c r="A106" i="11"/>
  <c r="G106" i="11" s="1"/>
  <c r="A105" i="11"/>
  <c r="A104" i="11"/>
  <c r="A103" i="11"/>
  <c r="G103" i="11" s="1"/>
  <c r="A102" i="11"/>
  <c r="G102" i="11" s="1"/>
  <c r="A101" i="11"/>
  <c r="G101" i="11" s="1"/>
  <c r="A100" i="11"/>
  <c r="A99" i="11"/>
  <c r="A97" i="11"/>
  <c r="G97" i="11" s="1"/>
  <c r="A96" i="11"/>
  <c r="A95" i="11"/>
  <c r="G95" i="11" s="1"/>
  <c r="A94" i="11"/>
  <c r="G94" i="11" s="1"/>
  <c r="A93" i="11"/>
  <c r="G93" i="11"/>
  <c r="A92" i="11"/>
  <c r="A91" i="11"/>
  <c r="A90" i="11"/>
  <c r="G90" i="11"/>
  <c r="A89" i="11"/>
  <c r="G89" i="11" s="1"/>
  <c r="A88" i="11"/>
  <c r="A87" i="11"/>
  <c r="G87" i="11"/>
  <c r="A86" i="11"/>
  <c r="G86" i="11" s="1"/>
  <c r="A85" i="11"/>
  <c r="G85" i="11" s="1"/>
  <c r="A84" i="11"/>
  <c r="A83" i="11"/>
  <c r="G83" i="11" s="1"/>
  <c r="A82" i="11"/>
  <c r="G82" i="11" s="1"/>
  <c r="A81" i="11"/>
  <c r="A80" i="11"/>
  <c r="A79" i="11"/>
  <c r="A78" i="11"/>
  <c r="G78" i="11" s="1"/>
  <c r="A77" i="11"/>
  <c r="A76" i="11"/>
  <c r="G76" i="11" s="1"/>
  <c r="A75" i="11"/>
  <c r="G75" i="11" s="1"/>
  <c r="A74" i="11"/>
  <c r="G74" i="11"/>
  <c r="A73" i="11"/>
  <c r="G73" i="11" s="1"/>
  <c r="A72" i="11"/>
  <c r="A71" i="11"/>
  <c r="A70" i="11"/>
  <c r="G70" i="11" s="1"/>
  <c r="A69" i="11"/>
  <c r="G69" i="11" s="1"/>
  <c r="A68" i="11"/>
  <c r="A67" i="11"/>
  <c r="A66" i="11"/>
  <c r="A65" i="11"/>
  <c r="G65" i="11" s="1"/>
  <c r="A64" i="11"/>
  <c r="G64" i="11" s="1"/>
  <c r="A62" i="11"/>
  <c r="G62" i="11" s="1"/>
  <c r="A57" i="11"/>
  <c r="G57" i="11" s="1"/>
  <c r="A56" i="11"/>
  <c r="G56" i="11" s="1"/>
  <c r="A55" i="11"/>
  <c r="A54" i="11"/>
  <c r="G54" i="11" s="1"/>
  <c r="A53" i="11"/>
  <c r="G53" i="11"/>
  <c r="A52" i="11"/>
  <c r="A51" i="11"/>
  <c r="G51" i="11"/>
  <c r="A50" i="11"/>
  <c r="G50" i="11" s="1"/>
  <c r="A49" i="11"/>
  <c r="A48" i="11"/>
  <c r="A47" i="11"/>
  <c r="G47" i="11" s="1"/>
  <c r="A46" i="11"/>
  <c r="A45" i="11"/>
  <c r="G45" i="11" s="1"/>
  <c r="A44" i="11"/>
  <c r="A43" i="11"/>
  <c r="G43" i="11" s="1"/>
  <c r="A42" i="11"/>
  <c r="G42" i="11" s="1"/>
  <c r="A41" i="11"/>
  <c r="G41" i="11" s="1"/>
  <c r="A40" i="11"/>
  <c r="G40" i="11" s="1"/>
  <c r="A39" i="11"/>
  <c r="A38" i="11"/>
  <c r="G38" i="11" s="1"/>
  <c r="A37" i="11"/>
  <c r="G37" i="11"/>
  <c r="A36" i="11"/>
  <c r="G36" i="11" s="1"/>
  <c r="A35" i="11"/>
  <c r="G35" i="11" s="1"/>
  <c r="A34" i="11"/>
  <c r="G34" i="11" s="1"/>
  <c r="A33" i="11"/>
  <c r="G33" i="11" s="1"/>
  <c r="A32" i="11"/>
  <c r="G32" i="11" s="1"/>
  <c r="A31" i="11"/>
  <c r="G31" i="11"/>
  <c r="A30" i="11"/>
  <c r="A29" i="11"/>
  <c r="G29" i="11" s="1"/>
  <c r="A28" i="11"/>
  <c r="G28" i="11" s="1"/>
  <c r="A27" i="11"/>
  <c r="G27" i="11" s="1"/>
  <c r="A26" i="11"/>
  <c r="G26" i="11" s="1"/>
  <c r="A25" i="11"/>
  <c r="G25" i="11"/>
  <c r="A24" i="11"/>
  <c r="A23" i="11"/>
  <c r="G23" i="11"/>
  <c r="A22" i="11"/>
  <c r="G22" i="11" s="1"/>
  <c r="A21" i="11"/>
  <c r="G21" i="11" s="1"/>
  <c r="A20" i="11"/>
  <c r="G20" i="11" s="1"/>
  <c r="A19" i="11"/>
  <c r="G19" i="11" s="1"/>
  <c r="A18" i="11"/>
  <c r="G18" i="11" s="1"/>
  <c r="A17" i="11"/>
  <c r="G17" i="11"/>
  <c r="A16" i="11"/>
  <c r="A15" i="11"/>
  <c r="G15" i="11" s="1"/>
  <c r="A14" i="11"/>
  <c r="G14" i="11"/>
  <c r="A13" i="11"/>
  <c r="G13" i="11" s="1"/>
  <c r="A12" i="11"/>
  <c r="A11" i="11"/>
  <c r="G11" i="11" s="1"/>
  <c r="A10" i="11"/>
  <c r="G10" i="11" s="1"/>
  <c r="A9" i="11"/>
  <c r="A8" i="11"/>
  <c r="G8" i="11"/>
  <c r="A7" i="11"/>
  <c r="G7" i="11" s="1"/>
  <c r="A6" i="11"/>
  <c r="G6" i="11" s="1"/>
  <c r="A5" i="11"/>
  <c r="G5" i="11" s="1"/>
  <c r="A4" i="11"/>
  <c r="A3" i="11"/>
  <c r="G3" i="11" s="1"/>
  <c r="A2" i="11"/>
  <c r="G2" i="11"/>
  <c r="D2" i="15"/>
  <c r="D2" i="13"/>
  <c r="E2631" i="12"/>
  <c r="E435" i="12"/>
  <c r="E2635" i="12"/>
  <c r="E323" i="12"/>
  <c r="A2266" i="12"/>
  <c r="G163" i="11"/>
  <c r="G105" i="11"/>
  <c r="G46" i="11"/>
  <c r="G9" i="11"/>
  <c r="T12" i="10"/>
  <c r="G159" i="11"/>
  <c r="G156" i="11"/>
  <c r="G152" i="11"/>
  <c r="G148" i="11"/>
  <c r="G146" i="11"/>
  <c r="G140" i="11"/>
  <c r="G138" i="11"/>
  <c r="G136" i="11"/>
  <c r="G124" i="11"/>
  <c r="G104" i="11"/>
  <c r="G96" i="11"/>
  <c r="G84" i="11"/>
  <c r="G81" i="11"/>
  <c r="G72" i="11"/>
  <c r="G68" i="11"/>
  <c r="G44" i="11"/>
  <c r="G24" i="11"/>
  <c r="G16" i="11"/>
  <c r="G4" i="11"/>
  <c r="G126" i="11"/>
  <c r="G135" i="11"/>
  <c r="G100" i="11"/>
  <c r="G92" i="11"/>
  <c r="G80" i="11"/>
  <c r="G52" i="11"/>
  <c r="G49" i="11"/>
  <c r="G12" i="11"/>
  <c r="E64" i="11"/>
  <c r="G112" i="11"/>
  <c r="G99" i="11"/>
  <c r="G91" i="11"/>
  <c r="G88" i="11"/>
  <c r="G79" i="11"/>
  <c r="G77" i="11"/>
  <c r="G71" i="11"/>
  <c r="G55" i="11"/>
  <c r="G48" i="11"/>
  <c r="U9" i="13"/>
  <c r="G67" i="11"/>
  <c r="G39" i="11"/>
  <c r="E1348" i="12"/>
  <c r="E1356" i="12"/>
  <c r="A1130" i="12"/>
  <c r="A1109" i="12"/>
  <c r="E127" i="12"/>
  <c r="E1104" i="12"/>
  <c r="E1108" i="12"/>
  <c r="E1453" i="12"/>
  <c r="E1083" i="12"/>
  <c r="E1085" i="12"/>
  <c r="E1087" i="12"/>
  <c r="E1092" i="12"/>
  <c r="E1476" i="12"/>
  <c r="E1099" i="12"/>
  <c r="M60" i="2"/>
  <c r="M61" i="2"/>
  <c r="E1497" i="12"/>
  <c r="M62" i="2"/>
  <c r="M63" i="2"/>
  <c r="G119" i="11"/>
  <c r="G116" i="11"/>
  <c r="J12" i="10"/>
  <c r="A1112" i="12"/>
  <c r="A1113" i="12"/>
  <c r="R25" i="13"/>
  <c r="S25" i="13"/>
  <c r="A1115" i="12"/>
  <c r="T25" i="13"/>
  <c r="A1116" i="12"/>
  <c r="U25" i="13"/>
  <c r="A1117" i="12"/>
  <c r="V25" i="13"/>
  <c r="A1118" i="12"/>
  <c r="W25" i="13"/>
  <c r="A1119" i="12"/>
  <c r="X25" i="13"/>
  <c r="Y25" i="13"/>
  <c r="A1111" i="12"/>
  <c r="A1133" i="12"/>
  <c r="A1134" i="12"/>
  <c r="R24" i="13"/>
  <c r="E1135" i="12"/>
  <c r="S24" i="13"/>
  <c r="A1136" i="12"/>
  <c r="T24" i="13"/>
  <c r="A1137" i="12"/>
  <c r="U24" i="13"/>
  <c r="A1138" i="12"/>
  <c r="V24" i="13"/>
  <c r="A1139" i="12"/>
  <c r="W24" i="13"/>
  <c r="A1140" i="12"/>
  <c r="X24" i="13"/>
  <c r="Y24" i="13"/>
  <c r="A1132" i="12"/>
  <c r="S9" i="13"/>
  <c r="T9" i="13"/>
  <c r="P31" i="10"/>
  <c r="Q31" i="10"/>
  <c r="R31" i="10"/>
  <c r="G12" i="10"/>
  <c r="H12" i="10"/>
  <c r="I12" i="10"/>
  <c r="K12" i="10"/>
  <c r="L12" i="10"/>
  <c r="M12" i="10"/>
  <c r="N12" i="10"/>
  <c r="O12" i="10"/>
  <c r="P12" i="10"/>
  <c r="Q12" i="10"/>
  <c r="R12" i="10"/>
  <c r="S12" i="10"/>
  <c r="U12" i="10"/>
  <c r="E21" i="12"/>
  <c r="D8" i="8"/>
  <c r="E8" i="8"/>
  <c r="F8" i="8"/>
  <c r="G8" i="8"/>
  <c r="H8" i="8"/>
  <c r="I8" i="8"/>
  <c r="E1209" i="12"/>
  <c r="E1327" i="12"/>
  <c r="E1328" i="12"/>
  <c r="E1331" i="12"/>
  <c r="E1149" i="12"/>
  <c r="E1212" i="12"/>
  <c r="E1336" i="12"/>
  <c r="E1340" i="12"/>
  <c r="E1191" i="12"/>
  <c r="E1521" i="12"/>
  <c r="E1344" i="12"/>
  <c r="E1164" i="12"/>
  <c r="E1165" i="12"/>
  <c r="AK10" i="2"/>
  <c r="AL10" i="2"/>
  <c r="E1352" i="12"/>
  <c r="AM10" i="2"/>
  <c r="E1168" i="12"/>
  <c r="E1176" i="12"/>
  <c r="G66" i="11"/>
  <c r="N33" i="1"/>
  <c r="A1" i="1"/>
  <c r="G118" i="11"/>
  <c r="G30" i="11"/>
  <c r="C2" i="3"/>
  <c r="D2" i="4"/>
  <c r="C2" i="14"/>
  <c r="H2" i="2"/>
  <c r="B2" i="8"/>
  <c r="E2" i="10"/>
  <c r="N32" i="1"/>
  <c r="A2265" i="12"/>
  <c r="A1655" i="12"/>
  <c r="A1619" i="12"/>
  <c r="A1345" i="12"/>
  <c r="A1523" i="12"/>
  <c r="A1195" i="12"/>
  <c r="A703" i="12"/>
  <c r="A279" i="12"/>
  <c r="A1160" i="12"/>
  <c r="A688" i="12"/>
  <c r="A620" i="12"/>
  <c r="E1655" i="12"/>
  <c r="E1619" i="12"/>
  <c r="E1523" i="12"/>
  <c r="E2265" i="12"/>
  <c r="A1642" i="12"/>
  <c r="A1606" i="12"/>
  <c r="A1510" i="12"/>
  <c r="A1182" i="12"/>
  <c r="A1980" i="12"/>
  <c r="A1147" i="12"/>
  <c r="A675" i="12"/>
  <c r="A607" i="12"/>
  <c r="A266" i="12"/>
  <c r="A1332" i="12"/>
  <c r="E1642" i="12"/>
  <c r="E1606" i="12"/>
  <c r="E1510" i="12"/>
  <c r="E1980" i="12"/>
  <c r="A1910" i="12"/>
  <c r="A1594" i="12"/>
  <c r="E1910" i="12"/>
  <c r="E1594" i="12"/>
  <c r="A2577" i="12"/>
  <c r="A2549" i="12"/>
  <c r="A2513" i="12"/>
  <c r="A2531" i="12"/>
  <c r="A2466" i="12"/>
  <c r="A2458" i="12"/>
  <c r="A129" i="12"/>
  <c r="E2531" i="12"/>
  <c r="E2466" i="12"/>
  <c r="E2458" i="12"/>
  <c r="E2577" i="12"/>
  <c r="E2549" i="12"/>
  <c r="E2513" i="12"/>
  <c r="A2673" i="12"/>
  <c r="A2712" i="12"/>
  <c r="A2696" i="12"/>
  <c r="A2731" i="12"/>
  <c r="E2673" i="12"/>
  <c r="E2731" i="12"/>
  <c r="E2712" i="12"/>
  <c r="E2696" i="12"/>
  <c r="A1569" i="12"/>
  <c r="A1481" i="12"/>
  <c r="A1100" i="12"/>
  <c r="E1569" i="12"/>
  <c r="A1162" i="12"/>
  <c r="A1525" i="12"/>
  <c r="A1657" i="12"/>
  <c r="A1621" i="12"/>
  <c r="A2156" i="12"/>
  <c r="A690" i="12"/>
  <c r="A622" i="12"/>
  <c r="A258" i="12"/>
  <c r="A1197" i="12"/>
  <c r="A281" i="12"/>
  <c r="A1347" i="12"/>
  <c r="A84" i="12"/>
  <c r="E1657" i="12"/>
  <c r="E1621" i="12"/>
  <c r="E1525" i="12"/>
  <c r="E2156" i="12"/>
  <c r="A1649" i="12"/>
  <c r="A1613" i="12"/>
  <c r="A1154" i="12"/>
  <c r="A1517" i="12"/>
  <c r="A1189" i="12"/>
  <c r="A1123" i="12"/>
  <c r="A919" i="12"/>
  <c r="A682" i="12"/>
  <c r="A614" i="12"/>
  <c r="A273" i="12"/>
  <c r="A1339" i="12"/>
  <c r="E1649" i="12"/>
  <c r="E1613" i="12"/>
  <c r="A1330" i="12"/>
  <c r="A1508" i="12"/>
  <c r="A1640" i="12"/>
  <c r="A1604" i="12"/>
  <c r="A1145" i="12"/>
  <c r="A673" i="12"/>
  <c r="A605" i="12"/>
  <c r="A1180" i="12"/>
  <c r="A264" i="12"/>
  <c r="E1640" i="12"/>
  <c r="E1604" i="12"/>
  <c r="E1508" i="12"/>
  <c r="A1210" i="12"/>
  <c r="A1596" i="12"/>
  <c r="A1360" i="12"/>
  <c r="E1596" i="12"/>
  <c r="A2525" i="12"/>
  <c r="A2452" i="12"/>
  <c r="A2571" i="12"/>
  <c r="A2543" i="12"/>
  <c r="A2507" i="12"/>
  <c r="E2571" i="12"/>
  <c r="E2543" i="12"/>
  <c r="E2507" i="12"/>
  <c r="E2525" i="12"/>
  <c r="E2452" i="12"/>
  <c r="A2533" i="12"/>
  <c r="A2460" i="12"/>
  <c r="A2579" i="12"/>
  <c r="A2551" i="12"/>
  <c r="A2515" i="12"/>
  <c r="E2579" i="12"/>
  <c r="E2551" i="12"/>
  <c r="E2515" i="12"/>
  <c r="A128" i="12"/>
  <c r="E2533" i="12"/>
  <c r="E2460" i="12"/>
  <c r="A2681" i="12"/>
  <c r="A2667" i="12"/>
  <c r="A2706" i="12"/>
  <c r="A2690" i="12"/>
  <c r="E2681" i="12"/>
  <c r="E2706" i="12"/>
  <c r="E2690" i="12"/>
  <c r="E2667" i="12"/>
  <c r="A2732" i="12"/>
  <c r="A2675" i="12"/>
  <c r="A2714" i="12"/>
  <c r="A2698" i="12"/>
  <c r="E2675" i="12"/>
  <c r="E2732" i="12"/>
  <c r="E2714" i="12"/>
  <c r="E2698" i="12"/>
  <c r="A1897" i="12"/>
  <c r="E1897" i="12"/>
  <c r="A2679" i="12"/>
  <c r="A2718" i="12"/>
  <c r="A2702" i="12"/>
  <c r="E2679" i="12"/>
  <c r="E2718" i="12"/>
  <c r="E2702" i="12"/>
  <c r="A1587" i="12"/>
  <c r="A1499" i="12"/>
  <c r="A123" i="12"/>
  <c r="E1587" i="12"/>
  <c r="E1499" i="12"/>
  <c r="A1578" i="12"/>
  <c r="A1490" i="12"/>
  <c r="A1433" i="12"/>
  <c r="E1578" i="12"/>
  <c r="E1490" i="12"/>
  <c r="A1567" i="12"/>
  <c r="A1479" i="12"/>
  <c r="A1098" i="12"/>
  <c r="E1567" i="12"/>
  <c r="E1479" i="12"/>
  <c r="A1558" i="12"/>
  <c r="A1470" i="12"/>
  <c r="A1089" i="12"/>
  <c r="E1558" i="12"/>
  <c r="E1470" i="12"/>
  <c r="A1550" i="12"/>
  <c r="A1462" i="12"/>
  <c r="A1081" i="12"/>
  <c r="E1550" i="12"/>
  <c r="E1462" i="12"/>
  <c r="A1545" i="12"/>
  <c r="A1457" i="12"/>
  <c r="A1076" i="12"/>
  <c r="E1545" i="12"/>
  <c r="A1590" i="12"/>
  <c r="A1502" i="12"/>
  <c r="A1107" i="12"/>
  <c r="E1590" i="12"/>
  <c r="E1502" i="12"/>
  <c r="A1571" i="12"/>
  <c r="A1483" i="12"/>
  <c r="A1102" i="12"/>
  <c r="E1571" i="12"/>
  <c r="E1483" i="12"/>
  <c r="A2705" i="12"/>
  <c r="A2689" i="12"/>
  <c r="A2704" i="12"/>
  <c r="A2730" i="12"/>
  <c r="A2666" i="12"/>
  <c r="A2658" i="12"/>
  <c r="A2650" i="12"/>
  <c r="E2705" i="12"/>
  <c r="E2689" i="12"/>
  <c r="E2730" i="12"/>
  <c r="E2704" i="12"/>
  <c r="E2666" i="12"/>
  <c r="E2658" i="12"/>
  <c r="E2650" i="12"/>
  <c r="A1337" i="12"/>
  <c r="A1647" i="12"/>
  <c r="A1611" i="12"/>
  <c r="A1515" i="12"/>
  <c r="A1152" i="12"/>
  <c r="A271" i="12"/>
  <c r="A1213" i="12"/>
  <c r="A1187" i="12"/>
  <c r="A680" i="12"/>
  <c r="A612" i="12"/>
  <c r="E1647" i="12"/>
  <c r="E1611" i="12"/>
  <c r="E1515" i="12"/>
  <c r="A2629" i="12"/>
  <c r="A1324" i="12"/>
  <c r="E2629" i="12"/>
  <c r="A2636" i="12"/>
  <c r="A1982" i="12"/>
  <c r="E2636" i="12"/>
  <c r="A2632" i="12"/>
  <c r="A435" i="12"/>
  <c r="E2632" i="12"/>
  <c r="A1166" i="12"/>
  <c r="A1529" i="12"/>
  <c r="A1661" i="12"/>
  <c r="A1625" i="12"/>
  <c r="A1351" i="12"/>
  <c r="A694" i="12"/>
  <c r="A626" i="12"/>
  <c r="A285" i="12"/>
  <c r="A1201" i="12"/>
  <c r="E1661" i="12"/>
  <c r="E1625" i="12"/>
  <c r="E1529" i="12"/>
  <c r="A2210" i="12"/>
  <c r="A1346" i="12"/>
  <c r="A1524" i="12"/>
  <c r="A1656" i="12"/>
  <c r="A1620" i="12"/>
  <c r="A1161" i="12"/>
  <c r="A689" i="12"/>
  <c r="A621" i="12"/>
  <c r="A1196" i="12"/>
  <c r="A280" i="12"/>
  <c r="E2210" i="12"/>
  <c r="E1656" i="12"/>
  <c r="E1620" i="12"/>
  <c r="E1524" i="12"/>
  <c r="A1342" i="12"/>
  <c r="A1652" i="12"/>
  <c r="A1616" i="12"/>
  <c r="A1520" i="12"/>
  <c r="A1157" i="12"/>
  <c r="A811" i="12"/>
  <c r="A1126" i="12"/>
  <c r="A1192" i="12"/>
  <c r="A685" i="12"/>
  <c r="A617" i="12"/>
  <c r="A276" i="12"/>
  <c r="E1652" i="12"/>
  <c r="E1616" i="12"/>
  <c r="E1520" i="12"/>
  <c r="A1338" i="12"/>
  <c r="A1648" i="12"/>
  <c r="A1612" i="12"/>
  <c r="A1516" i="12"/>
  <c r="A1188" i="12"/>
  <c r="A1122" i="12"/>
  <c r="A973" i="12"/>
  <c r="A681" i="12"/>
  <c r="A613" i="12"/>
  <c r="A1153" i="12"/>
  <c r="A272" i="12"/>
  <c r="E1648" i="12"/>
  <c r="E1612" i="12"/>
  <c r="E1516" i="12"/>
  <c r="A1643" i="12"/>
  <c r="A1607" i="12"/>
  <c r="A1333" i="12"/>
  <c r="A1511" i="12"/>
  <c r="A267" i="12"/>
  <c r="A1183" i="12"/>
  <c r="A1148" i="12"/>
  <c r="A676" i="12"/>
  <c r="A608" i="12"/>
  <c r="E1643" i="12"/>
  <c r="E1607" i="12"/>
  <c r="E1511" i="12"/>
  <c r="A1778" i="12"/>
  <c r="A1639" i="12"/>
  <c r="A1603" i="12"/>
  <c r="A1222" i="12"/>
  <c r="A1218" i="12"/>
  <c r="A1329" i="12"/>
  <c r="A1325" i="12"/>
  <c r="A1507" i="12"/>
  <c r="A1225" i="12"/>
  <c r="A1220" i="12"/>
  <c r="A1215" i="12"/>
  <c r="A1179" i="12"/>
  <c r="A1063" i="12"/>
  <c r="A1059" i="12"/>
  <c r="A1055" i="12"/>
  <c r="A263" i="12"/>
  <c r="A1224" i="12"/>
  <c r="A1219" i="12"/>
  <c r="A1062" i="12"/>
  <c r="A1058" i="12"/>
  <c r="A1223" i="12"/>
  <c r="A1217" i="12"/>
  <c r="A1144" i="12"/>
  <c r="A1065" i="12"/>
  <c r="A1061" i="12"/>
  <c r="A1057" i="12"/>
  <c r="A1221" i="12"/>
  <c r="A1216" i="12"/>
  <c r="A1120" i="12"/>
  <c r="A1064" i="12"/>
  <c r="A1060" i="12"/>
  <c r="A1056" i="12"/>
  <c r="A672" i="12"/>
  <c r="A604" i="12"/>
  <c r="E1639" i="12"/>
  <c r="E1603" i="12"/>
  <c r="E1507" i="12"/>
  <c r="E1778" i="12"/>
  <c r="A1357" i="12"/>
  <c r="A1667" i="12"/>
  <c r="A1631" i="12"/>
  <c r="A1535" i="12"/>
  <c r="A291" i="12"/>
  <c r="A1172" i="12"/>
  <c r="A125" i="12"/>
  <c r="A1207" i="12"/>
  <c r="A700" i="12"/>
  <c r="A632" i="12"/>
  <c r="E1667" i="12"/>
  <c r="E1631" i="12"/>
  <c r="E1535" i="12"/>
  <c r="A1970" i="12"/>
  <c r="A1595" i="12"/>
  <c r="E1595" i="12"/>
  <c r="E1970" i="12"/>
  <c r="A2528" i="12"/>
  <c r="A2455" i="12"/>
  <c r="A2574" i="12"/>
  <c r="A2546" i="12"/>
  <c r="A2510" i="12"/>
  <c r="A2430" i="12"/>
  <c r="A1211" i="12"/>
  <c r="E2455" i="12"/>
  <c r="E2574" i="12"/>
  <c r="E2546" i="12"/>
  <c r="E2510" i="12"/>
  <c r="E2430" i="12"/>
  <c r="E2528" i="12"/>
  <c r="A2524" i="12"/>
  <c r="A2451" i="12"/>
  <c r="A2570" i="12"/>
  <c r="A2542" i="12"/>
  <c r="A2506" i="12"/>
  <c r="E2451" i="12"/>
  <c r="E2570" i="12"/>
  <c r="E2542" i="12"/>
  <c r="E2506" i="12"/>
  <c r="E2524" i="12"/>
  <c r="A2537" i="12"/>
  <c r="A2464" i="12"/>
  <c r="A2583" i="12"/>
  <c r="A2555" i="12"/>
  <c r="A2519" i="12"/>
  <c r="E2583" i="12"/>
  <c r="E2555" i="12"/>
  <c r="E2519" i="12"/>
  <c r="E2537" i="12"/>
  <c r="E2464" i="12"/>
  <c r="A2532" i="12"/>
  <c r="A2459" i="12"/>
  <c r="A2578" i="12"/>
  <c r="A2550" i="12"/>
  <c r="A2514" i="12"/>
  <c r="E2459" i="12"/>
  <c r="E2578" i="12"/>
  <c r="E2550" i="12"/>
  <c r="E2514" i="12"/>
  <c r="E2532" i="12"/>
  <c r="A2709" i="12"/>
  <c r="A2693" i="12"/>
  <c r="A2670" i="12"/>
  <c r="E2709" i="12"/>
  <c r="E2693" i="12"/>
  <c r="E2670" i="12"/>
  <c r="A2680" i="12"/>
  <c r="A2719" i="12"/>
  <c r="A2703" i="12"/>
  <c r="E2680" i="12"/>
  <c r="E2719" i="12"/>
  <c r="E2703" i="12"/>
  <c r="A2713" i="12"/>
  <c r="A2697" i="12"/>
  <c r="A2674" i="12"/>
  <c r="E2713" i="12"/>
  <c r="E2697" i="12"/>
  <c r="E2674" i="12"/>
  <c r="A1896" i="12"/>
  <c r="E1896" i="12"/>
  <c r="A1442" i="12"/>
  <c r="A1131" i="12"/>
  <c r="E1442" i="12"/>
  <c r="A2095" i="12"/>
  <c r="A1114" i="12"/>
  <c r="E2095" i="12"/>
  <c r="A2717" i="12"/>
  <c r="A2701" i="12"/>
  <c r="A2678" i="12"/>
  <c r="E2717" i="12"/>
  <c r="E2701" i="12"/>
  <c r="E2678" i="12"/>
  <c r="A2627" i="12"/>
  <c r="A1586" i="12"/>
  <c r="A1498" i="12"/>
  <c r="E2627" i="12"/>
  <c r="E1586" i="12"/>
  <c r="E1498" i="12"/>
  <c r="A1581" i="12"/>
  <c r="A1493" i="12"/>
  <c r="A1436" i="12"/>
  <c r="E1581" i="12"/>
  <c r="A1489" i="12"/>
  <c r="A1577" i="12"/>
  <c r="E1577" i="12"/>
  <c r="A55" i="12"/>
  <c r="A1484" i="12"/>
  <c r="A1572" i="12"/>
  <c r="A1103" i="12"/>
  <c r="E1572" i="12"/>
  <c r="E1484" i="12"/>
  <c r="A1566" i="12"/>
  <c r="A1478" i="12"/>
  <c r="A1097" i="12"/>
  <c r="E1566" i="12"/>
  <c r="E1478" i="12"/>
  <c r="A1562" i="12"/>
  <c r="A1474" i="12"/>
  <c r="A1093" i="12"/>
  <c r="E1562" i="12"/>
  <c r="E1474" i="12"/>
  <c r="A1469" i="12"/>
  <c r="A1557" i="12"/>
  <c r="A1088" i="12"/>
  <c r="E1557" i="12"/>
  <c r="A1553" i="12"/>
  <c r="A1465" i="12"/>
  <c r="A1084" i="12"/>
  <c r="E1553" i="12"/>
  <c r="A1548" i="12"/>
  <c r="A1460" i="12"/>
  <c r="A1079" i="12"/>
  <c r="E1548" i="12"/>
  <c r="A1544" i="12"/>
  <c r="A1456" i="12"/>
  <c r="A1075" i="12"/>
  <c r="E1544" i="12"/>
  <c r="A1540" i="12"/>
  <c r="A1452" i="12"/>
  <c r="A1071" i="12"/>
  <c r="E1540" i="12"/>
  <c r="A1501" i="12"/>
  <c r="A1589" i="12"/>
  <c r="A1106" i="12"/>
  <c r="E1589" i="12"/>
  <c r="A1560" i="12"/>
  <c r="A1472" i="12"/>
  <c r="A1091" i="12"/>
  <c r="E1560" i="12"/>
  <c r="A1893" i="12"/>
  <c r="E1893" i="12"/>
  <c r="A1665" i="12"/>
  <c r="A1629" i="12"/>
  <c r="A1170" i="12"/>
  <c r="A1533" i="12"/>
  <c r="A1355" i="12"/>
  <c r="A1205" i="12"/>
  <c r="A698" i="12"/>
  <c r="A630" i="12"/>
  <c r="A1029" i="12"/>
  <c r="A289" i="12"/>
  <c r="E1665" i="12"/>
  <c r="E1629" i="12"/>
  <c r="E1533" i="12"/>
  <c r="A2529" i="12"/>
  <c r="A2456" i="12"/>
  <c r="A2575" i="12"/>
  <c r="A2547" i="12"/>
  <c r="A2511" i="12"/>
  <c r="A1599" i="12"/>
  <c r="E2575" i="12"/>
  <c r="E2547" i="12"/>
  <c r="E2511" i="12"/>
  <c r="E1599" i="12"/>
  <c r="A31" i="12"/>
  <c r="E2529" i="12"/>
  <c r="E2456" i="12"/>
  <c r="A2630" i="12"/>
  <c r="E2630" i="12"/>
  <c r="A2635" i="12"/>
  <c r="A2631" i="12"/>
  <c r="A59" i="11"/>
  <c r="G59" i="11" s="1"/>
  <c r="E60" i="11"/>
  <c r="E31" i="12"/>
  <c r="E55" i="12"/>
  <c r="E123" i="12"/>
  <c r="E135" i="12"/>
  <c r="E255" i="12"/>
  <c r="E259" i="12"/>
  <c r="E263" i="12"/>
  <c r="E267" i="12"/>
  <c r="E271" i="12"/>
  <c r="E275" i="12"/>
  <c r="E279" i="12"/>
  <c r="E283" i="12"/>
  <c r="E287" i="12"/>
  <c r="E291" i="12"/>
  <c r="E547" i="12"/>
  <c r="E603" i="12"/>
  <c r="E607" i="12"/>
  <c r="E611" i="12"/>
  <c r="E615" i="12"/>
  <c r="E619" i="12"/>
  <c r="E623" i="12"/>
  <c r="E627" i="12"/>
  <c r="E631" i="12"/>
  <c r="E667" i="12"/>
  <c r="E671" i="12"/>
  <c r="E675" i="12"/>
  <c r="E679" i="12"/>
  <c r="E683" i="12"/>
  <c r="E687" i="12"/>
  <c r="E691" i="12"/>
  <c r="E695" i="12"/>
  <c r="E699" i="12"/>
  <c r="E703" i="12"/>
  <c r="E811" i="12"/>
  <c r="E919" i="12"/>
  <c r="E1027" i="12"/>
  <c r="E1055" i="12"/>
  <c r="E1059" i="12"/>
  <c r="E1063" i="12"/>
  <c r="E1071" i="12"/>
  <c r="E1075" i="12"/>
  <c r="E1079" i="12"/>
  <c r="E1091" i="12"/>
  <c r="E1095" i="12"/>
  <c r="E1103" i="12"/>
  <c r="E1107" i="12"/>
  <c r="E1111" i="12"/>
  <c r="E1115" i="12"/>
  <c r="E1119" i="12"/>
  <c r="E1123" i="12"/>
  <c r="E1127" i="12"/>
  <c r="E1131" i="12"/>
  <c r="E1139" i="12"/>
  <c r="E1143" i="12"/>
  <c r="E1147" i="12"/>
  <c r="E1151" i="12"/>
  <c r="E1155" i="12"/>
  <c r="E1159" i="12"/>
  <c r="E1163" i="12"/>
  <c r="E1167" i="12"/>
  <c r="E1171" i="12"/>
  <c r="E1179" i="12"/>
  <c r="E1183" i="12"/>
  <c r="E1187" i="12"/>
  <c r="E1195" i="12"/>
  <c r="E1199" i="12"/>
  <c r="E1203" i="12"/>
  <c r="E1207" i="12"/>
  <c r="E1211" i="12"/>
  <c r="E1215" i="12"/>
  <c r="E1219" i="12"/>
  <c r="E1223" i="12"/>
  <c r="E1335" i="12"/>
  <c r="E1339" i="12"/>
  <c r="E1343" i="12"/>
  <c r="E1347" i="12"/>
  <c r="E1351" i="12"/>
  <c r="E1355" i="12"/>
  <c r="E1359" i="12"/>
  <c r="E1437" i="12"/>
  <c r="E1457" i="12"/>
  <c r="E1465" i="12"/>
  <c r="E1473" i="12"/>
  <c r="E1481" i="12"/>
  <c r="E1513" i="12"/>
  <c r="A1341" i="12"/>
  <c r="A1651" i="12"/>
  <c r="A1615" i="12"/>
  <c r="A1519" i="12"/>
  <c r="A275" i="12"/>
  <c r="A1156" i="12"/>
  <c r="A1125" i="12"/>
  <c r="A865" i="12"/>
  <c r="A1191" i="12"/>
  <c r="A684" i="12"/>
  <c r="A616" i="12"/>
  <c r="E1651" i="12"/>
  <c r="E1615" i="12"/>
  <c r="E1519" i="12"/>
  <c r="A1598" i="12"/>
  <c r="E1598" i="12"/>
  <c r="A2581" i="12"/>
  <c r="A2553" i="12"/>
  <c r="A2517" i="12"/>
  <c r="A2535" i="12"/>
  <c r="A2462" i="12"/>
  <c r="E2535" i="12"/>
  <c r="E2462" i="12"/>
  <c r="E2581" i="12"/>
  <c r="E2553" i="12"/>
  <c r="E2517" i="12"/>
  <c r="A2536" i="12"/>
  <c r="A2463" i="12"/>
  <c r="A2582" i="12"/>
  <c r="A2554" i="12"/>
  <c r="A2518" i="12"/>
  <c r="E2463" i="12"/>
  <c r="E2582" i="12"/>
  <c r="E2554" i="12"/>
  <c r="E2518" i="12"/>
  <c r="E2536" i="12"/>
  <c r="A1580" i="12"/>
  <c r="A1492" i="12"/>
  <c r="A1435" i="12"/>
  <c r="E1435" i="12"/>
  <c r="E1580" i="12"/>
  <c r="E1492" i="12"/>
  <c r="A1565" i="12"/>
  <c r="A1477" i="12"/>
  <c r="A1096" i="12"/>
  <c r="E1565" i="12"/>
  <c r="A1468" i="12"/>
  <c r="A1556" i="12"/>
  <c r="A1087" i="12"/>
  <c r="E1556" i="12"/>
  <c r="A1702" i="12"/>
  <c r="A1547" i="12"/>
  <c r="A1459" i="12"/>
  <c r="A1078" i="12"/>
  <c r="E1547" i="12"/>
  <c r="E1459" i="12"/>
  <c r="E1702" i="12"/>
  <c r="A1543" i="12"/>
  <c r="A1455" i="12"/>
  <c r="A1074" i="12"/>
  <c r="E1543" i="12"/>
  <c r="E1455" i="12"/>
  <c r="A1500" i="12"/>
  <c r="A1588" i="12"/>
  <c r="A1105" i="12"/>
  <c r="E1588" i="12"/>
  <c r="E1500" i="12"/>
  <c r="A1900" i="12"/>
  <c r="A1592" i="12"/>
  <c r="E1900" i="12"/>
  <c r="E1592" i="12"/>
  <c r="A1354" i="12"/>
  <c r="A1664" i="12"/>
  <c r="A1628" i="12"/>
  <c r="A1532" i="12"/>
  <c r="A1204" i="12"/>
  <c r="A697" i="12"/>
  <c r="A629" i="12"/>
  <c r="A1169" i="12"/>
  <c r="A1028" i="12"/>
  <c r="A288" i="12"/>
  <c r="E1664" i="12"/>
  <c r="E1628" i="12"/>
  <c r="E1532" i="12"/>
  <c r="A1570" i="12"/>
  <c r="A1482" i="12"/>
  <c r="A1358" i="12"/>
  <c r="A1101" i="12"/>
  <c r="E1570" i="12"/>
  <c r="E1482" i="12"/>
  <c r="A2638" i="12"/>
  <c r="A323" i="12"/>
  <c r="E2638" i="12"/>
  <c r="A60" i="11"/>
  <c r="G60" i="11"/>
  <c r="E61" i="11"/>
  <c r="E65" i="11"/>
  <c r="E84" i="12"/>
  <c r="E128" i="12"/>
  <c r="E132" i="12"/>
  <c r="E200" i="12"/>
  <c r="E260" i="12"/>
  <c r="E264" i="12"/>
  <c r="E268" i="12"/>
  <c r="E272" i="12"/>
  <c r="E276" i="12"/>
  <c r="E280" i="12"/>
  <c r="E284" i="12"/>
  <c r="E288" i="12"/>
  <c r="E604" i="12"/>
  <c r="E608" i="12"/>
  <c r="E612" i="12"/>
  <c r="E616" i="12"/>
  <c r="E620" i="12"/>
  <c r="E624" i="12"/>
  <c r="E628" i="12"/>
  <c r="E632" i="12"/>
  <c r="E672" i="12"/>
  <c r="E676" i="12"/>
  <c r="E680" i="12"/>
  <c r="E684" i="12"/>
  <c r="E688" i="12"/>
  <c r="E692" i="12"/>
  <c r="E696" i="12"/>
  <c r="E700" i="12"/>
  <c r="E1028" i="12"/>
  <c r="E1056" i="12"/>
  <c r="E1060" i="12"/>
  <c r="E1064" i="12"/>
  <c r="E1068" i="12"/>
  <c r="E1072" i="12"/>
  <c r="E1076" i="12"/>
  <c r="E1080" i="12"/>
  <c r="E1084" i="12"/>
  <c r="E1088" i="12"/>
  <c r="E1096" i="12"/>
  <c r="E1100" i="12"/>
  <c r="E1112" i="12"/>
  <c r="E1116" i="12"/>
  <c r="E1120" i="12"/>
  <c r="E1124" i="12"/>
  <c r="E1132" i="12"/>
  <c r="E1136" i="12"/>
  <c r="E1140" i="12"/>
  <c r="E1144" i="12"/>
  <c r="E1148" i="12"/>
  <c r="E1152" i="12"/>
  <c r="E1156" i="12"/>
  <c r="E1160" i="12"/>
  <c r="E1172" i="12"/>
  <c r="E1180" i="12"/>
  <c r="E1184" i="12"/>
  <c r="E1188" i="12"/>
  <c r="E1192" i="12"/>
  <c r="E1196" i="12"/>
  <c r="E1200" i="12"/>
  <c r="E1204" i="12"/>
  <c r="E1216" i="12"/>
  <c r="E1220" i="12"/>
  <c r="E1224" i="12"/>
  <c r="E1332" i="12"/>
  <c r="E1360" i="12"/>
  <c r="E1452" i="12"/>
  <c r="E1460" i="12"/>
  <c r="E1468" i="12"/>
  <c r="E1485" i="12"/>
  <c r="E1501" i="12"/>
  <c r="E1517" i="12"/>
  <c r="A1326" i="12"/>
  <c r="A1636" i="12"/>
  <c r="A1600" i="12"/>
  <c r="A1504" i="12"/>
  <c r="A1141" i="12"/>
  <c r="A1176" i="12"/>
  <c r="A1069" i="12"/>
  <c r="A669" i="12"/>
  <c r="A601" i="12"/>
  <c r="A1068" i="12"/>
  <c r="A260" i="12"/>
  <c r="E1636" i="12"/>
  <c r="E1600" i="12"/>
  <c r="E1504" i="12"/>
  <c r="A2771" i="12"/>
  <c r="E2771" i="12"/>
  <c r="A1646" i="12"/>
  <c r="A1610" i="12"/>
  <c r="A1514" i="12"/>
  <c r="A1186" i="12"/>
  <c r="A1715" i="12"/>
  <c r="A1336" i="12"/>
  <c r="A679" i="12"/>
  <c r="A611" i="12"/>
  <c r="A1151" i="12"/>
  <c r="A270" i="12"/>
  <c r="A1121" i="12"/>
  <c r="E1715" i="12"/>
  <c r="E1646" i="12"/>
  <c r="E1610" i="12"/>
  <c r="E1514" i="12"/>
  <c r="A2573" i="12"/>
  <c r="A2545" i="12"/>
  <c r="A2509" i="12"/>
  <c r="A2527" i="12"/>
  <c r="A2454" i="12"/>
  <c r="E2527" i="12"/>
  <c r="E2454" i="12"/>
  <c r="E2573" i="12"/>
  <c r="E2545" i="12"/>
  <c r="E2509" i="12"/>
  <c r="A2669" i="12"/>
  <c r="A2708" i="12"/>
  <c r="A2692" i="12"/>
  <c r="E2708" i="12"/>
  <c r="E2692" i="12"/>
  <c r="E2669" i="12"/>
  <c r="A2677" i="12"/>
  <c r="A2716" i="12"/>
  <c r="A2700" i="12"/>
  <c r="E2677" i="12"/>
  <c r="E2716" i="12"/>
  <c r="E2700" i="12"/>
  <c r="A1895" i="12"/>
  <c r="E1895" i="12"/>
  <c r="A1585" i="12"/>
  <c r="A1497" i="12"/>
  <c r="A1439" i="12"/>
  <c r="A701" i="12"/>
  <c r="E1439" i="12"/>
  <c r="E1585" i="12"/>
  <c r="A1575" i="12"/>
  <c r="A1632" i="12"/>
  <c r="A1487" i="12"/>
  <c r="E1575" i="12"/>
  <c r="E1487" i="12"/>
  <c r="E1632" i="12"/>
  <c r="A1473" i="12"/>
  <c r="A1561" i="12"/>
  <c r="A1092" i="12"/>
  <c r="E1561" i="12"/>
  <c r="A1552" i="12"/>
  <c r="A1464" i="12"/>
  <c r="A1083" i="12"/>
  <c r="E1552" i="12"/>
  <c r="A1539" i="12"/>
  <c r="A1451" i="12"/>
  <c r="A1070" i="12"/>
  <c r="E1539" i="12"/>
  <c r="E1451" i="12"/>
  <c r="A2634" i="12"/>
  <c r="E2634" i="12"/>
  <c r="A1353" i="12"/>
  <c r="A1663" i="12"/>
  <c r="A1627" i="12"/>
  <c r="A1531" i="12"/>
  <c r="A1168" i="12"/>
  <c r="A287" i="12"/>
  <c r="A1203" i="12"/>
  <c r="A696" i="12"/>
  <c r="A628" i="12"/>
  <c r="A200" i="12"/>
  <c r="E1663" i="12"/>
  <c r="E1627" i="12"/>
  <c r="E1531" i="12"/>
  <c r="A2102" i="12"/>
  <c r="A1659" i="12"/>
  <c r="A1623" i="12"/>
  <c r="A1349" i="12"/>
  <c r="A1527" i="12"/>
  <c r="A283" i="12"/>
  <c r="A259" i="12"/>
  <c r="A1199" i="12"/>
  <c r="A1164" i="12"/>
  <c r="A692" i="12"/>
  <c r="A624" i="12"/>
  <c r="E1659" i="12"/>
  <c r="E1623" i="12"/>
  <c r="E1527" i="12"/>
  <c r="E2102" i="12"/>
  <c r="A2264" i="12"/>
  <c r="A1654" i="12"/>
  <c r="A1618" i="12"/>
  <c r="A1522" i="12"/>
  <c r="A1194" i="12"/>
  <c r="A1344" i="12"/>
  <c r="A687" i="12"/>
  <c r="A619" i="12"/>
  <c r="A278" i="12"/>
  <c r="A757" i="12"/>
  <c r="A1159" i="12"/>
  <c r="E1654" i="12"/>
  <c r="E1618" i="12"/>
  <c r="E1522" i="12"/>
  <c r="E2264" i="12"/>
  <c r="A2825" i="12"/>
  <c r="E2825" i="12"/>
  <c r="A1650" i="12"/>
  <c r="A1614" i="12"/>
  <c r="A1518" i="12"/>
  <c r="A1270" i="12"/>
  <c r="A1190" i="12"/>
  <c r="A683" i="12"/>
  <c r="A615" i="12"/>
  <c r="A274" i="12"/>
  <c r="A1340" i="12"/>
  <c r="A1155" i="12"/>
  <c r="A1124" i="12"/>
  <c r="E1650" i="12"/>
  <c r="E1614" i="12"/>
  <c r="E1518" i="12"/>
  <c r="A1150" i="12"/>
  <c r="A1513" i="12"/>
  <c r="A1645" i="12"/>
  <c r="A1609" i="12"/>
  <c r="A1335" i="12"/>
  <c r="A678" i="12"/>
  <c r="A610" i="12"/>
  <c r="A269" i="12"/>
  <c r="A1212" i="12"/>
  <c r="A1185" i="12"/>
  <c r="E1645" i="12"/>
  <c r="E1609" i="12"/>
  <c r="A1981" i="12"/>
  <c r="A1146" i="12"/>
  <c r="A1509" i="12"/>
  <c r="A1641" i="12"/>
  <c r="A1605" i="12"/>
  <c r="A674" i="12"/>
  <c r="A606" i="12"/>
  <c r="A1181" i="12"/>
  <c r="A265" i="12"/>
  <c r="A1331" i="12"/>
  <c r="E1981" i="12"/>
  <c r="E1641" i="12"/>
  <c r="E1605" i="12"/>
  <c r="A1774" i="12"/>
  <c r="A1979" i="12"/>
  <c r="A1142" i="12"/>
  <c r="A1637" i="12"/>
  <c r="A1601" i="12"/>
  <c r="A1505" i="12"/>
  <c r="A1327" i="12"/>
  <c r="A1177" i="12"/>
  <c r="A670" i="12"/>
  <c r="A602" i="12"/>
  <c r="A261" i="12"/>
  <c r="A133" i="12"/>
  <c r="E1979" i="12"/>
  <c r="E1774" i="12"/>
  <c r="E1637" i="12"/>
  <c r="E1601" i="12"/>
  <c r="A1597" i="12"/>
  <c r="A1441" i="12"/>
  <c r="A1968" i="12"/>
  <c r="A1046" i="12"/>
  <c r="A1129" i="12"/>
  <c r="E1597" i="12"/>
  <c r="E1968" i="12"/>
  <c r="A1593" i="12"/>
  <c r="E1593" i="12"/>
  <c r="A2453" i="12"/>
  <c r="A2572" i="12"/>
  <c r="A2544" i="12"/>
  <c r="A2508" i="12"/>
  <c r="A2484" i="12"/>
  <c r="A2526" i="12"/>
  <c r="E2526" i="12"/>
  <c r="E2453" i="12"/>
  <c r="E2572" i="12"/>
  <c r="E2544" i="12"/>
  <c r="E2508" i="12"/>
  <c r="E2484" i="12"/>
  <c r="A2449" i="12"/>
  <c r="A2568" i="12"/>
  <c r="A2540" i="12"/>
  <c r="A2504" i="12"/>
  <c r="A2522" i="12"/>
  <c r="A2494" i="12"/>
  <c r="E2522" i="12"/>
  <c r="E2494" i="12"/>
  <c r="E2449" i="12"/>
  <c r="E2568" i="12"/>
  <c r="E2540" i="12"/>
  <c r="E2504" i="12"/>
  <c r="A2461" i="12"/>
  <c r="A2580" i="12"/>
  <c r="A2552" i="12"/>
  <c r="A2516" i="12"/>
  <c r="A2534" i="12"/>
  <c r="E2534" i="12"/>
  <c r="E2461" i="12"/>
  <c r="E2580" i="12"/>
  <c r="E2552" i="12"/>
  <c r="E2516" i="12"/>
  <c r="A2672" i="12"/>
  <c r="A2711" i="12"/>
  <c r="A2695" i="12"/>
  <c r="E2711" i="12"/>
  <c r="E2695" i="12"/>
  <c r="E2672" i="12"/>
  <c r="A2720" i="12"/>
  <c r="A2668" i="12"/>
  <c r="A2707" i="12"/>
  <c r="A2691" i="12"/>
  <c r="E2720" i="12"/>
  <c r="E2707" i="12"/>
  <c r="E2691" i="12"/>
  <c r="E2668" i="12"/>
  <c r="A2676" i="12"/>
  <c r="A2715" i="12"/>
  <c r="A2699" i="12"/>
  <c r="E2715" i="12"/>
  <c r="E2699" i="12"/>
  <c r="E2676" i="12"/>
  <c r="A1898" i="12"/>
  <c r="E1898" i="12"/>
  <c r="A1894" i="12"/>
  <c r="E1894" i="12"/>
  <c r="A2094" i="12"/>
  <c r="A1135" i="12"/>
  <c r="E2094" i="12"/>
  <c r="A1443" i="12"/>
  <c r="A1110" i="12"/>
  <c r="E1443" i="12"/>
  <c r="A1549" i="12"/>
  <c r="A1461" i="12"/>
  <c r="A1208" i="12"/>
  <c r="A1080" i="12"/>
  <c r="E1549" i="12"/>
  <c r="A1438" i="12"/>
  <c r="A1584" i="12"/>
  <c r="A1496" i="12"/>
  <c r="A667" i="12"/>
  <c r="A292" i="12"/>
  <c r="E1438" i="12"/>
  <c r="E1584" i="12"/>
  <c r="E1496" i="12"/>
  <c r="A1434" i="12"/>
  <c r="A1579" i="12"/>
  <c r="A1491" i="12"/>
  <c r="E1579" i="12"/>
  <c r="E1491" i="12"/>
  <c r="E1434" i="12"/>
  <c r="A1574" i="12"/>
  <c r="A1486" i="12"/>
  <c r="E1574" i="12"/>
  <c r="E1486" i="12"/>
  <c r="A1568" i="12"/>
  <c r="A1480" i="12"/>
  <c r="A1099" i="12"/>
  <c r="E1568" i="12"/>
  <c r="A1564" i="12"/>
  <c r="A1476" i="12"/>
  <c r="A1095" i="12"/>
  <c r="E1564" i="12"/>
  <c r="A1559" i="12"/>
  <c r="A1471" i="12"/>
  <c r="A1090" i="12"/>
  <c r="E1559" i="12"/>
  <c r="E1471" i="12"/>
  <c r="A1555" i="12"/>
  <c r="A1467" i="12"/>
  <c r="A1086" i="12"/>
  <c r="E1555" i="12"/>
  <c r="E1467" i="12"/>
  <c r="A1551" i="12"/>
  <c r="A1463" i="12"/>
  <c r="A1082" i="12"/>
  <c r="E1551" i="12"/>
  <c r="E1463" i="12"/>
  <c r="A1546" i="12"/>
  <c r="A1458" i="12"/>
  <c r="A1077" i="12"/>
  <c r="E1546" i="12"/>
  <c r="E1458" i="12"/>
  <c r="A1542" i="12"/>
  <c r="A1454" i="12"/>
  <c r="A1073" i="12"/>
  <c r="E1542" i="12"/>
  <c r="E1454" i="12"/>
  <c r="A1591" i="12"/>
  <c r="A1503" i="12"/>
  <c r="A1108" i="12"/>
  <c r="E1591" i="12"/>
  <c r="E1503" i="12"/>
  <c r="A1582" i="12"/>
  <c r="A1494" i="12"/>
  <c r="A1104" i="12"/>
  <c r="E1582" i="12"/>
  <c r="E1494" i="12"/>
  <c r="A2733" i="12"/>
  <c r="A2585" i="12"/>
  <c r="A2557" i="12"/>
  <c r="A2521" i="12"/>
  <c r="A2485" i="12"/>
  <c r="A2421" i="12"/>
  <c r="A2448" i="12"/>
  <c r="A2412" i="12"/>
  <c r="A2567" i="12"/>
  <c r="A2539" i="12"/>
  <c r="A2503" i="12"/>
  <c r="A2475" i="12"/>
  <c r="A2566" i="12"/>
  <c r="A127" i="12"/>
  <c r="E2733" i="12"/>
  <c r="E2567" i="12"/>
  <c r="E2539" i="12"/>
  <c r="E2503" i="12"/>
  <c r="E2475" i="12"/>
  <c r="E2566" i="12"/>
  <c r="E2585" i="12"/>
  <c r="E2557" i="12"/>
  <c r="E2521" i="12"/>
  <c r="E2485" i="12"/>
  <c r="E2421" i="12"/>
  <c r="E2448" i="12"/>
  <c r="E2412" i="12"/>
  <c r="A1658" i="12"/>
  <c r="A1622" i="12"/>
  <c r="A1526" i="12"/>
  <c r="A1198" i="12"/>
  <c r="A1163" i="12"/>
  <c r="A1127" i="12"/>
  <c r="A1027" i="12"/>
  <c r="A691" i="12"/>
  <c r="A623" i="12"/>
  <c r="A282" i="12"/>
  <c r="A1348" i="12"/>
  <c r="E1658" i="12"/>
  <c r="E1622" i="12"/>
  <c r="E1526" i="12"/>
  <c r="A132" i="12"/>
  <c r="A2740" i="12"/>
  <c r="A1899" i="12"/>
  <c r="E1899" i="12"/>
  <c r="E2740" i="12"/>
  <c r="A1576" i="12"/>
  <c r="A1488" i="12"/>
  <c r="E1576" i="12"/>
  <c r="E1488" i="12"/>
  <c r="E2637" i="12"/>
  <c r="A1781" i="12"/>
  <c r="E1781" i="12"/>
  <c r="A58" i="11"/>
  <c r="G58" i="11" s="1"/>
  <c r="A63" i="11"/>
  <c r="G63" i="11"/>
  <c r="A98" i="11"/>
  <c r="G98" i="11" s="1"/>
  <c r="A134" i="11"/>
  <c r="G134" i="11"/>
  <c r="E58" i="11"/>
  <c r="E62" i="11"/>
  <c r="E98" i="11"/>
  <c r="E134" i="11"/>
  <c r="E125" i="12"/>
  <c r="E129" i="12"/>
  <c r="E133" i="12"/>
  <c r="E261" i="12"/>
  <c r="E265" i="12"/>
  <c r="E269" i="12"/>
  <c r="E273" i="12"/>
  <c r="E277" i="12"/>
  <c r="E281" i="12"/>
  <c r="E285" i="12"/>
  <c r="E289" i="12"/>
  <c r="E293" i="12"/>
  <c r="E601" i="12"/>
  <c r="E605" i="12"/>
  <c r="E609" i="12"/>
  <c r="E613" i="12"/>
  <c r="E617" i="12"/>
  <c r="E621" i="12"/>
  <c r="E625" i="12"/>
  <c r="E629" i="12"/>
  <c r="E669" i="12"/>
  <c r="E673" i="12"/>
  <c r="E677" i="12"/>
  <c r="E681" i="12"/>
  <c r="E685" i="12"/>
  <c r="E689" i="12"/>
  <c r="E693" i="12"/>
  <c r="E697" i="12"/>
  <c r="E701" i="12"/>
  <c r="E757" i="12"/>
  <c r="E865" i="12"/>
  <c r="E973" i="12"/>
  <c r="E1029" i="12"/>
  <c r="E1057" i="12"/>
  <c r="E1061" i="12"/>
  <c r="E1065" i="12"/>
  <c r="E1069" i="12"/>
  <c r="E1073" i="12"/>
  <c r="E1077" i="12"/>
  <c r="E1081" i="12"/>
  <c r="E1089" i="12"/>
  <c r="E1093" i="12"/>
  <c r="E1097" i="12"/>
  <c r="E1101" i="12"/>
  <c r="E1105" i="12"/>
  <c r="E1109" i="12"/>
  <c r="E1113" i="12"/>
  <c r="E1117" i="12"/>
  <c r="E1121" i="12"/>
  <c r="E1125" i="12"/>
  <c r="E1129" i="12"/>
  <c r="E1133" i="12"/>
  <c r="E1137" i="12"/>
  <c r="E1141" i="12"/>
  <c r="E1145" i="12"/>
  <c r="E1153" i="12"/>
  <c r="E1157" i="12"/>
  <c r="E1161" i="12"/>
  <c r="E1169" i="12"/>
  <c r="E1177" i="12"/>
  <c r="E1181" i="12"/>
  <c r="E1185" i="12"/>
  <c r="E1189" i="12"/>
  <c r="E1193" i="12"/>
  <c r="E1197" i="12"/>
  <c r="E1201" i="12"/>
  <c r="E1205" i="12"/>
  <c r="E1213" i="12"/>
  <c r="E1217" i="12"/>
  <c r="E1221" i="12"/>
  <c r="E1225" i="12"/>
  <c r="E1325" i="12"/>
  <c r="E1329" i="12"/>
  <c r="E1333" i="12"/>
  <c r="E1337" i="12"/>
  <c r="E1341" i="12"/>
  <c r="E1345" i="12"/>
  <c r="E1349" i="12"/>
  <c r="E1353" i="12"/>
  <c r="E1357" i="12"/>
  <c r="E1433" i="12"/>
  <c r="E1441" i="12"/>
  <c r="E1461" i="12"/>
  <c r="E1469" i="12"/>
  <c r="E1477" i="12"/>
  <c r="E1489" i="12"/>
  <c r="E1505" i="12"/>
  <c r="A1660" i="12"/>
  <c r="A1624" i="12"/>
  <c r="A1350" i="12"/>
  <c r="A1528" i="12"/>
  <c r="A1200" i="12"/>
  <c r="A547" i="12"/>
  <c r="A255" i="12"/>
  <c r="A1165" i="12"/>
  <c r="A693" i="12"/>
  <c r="A625" i="12"/>
  <c r="A284" i="12"/>
  <c r="E1660" i="12"/>
  <c r="E1624" i="12"/>
  <c r="E1528" i="12"/>
  <c r="A1914" i="12"/>
  <c r="A1638" i="12"/>
  <c r="A1602" i="12"/>
  <c r="A1506" i="12"/>
  <c r="A1178" i="12"/>
  <c r="A1328" i="12"/>
  <c r="A671" i="12"/>
  <c r="A603" i="12"/>
  <c r="A262" i="12"/>
  <c r="A1143" i="12"/>
  <c r="E1914" i="12"/>
  <c r="E1638" i="12"/>
  <c r="E1602" i="12"/>
  <c r="E1506" i="12"/>
  <c r="A2569" i="12"/>
  <c r="A2541" i="12"/>
  <c r="A2505" i="12"/>
  <c r="A2523" i="12"/>
  <c r="A2439" i="12"/>
  <c r="A2450" i="12"/>
  <c r="E2523" i="12"/>
  <c r="E2439" i="12"/>
  <c r="E2450" i="12"/>
  <c r="E2569" i="12"/>
  <c r="E2541" i="12"/>
  <c r="E2505" i="12"/>
  <c r="A1662" i="12"/>
  <c r="A1626" i="12"/>
  <c r="A1530" i="12"/>
  <c r="A1202" i="12"/>
  <c r="A1352" i="12"/>
  <c r="A695" i="12"/>
  <c r="A627" i="12"/>
  <c r="A1167" i="12"/>
  <c r="A286" i="12"/>
  <c r="A146" i="12"/>
  <c r="E1662" i="12"/>
  <c r="E1626" i="12"/>
  <c r="E1530" i="12"/>
  <c r="A1158" i="12"/>
  <c r="A1653" i="12"/>
  <c r="A1617" i="12"/>
  <c r="A1521" i="12"/>
  <c r="A1343" i="12"/>
  <c r="A1193" i="12"/>
  <c r="A686" i="12"/>
  <c r="A618" i="12"/>
  <c r="A90" i="12"/>
  <c r="A277" i="12"/>
  <c r="E1653" i="12"/>
  <c r="E1617" i="12"/>
  <c r="A1644" i="12"/>
  <c r="A1608" i="12"/>
  <c r="A1334" i="12"/>
  <c r="A1512" i="12"/>
  <c r="A1184" i="12"/>
  <c r="A1149" i="12"/>
  <c r="A677" i="12"/>
  <c r="A609" i="12"/>
  <c r="A268" i="12"/>
  <c r="E1644" i="12"/>
  <c r="E1608" i="12"/>
  <c r="E1512" i="12"/>
  <c r="A1450" i="12"/>
  <c r="A1174" i="12"/>
  <c r="A1669" i="12"/>
  <c r="A1633" i="12"/>
  <c r="A1537" i="12"/>
  <c r="A1209" i="12"/>
  <c r="A702" i="12"/>
  <c r="A634" i="12"/>
  <c r="A293" i="12"/>
  <c r="A1359" i="12"/>
  <c r="E1450" i="12"/>
  <c r="E1669" i="12"/>
  <c r="E1633" i="12"/>
  <c r="E1537" i="12"/>
  <c r="A2457" i="12"/>
  <c r="A2576" i="12"/>
  <c r="A2548" i="12"/>
  <c r="A2512" i="12"/>
  <c r="A2530" i="12"/>
  <c r="A30" i="12"/>
  <c r="E2530" i="12"/>
  <c r="E2457" i="12"/>
  <c r="A21" i="12"/>
  <c r="E2576" i="12"/>
  <c r="E2548" i="12"/>
  <c r="E2512" i="12"/>
  <c r="A2465" i="12"/>
  <c r="A2584" i="12"/>
  <c r="A2556" i="12"/>
  <c r="A2520" i="12"/>
  <c r="A2538" i="12"/>
  <c r="E2538" i="12"/>
  <c r="E2465" i="12"/>
  <c r="E2584" i="12"/>
  <c r="E2556" i="12"/>
  <c r="E2520" i="12"/>
  <c r="A2729" i="12"/>
  <c r="A2671" i="12"/>
  <c r="A2710" i="12"/>
  <c r="A2694" i="12"/>
  <c r="E2729" i="12"/>
  <c r="E2671" i="12"/>
  <c r="E2710" i="12"/>
  <c r="E2694" i="12"/>
  <c r="A1437" i="12"/>
  <c r="A1583" i="12"/>
  <c r="A1495" i="12"/>
  <c r="A633" i="12"/>
  <c r="E1583" i="12"/>
  <c r="E1495" i="12"/>
  <c r="A1485" i="12"/>
  <c r="A1573" i="12"/>
  <c r="A1173" i="12"/>
  <c r="E1573" i="12"/>
  <c r="A1563" i="12"/>
  <c r="A1475" i="12"/>
  <c r="A1094" i="12"/>
  <c r="E1563" i="12"/>
  <c r="E1475" i="12"/>
  <c r="A1554" i="12"/>
  <c r="A1466" i="12"/>
  <c r="A1085" i="12"/>
  <c r="E1554" i="12"/>
  <c r="E1466" i="12"/>
  <c r="A1541" i="12"/>
  <c r="A1453" i="12"/>
  <c r="A1072" i="12"/>
  <c r="E1541" i="12"/>
  <c r="A1666" i="12"/>
  <c r="A1630" i="12"/>
  <c r="A1534" i="12"/>
  <c r="A1206" i="12"/>
  <c r="A1356" i="12"/>
  <c r="A699" i="12"/>
  <c r="A631" i="12"/>
  <c r="A135" i="12"/>
  <c r="A1030" i="12"/>
  <c r="A290" i="12"/>
  <c r="A1171" i="12"/>
  <c r="E1666" i="12"/>
  <c r="E1630" i="12"/>
  <c r="E1534" i="12"/>
  <c r="A61" i="11"/>
  <c r="G61" i="11"/>
  <c r="E59" i="11"/>
  <c r="E63" i="11"/>
  <c r="E30" i="12"/>
  <c r="E90" i="12"/>
  <c r="E146" i="12"/>
  <c r="E258" i="12"/>
  <c r="E262" i="12"/>
  <c r="E266" i="12"/>
  <c r="E270" i="12"/>
  <c r="E274" i="12"/>
  <c r="E278" i="12"/>
  <c r="E282" i="12"/>
  <c r="E286" i="12"/>
  <c r="E290" i="12"/>
  <c r="E602" i="12"/>
  <c r="E606" i="12"/>
  <c r="E610" i="12"/>
  <c r="E614" i="12"/>
  <c r="E618" i="12"/>
  <c r="E622" i="12"/>
  <c r="E626" i="12"/>
  <c r="E630" i="12"/>
  <c r="E634" i="12"/>
  <c r="E670" i="12"/>
  <c r="E674" i="12"/>
  <c r="E678" i="12"/>
  <c r="E682" i="12"/>
  <c r="E686" i="12"/>
  <c r="E690" i="12"/>
  <c r="E694" i="12"/>
  <c r="E698" i="12"/>
  <c r="E702" i="12"/>
  <c r="E1030" i="12"/>
  <c r="E1046" i="12"/>
  <c r="E1058" i="12"/>
  <c r="E1062" i="12"/>
  <c r="E1070" i="12"/>
  <c r="E1074" i="12"/>
  <c r="E1078" i="12"/>
  <c r="E1082" i="12"/>
  <c r="E1086" i="12"/>
  <c r="E1090" i="12"/>
  <c r="E1094" i="12"/>
  <c r="E1098" i="12"/>
  <c r="E1102" i="12"/>
  <c r="E1106" i="12"/>
  <c r="E1110" i="12"/>
  <c r="E1114" i="12"/>
  <c r="E1118" i="12"/>
  <c r="E1122" i="12"/>
  <c r="E1126" i="12"/>
  <c r="E1130" i="12"/>
  <c r="E1134" i="12"/>
  <c r="E1138" i="12"/>
  <c r="E1142" i="12"/>
  <c r="E1146" i="12"/>
  <c r="E1150" i="12"/>
  <c r="E1154" i="12"/>
  <c r="E1158" i="12"/>
  <c r="E1162" i="12"/>
  <c r="E1166" i="12"/>
  <c r="E1170" i="12"/>
  <c r="E1174" i="12"/>
  <c r="E1178" i="12"/>
  <c r="E1182" i="12"/>
  <c r="E1186" i="12"/>
  <c r="E1190" i="12"/>
  <c r="E1194" i="12"/>
  <c r="E1198" i="12"/>
  <c r="E1202" i="12"/>
  <c r="E1206" i="12"/>
  <c r="E1210" i="12"/>
  <c r="E1218" i="12"/>
  <c r="E1222" i="12"/>
  <c r="E1270" i="12"/>
  <c r="E1326" i="12"/>
  <c r="E1330" i="12"/>
  <c r="E1334" i="12"/>
  <c r="E1338" i="12"/>
  <c r="E1342" i="12"/>
  <c r="E1346" i="12"/>
  <c r="E1350" i="12"/>
  <c r="E1354" i="12"/>
  <c r="E1358" i="12"/>
  <c r="E1436" i="12"/>
  <c r="E1456" i="12"/>
  <c r="E1464" i="12"/>
  <c r="E1472" i="12"/>
  <c r="E1480" i="12"/>
  <c r="E1493" i="12"/>
  <c r="E1509" i="12"/>
  <c r="A1714" i="12"/>
  <c r="A1538" i="12"/>
  <c r="A1775" i="12"/>
  <c r="A1769" i="12"/>
  <c r="A54" i="12"/>
  <c r="E1775" i="12"/>
  <c r="E1714" i="12"/>
  <c r="E1538" i="12"/>
  <c r="E1769" i="12"/>
  <c r="E54" i="12"/>
  <c r="A1668" i="12"/>
  <c r="E1208" i="12"/>
  <c r="E1668" i="12"/>
  <c r="A1536" i="12"/>
  <c r="E1173" i="12"/>
  <c r="E1536" i="12"/>
  <c r="E292" i="12"/>
  <c r="E633" i="12"/>
  <c r="A2633" i="12"/>
  <c r="E1982" i="12"/>
  <c r="E2266" i="12"/>
  <c r="E2633" i="12"/>
  <c r="A2637" i="12"/>
  <c r="E1324" i="12"/>
  <c r="M6" i="1" l="1"/>
  <c r="M7" i="1"/>
</calcChain>
</file>

<file path=xl/sharedStrings.xml><?xml version="1.0" encoding="utf-8"?>
<sst xmlns="http://schemas.openxmlformats.org/spreadsheetml/2006/main" count="25965" uniqueCount="11222">
  <si>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</si>
  <si>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</si>
  <si>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</si>
  <si>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</si>
  <si>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</si>
  <si>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</si>
  <si>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</si>
  <si>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</si>
  <si>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</si>
  <si>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</si>
  <si>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</si>
  <si>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</si>
  <si>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</si>
  <si>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</si>
  <si>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</si>
  <si>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</si>
  <si>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</si>
  <si>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</si>
  <si>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</si>
  <si>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</si>
  <si>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</si>
  <si>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</si>
  <si>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</si>
  <si>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</si>
  <si>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</si>
  <si>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</si>
  <si>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</si>
  <si>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</si>
  <si>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</si>
  <si>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</si>
  <si>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</si>
  <si>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</si>
  <si>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</si>
  <si>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</si>
  <si>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</si>
  <si>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</si>
  <si>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</si>
  <si>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</si>
  <si>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</si>
  <si>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</si>
  <si>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</si>
  <si>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</si>
  <si>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</si>
  <si>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</si>
  <si>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</si>
  <si>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</si>
  <si>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</si>
  <si>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</si>
  <si>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</si>
  <si>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</si>
  <si>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</si>
  <si>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</si>
  <si>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</si>
  <si>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</si>
  <si>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</si>
  <si>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</si>
  <si>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</si>
  <si>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</si>
  <si>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</si>
  <si>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</si>
  <si>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</si>
  <si>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</si>
  <si>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</si>
  <si>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</si>
  <si>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</si>
  <si>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</si>
  <si>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</si>
  <si>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</si>
  <si>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</si>
  <si>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</si>
  <si>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</si>
  <si>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</si>
  <si>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</si>
  <si>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</si>
  <si>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</si>
  <si>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</si>
  <si>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</si>
  <si>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</si>
  <si>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</si>
  <si>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</si>
  <si>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</si>
  <si>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</si>
  <si>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</si>
  <si>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</si>
  <si>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</si>
  <si>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</si>
  <si>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</si>
  <si>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</si>
  <si>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</si>
  <si>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</si>
  <si>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</si>
  <si>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</si>
  <si>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</si>
  <si>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</si>
  <si>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</si>
  <si>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</si>
  <si>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</si>
  <si>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</si>
  <si>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</si>
  <si>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</si>
  <si>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</si>
  <si>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</si>
  <si>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</si>
  <si>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</si>
  <si>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</si>
  <si>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</si>
  <si>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</si>
  <si>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</si>
  <si>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</si>
  <si>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</si>
  <si>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</si>
  <si>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</si>
  <si>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</si>
  <si>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</si>
  <si>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</si>
  <si>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</si>
  <si>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</si>
  <si>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</si>
  <si>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</si>
  <si>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</si>
  <si>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</si>
  <si>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</si>
  <si>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</si>
  <si>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</si>
  <si>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</si>
  <si>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</si>
  <si>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</si>
  <si>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</si>
  <si>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</si>
  <si>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</si>
  <si>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</si>
  <si>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</si>
  <si>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</si>
  <si>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</si>
  <si>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</si>
  <si>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</si>
  <si>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</si>
  <si>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</si>
  <si>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</si>
  <si>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</si>
  <si>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</si>
  <si>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</si>
  <si>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</si>
  <si>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</si>
  <si>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</si>
  <si>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</si>
  <si>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</si>
  <si>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</si>
  <si>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</si>
  <si>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</si>
  <si>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</si>
  <si>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</si>
  <si>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</si>
  <si>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</si>
  <si>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</si>
  <si>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</si>
  <si>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</si>
  <si>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</si>
  <si>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</si>
  <si>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</si>
  <si>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</si>
  <si>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</si>
  <si>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</si>
  <si>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</si>
  <si>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</si>
  <si>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</si>
  <si>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</si>
  <si>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</si>
  <si>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</si>
  <si>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</si>
  <si>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</si>
  <si>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</si>
  <si>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</si>
  <si>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</si>
  <si>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</si>
  <si>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</si>
  <si>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</si>
  <si>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</si>
  <si>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</si>
  <si>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</si>
  <si>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</si>
  <si>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</si>
  <si>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</si>
  <si>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</si>
  <si>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</si>
  <si>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</si>
  <si>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</si>
  <si>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</si>
  <si>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</si>
  <si>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</si>
  <si>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</si>
  <si>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</si>
  <si>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</si>
  <si>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</si>
  <si>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</si>
  <si>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</si>
  <si>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</si>
  <si>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</si>
  <si>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</si>
  <si>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</si>
  <si>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</si>
  <si>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</si>
  <si>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</si>
  <si>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</si>
  <si>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</si>
  <si>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</si>
  <si>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</si>
  <si>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</si>
  <si>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</si>
  <si>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</si>
  <si>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</si>
  <si>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</si>
  <si>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</si>
  <si>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</si>
  <si>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</si>
  <si>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</si>
  <si>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</si>
  <si>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</si>
  <si>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</si>
  <si>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</si>
  <si>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</si>
  <si>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</si>
  <si>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</si>
  <si>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</si>
  <si>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</si>
  <si>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</si>
  <si>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</si>
  <si>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</si>
  <si>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</si>
  <si>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</si>
  <si>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</si>
  <si>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</si>
  <si>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</si>
  <si>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</si>
  <si>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</si>
  <si>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</si>
  <si>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</si>
  <si>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</si>
  <si>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</si>
  <si>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</si>
  <si>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</si>
  <si>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</si>
  <si>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</si>
  <si>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</si>
  <si>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</si>
  <si>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</si>
  <si>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</si>
  <si>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</si>
  <si>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</si>
  <si>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</si>
  <si>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</si>
  <si>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</si>
  <si>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</si>
  <si>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</si>
  <si>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</si>
  <si>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</si>
  <si>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</si>
  <si>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</si>
  <si>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</si>
  <si>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</si>
  <si>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</si>
  <si>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</si>
  <si>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</si>
  <si>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</si>
  <si>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</si>
  <si>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</si>
  <si>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</si>
  <si>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</si>
  <si>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</si>
  <si>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</si>
  <si>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</si>
  <si>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</si>
  <si>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</si>
  <si>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</si>
  <si>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</si>
  <si>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</si>
  <si>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</si>
  <si>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</si>
  <si>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</si>
  <si>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</si>
  <si>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</si>
  <si>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</si>
  <si>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</si>
  <si>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</si>
  <si>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</si>
  <si>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</si>
  <si>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</si>
  <si>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</si>
  <si>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</si>
  <si>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</si>
  <si>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</si>
  <si>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</si>
  <si>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</si>
  <si>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</si>
  <si>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</si>
  <si>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</si>
  <si>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</si>
  <si>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</si>
  <si>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</si>
  <si>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</si>
  <si>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</si>
  <si>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</si>
  <si>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</si>
  <si>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</si>
  <si>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</si>
  <si>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</si>
  <si>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</si>
  <si>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</si>
  <si>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</si>
  <si>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</si>
  <si>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</si>
  <si>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</si>
  <si>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</si>
  <si>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</si>
  <si>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</si>
  <si>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</si>
  <si>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</si>
  <si>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</si>
  <si>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</si>
  <si>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</si>
  <si>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</si>
  <si>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</si>
  <si>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</si>
  <si>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</si>
  <si>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</si>
  <si>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</si>
  <si>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</si>
  <si>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</si>
  <si>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</si>
  <si>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</si>
  <si>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</si>
  <si>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</si>
  <si>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</si>
  <si>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</si>
  <si>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</si>
  <si>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</si>
  <si>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</si>
  <si>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</si>
  <si>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</si>
  <si>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</si>
  <si>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</si>
  <si>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</si>
  <si>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</si>
  <si>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</si>
  <si>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</si>
  <si>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</si>
  <si>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</si>
  <si>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</si>
  <si>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</si>
  <si>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</si>
  <si>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</si>
  <si>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</si>
  <si>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</si>
  <si>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</si>
  <si>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</si>
  <si>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</si>
  <si>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</si>
  <si>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</si>
  <si>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</si>
  <si>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</si>
  <si>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</si>
  <si>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</si>
  <si>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</si>
  <si>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</si>
  <si>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</si>
  <si>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</si>
  <si>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</si>
  <si>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 xml:space="preserve">Из графы 2: Число лиц по поступившим делам </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</si>
  <si>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</si>
  <si>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</si>
  <si>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</si>
  <si>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</si>
  <si>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</si>
  <si>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</si>
  <si>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</si>
  <si>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</si>
  <si>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</si>
  <si>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</si>
  <si>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</si>
  <si>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</si>
  <si>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</si>
  <si>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</si>
  <si>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</si>
  <si>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</si>
  <si>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</si>
  <si>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</si>
  <si>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</si>
  <si>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</si>
  <si>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</si>
  <si>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</si>
  <si>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</si>
  <si>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</si>
  <si>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</si>
  <si>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</si>
  <si>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</si>
  <si>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</si>
  <si>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</si>
  <si>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</si>
  <si>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</si>
  <si>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</si>
  <si>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</si>
  <si>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</si>
  <si>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</si>
  <si>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</si>
  <si>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</si>
  <si>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</si>
  <si>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</si>
  <si>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</si>
  <si>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</si>
  <si>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</si>
  <si>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</si>
  <si>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</si>
  <si>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</si>
  <si>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</si>
  <si>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</si>
  <si>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</si>
  <si>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</si>
  <si>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</si>
  <si>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</si>
  <si>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</si>
  <si>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</si>
  <si>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</si>
  <si>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</si>
  <si>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</si>
  <si>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</si>
  <si>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</si>
  <si>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</si>
  <si>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</si>
  <si>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</si>
  <si>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</si>
  <si>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</si>
  <si>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</si>
  <si>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</si>
  <si>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</si>
  <si>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</si>
  <si>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</si>
  <si>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</si>
  <si>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</si>
  <si>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</si>
  <si>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</si>
  <si>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</si>
  <si>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</si>
  <si>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</si>
  <si>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</si>
  <si>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</si>
  <si>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</si>
  <si>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</si>
  <si>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</si>
  <si>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</si>
  <si>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</si>
  <si>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</si>
  <si>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</si>
  <si>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</si>
  <si>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</si>
  <si>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</si>
  <si>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</si>
  <si>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</si>
  <si>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</si>
  <si>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</si>
  <si>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</si>
  <si>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</si>
  <si>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</si>
  <si>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</si>
  <si>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</si>
  <si>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</si>
  <si>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</si>
  <si>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</si>
  <si>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</si>
  <si>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</si>
  <si>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</si>
  <si>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</si>
  <si>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</si>
  <si>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</si>
  <si>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</si>
  <si>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</si>
  <si>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21 меньше или равна сумме граф 14,15</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</si>
  <si>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</si>
  <si>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</si>
  <si>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</si>
  <si>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</si>
  <si>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</si>
  <si>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</si>
  <si>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</si>
  <si>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</si>
  <si>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</si>
  <si>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</si>
  <si>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</si>
  <si>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</si>
  <si>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</si>
  <si>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</si>
  <si>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</si>
  <si>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</si>
  <si>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</si>
  <si>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</si>
  <si>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</si>
  <si>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</si>
  <si>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</si>
  <si>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</si>
  <si>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</si>
  <si>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 xml:space="preserve">(r,w,s,g,v)  раздел 1 стр. 51 меньше или равна стр. 50 </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</si>
  <si>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</si>
  <si>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</si>
  <si>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</si>
  <si>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</si>
  <si>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</si>
  <si>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</si>
  <si>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</si>
  <si>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</si>
  <si>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</si>
  <si>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</si>
  <si>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</si>
  <si>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</si>
  <si>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</si>
  <si>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</si>
  <si>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</si>
  <si>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</si>
  <si>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</si>
  <si>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</si>
  <si>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</si>
  <si>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</si>
  <si>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</si>
  <si>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</si>
  <si>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</si>
  <si>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</si>
  <si>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</si>
  <si>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</si>
  <si>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</si>
  <si>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</si>
  <si>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</si>
  <si>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</si>
  <si>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</si>
  <si>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</si>
  <si>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</si>
  <si>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</si>
  <si>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</si>
  <si>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</si>
  <si>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</si>
  <si>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</si>
  <si>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</si>
  <si>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</si>
  <si>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</si>
  <si>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</si>
  <si>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</si>
  <si>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</si>
  <si>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</si>
  <si>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</si>
  <si>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</si>
  <si>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</si>
  <si>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</si>
  <si>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</si>
  <si>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</si>
  <si>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</si>
  <si>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</si>
  <si>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</si>
  <si>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</si>
  <si>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</si>
  <si>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</si>
  <si>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</si>
  <si>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</si>
  <si>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</si>
  <si>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</si>
  <si>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</si>
  <si>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</si>
  <si>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</si>
  <si>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</si>
  <si>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</si>
  <si>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</si>
  <si>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</si>
  <si>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</si>
  <si>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</si>
  <si>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</si>
  <si>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</si>
  <si>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</si>
  <si>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</si>
  <si>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</si>
  <si>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</si>
  <si>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</si>
  <si>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</si>
  <si>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</si>
  <si>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</si>
  <si>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</si>
  <si>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</si>
  <si>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</si>
  <si>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</si>
  <si>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</si>
  <si>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</si>
  <si>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</si>
  <si>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</si>
  <si>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</si>
  <si>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</si>
  <si>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</si>
  <si>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</si>
  <si>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</si>
  <si>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</si>
  <si>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</si>
  <si>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</si>
  <si>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</si>
  <si>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</si>
  <si>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</si>
  <si>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</si>
  <si>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</si>
  <si>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</si>
  <si>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</si>
  <si>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</si>
  <si>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</si>
  <si>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</si>
  <si>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</si>
  <si>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</si>
  <si>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</si>
  <si>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</si>
  <si>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</si>
  <si>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</si>
  <si>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</si>
  <si>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</si>
  <si>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</si>
  <si>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</si>
  <si>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</si>
  <si>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</si>
  <si>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</si>
  <si>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</si>
  <si>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</si>
  <si>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</si>
  <si>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</si>
  <si>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</si>
  <si>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</si>
  <si>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</si>
  <si>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</si>
  <si>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</si>
  <si>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</si>
  <si>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</si>
  <si>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</si>
  <si>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</si>
  <si>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</si>
  <si>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</si>
  <si>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</si>
  <si>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</si>
  <si>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</si>
  <si>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</si>
  <si>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</si>
  <si>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</si>
  <si>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</si>
  <si>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</si>
  <si>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</si>
  <si>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</si>
  <si>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</si>
  <si>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</si>
  <si>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</si>
  <si>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</si>
  <si>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</si>
  <si>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</si>
  <si>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</si>
  <si>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</si>
  <si>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</si>
  <si>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</si>
  <si>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</si>
  <si>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</si>
  <si>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</si>
  <si>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</si>
  <si>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</si>
  <si>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</si>
  <si>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</si>
  <si>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</si>
  <si>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</si>
  <si>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</si>
  <si>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</si>
  <si>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</si>
  <si>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</si>
  <si>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</si>
  <si>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</si>
  <si>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</si>
  <si>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</si>
  <si>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</si>
  <si>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</si>
  <si>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</si>
  <si>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</si>
  <si>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</si>
  <si>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</si>
  <si>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</si>
  <si>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</si>
  <si>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</si>
  <si>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</si>
  <si>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</si>
  <si>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</si>
  <si>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</si>
  <si>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</si>
  <si>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</si>
  <si>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</si>
  <si>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</si>
  <si>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</si>
  <si>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</si>
  <si>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</si>
  <si>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</si>
  <si>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</si>
  <si>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</si>
  <si>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</si>
  <si>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</si>
  <si>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</si>
  <si>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</si>
  <si>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</si>
  <si>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</si>
  <si>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</si>
  <si>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</si>
  <si>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</si>
  <si>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</si>
  <si>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</si>
  <si>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</si>
  <si>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</si>
  <si>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</si>
  <si>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</si>
  <si>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</si>
  <si>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</si>
  <si>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</si>
  <si>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</si>
  <si>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</si>
  <si>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</si>
  <si>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</si>
  <si>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</si>
  <si>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</si>
  <si>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</si>
  <si>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</si>
  <si>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</si>
  <si>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</si>
  <si>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</si>
  <si>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</si>
  <si>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</si>
  <si>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</si>
  <si>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</si>
  <si>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</si>
  <si>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</si>
  <si>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</si>
  <si>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</si>
  <si>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</si>
  <si>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</si>
  <si>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</si>
  <si>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</si>
  <si>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</si>
  <si>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</si>
  <si>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</si>
  <si>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</si>
  <si>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</si>
  <si>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</si>
  <si>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</si>
  <si>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</si>
  <si>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</si>
  <si>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</si>
  <si>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</si>
  <si>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</si>
  <si>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</si>
  <si>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</si>
  <si>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</si>
  <si>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</si>
  <si>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</si>
  <si>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</si>
  <si>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</si>
  <si>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</si>
  <si>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</si>
  <si>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</si>
  <si>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</si>
  <si>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</si>
  <si>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</si>
  <si>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</si>
  <si>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</si>
  <si>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</si>
  <si>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</si>
  <si>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</si>
  <si>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</si>
  <si>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</si>
  <si>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</si>
  <si>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</si>
  <si>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</si>
  <si>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</si>
  <si>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</si>
  <si>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</si>
  <si>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</si>
  <si>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</si>
  <si>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</si>
  <si>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</si>
  <si>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</si>
  <si>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</si>
  <si>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</si>
  <si>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</si>
  <si>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</si>
  <si>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</si>
  <si>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</si>
  <si>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</si>
  <si>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</si>
  <si>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</si>
  <si>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</si>
  <si>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</si>
  <si>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</si>
  <si>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</si>
  <si>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</si>
  <si>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</si>
  <si>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</si>
  <si>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</si>
  <si>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</si>
  <si>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</si>
  <si>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</si>
  <si>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</si>
  <si>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</si>
  <si>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</si>
  <si>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</si>
  <si>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</si>
  <si>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</si>
  <si>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</si>
  <si>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</si>
  <si>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</si>
  <si>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</si>
  <si>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</si>
  <si>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</si>
  <si>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</si>
  <si>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</si>
  <si>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</si>
  <si>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</si>
  <si>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</si>
  <si>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</si>
  <si>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</si>
  <si>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</si>
  <si>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</si>
  <si>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</si>
  <si>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</si>
  <si>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</si>
  <si>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</si>
  <si>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</si>
  <si>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</si>
  <si>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</si>
  <si>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</si>
  <si>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</si>
  <si>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</si>
  <si>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</si>
  <si>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</si>
  <si>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</si>
  <si>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</si>
  <si>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</si>
  <si>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</si>
  <si>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</si>
  <si>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</si>
  <si>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</si>
  <si>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</si>
  <si>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</si>
  <si>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</si>
  <si>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</si>
  <si>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</si>
  <si>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</si>
  <si>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</si>
  <si>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</si>
  <si>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</si>
  <si>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</si>
  <si>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</si>
  <si>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</si>
  <si>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</si>
  <si>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</si>
  <si>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</si>
  <si>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</si>
  <si>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</si>
  <si>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</si>
  <si>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</si>
  <si>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</si>
  <si>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</si>
  <si>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</si>
  <si>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</si>
  <si>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</si>
  <si>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</si>
  <si>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</si>
  <si>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</si>
  <si>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</si>
  <si>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</si>
  <si>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</si>
  <si>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</si>
  <si>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</si>
  <si>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</si>
  <si>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</si>
  <si>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</si>
  <si>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</si>
  <si>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</si>
  <si>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</si>
  <si>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</si>
  <si>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</si>
  <si>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</si>
  <si>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</si>
  <si>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</si>
  <si>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</si>
  <si>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</si>
  <si>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</si>
  <si>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</si>
  <si>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</si>
  <si>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</si>
  <si>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</si>
  <si>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</si>
  <si>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</si>
  <si>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</si>
  <si>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</si>
  <si>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</si>
  <si>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</si>
  <si>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</si>
  <si>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</si>
  <si>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</si>
  <si>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</si>
  <si>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</si>
  <si>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</si>
  <si>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</si>
  <si>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</si>
  <si>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</si>
  <si>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</si>
  <si>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</si>
  <si>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</si>
  <si>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</si>
  <si>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</si>
  <si>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</si>
  <si>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</si>
  <si>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</si>
  <si>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</si>
  <si>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</si>
  <si>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</si>
  <si>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</si>
  <si>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</si>
  <si>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</si>
  <si>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</si>
  <si>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</si>
  <si>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</si>
  <si>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</si>
  <si>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</si>
  <si>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</si>
  <si>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</si>
  <si>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</si>
  <si>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</si>
  <si>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</si>
  <si>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</si>
  <si>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</si>
  <si>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</si>
  <si>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</si>
  <si>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</si>
  <si>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</si>
  <si>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</si>
  <si>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</si>
  <si>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</si>
  <si>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</si>
  <si>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</si>
  <si>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</si>
  <si>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</si>
  <si>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</si>
  <si>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</si>
  <si>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</si>
  <si>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</si>
  <si>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</si>
  <si>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</si>
  <si>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</si>
  <si>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</si>
  <si>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</si>
  <si>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</si>
  <si>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</si>
  <si>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</si>
  <si>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</si>
  <si>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</si>
  <si>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</si>
  <si>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</si>
  <si>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</si>
  <si>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</si>
  <si>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</si>
  <si>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</si>
  <si>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</si>
  <si>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</si>
  <si>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</si>
  <si>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</si>
  <si>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</si>
  <si>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</si>
  <si>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</si>
  <si>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</si>
  <si>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</si>
  <si>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</si>
  <si>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</si>
  <si>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</si>
  <si>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</si>
  <si>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</si>
  <si>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</si>
  <si>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</si>
  <si>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</si>
  <si>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</si>
  <si>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</si>
  <si>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</si>
  <si>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</si>
  <si>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</si>
  <si>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</si>
  <si>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</si>
  <si>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</si>
  <si>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</si>
  <si>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</si>
  <si>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</si>
  <si>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</si>
  <si>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</si>
  <si>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</si>
  <si>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</si>
  <si>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</si>
  <si>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</si>
  <si>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</si>
  <si>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</si>
  <si>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</si>
  <si>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</si>
  <si>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</si>
  <si>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</si>
  <si>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</si>
  <si>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</si>
  <si>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</si>
  <si>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</si>
  <si>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</si>
  <si>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</si>
  <si>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</si>
  <si>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</si>
  <si>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</si>
  <si>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</si>
  <si>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</si>
  <si>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</si>
  <si>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</si>
  <si>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</si>
  <si>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</si>
  <si>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</si>
  <si>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</si>
  <si>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</si>
  <si>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</si>
  <si>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</si>
  <si>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</si>
  <si>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</si>
  <si>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</si>
  <si>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</si>
  <si>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</si>
  <si>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</si>
  <si>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</si>
  <si>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</si>
  <si>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</si>
  <si>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</si>
  <si>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</si>
  <si>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</si>
  <si>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</si>
  <si>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</si>
  <si>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</si>
  <si>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</si>
  <si>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</si>
  <si>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</si>
  <si>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</si>
  <si>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</si>
  <si>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</si>
  <si>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</si>
  <si>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</si>
  <si>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</si>
  <si>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</si>
  <si>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</si>
  <si>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</si>
  <si>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</si>
  <si>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</si>
  <si>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</si>
  <si>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</si>
  <si>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</si>
  <si>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</si>
  <si>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</si>
  <si>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</si>
  <si>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</si>
  <si>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</si>
  <si>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</si>
  <si>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</si>
  <si>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</si>
  <si>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</si>
  <si>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</si>
  <si>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</si>
  <si>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</si>
  <si>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</si>
  <si>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</si>
  <si>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</si>
  <si>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</si>
  <si>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</si>
  <si>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</si>
  <si>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</si>
  <si>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</si>
  <si>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</si>
  <si>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</si>
  <si>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</si>
  <si>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</si>
  <si>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</si>
  <si>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</si>
  <si>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</si>
  <si>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</si>
  <si>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</si>
  <si>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</si>
  <si>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</si>
  <si>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</si>
  <si>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</si>
  <si>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</si>
  <si>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</si>
  <si>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</si>
  <si>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</si>
  <si>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</si>
  <si>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</si>
  <si>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</si>
  <si>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</si>
  <si>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</si>
  <si>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</si>
  <si>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</si>
  <si>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</si>
  <si>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</si>
  <si>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</si>
  <si>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</si>
  <si>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</si>
  <si>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</si>
  <si>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</si>
  <si>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</si>
  <si>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</si>
  <si>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</si>
  <si>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</si>
  <si>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</si>
  <si>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</si>
  <si>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</si>
  <si>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</si>
  <si>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</si>
  <si>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</si>
  <si>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</si>
  <si>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</si>
  <si>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</si>
  <si>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</si>
  <si>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</si>
  <si>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</si>
  <si>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</si>
  <si>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</si>
  <si>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</si>
  <si>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</si>
  <si>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</si>
  <si>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</si>
  <si>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</si>
  <si>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</si>
  <si>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</si>
  <si>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</si>
  <si>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</si>
  <si>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</si>
  <si>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</si>
  <si>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</si>
  <si>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</si>
  <si>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</si>
  <si>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</si>
  <si>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</si>
  <si>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</si>
  <si>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</si>
  <si>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</si>
  <si>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</si>
  <si>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</si>
  <si>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</si>
  <si>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</si>
  <si>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</si>
  <si>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</si>
  <si>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</si>
  <si>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</si>
  <si>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</si>
  <si>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</si>
  <si>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</si>
  <si>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</si>
  <si>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</si>
  <si>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</si>
  <si>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</si>
  <si>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</si>
  <si>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</si>
  <si>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</si>
  <si>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</si>
  <si>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</si>
  <si>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</si>
  <si>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</si>
  <si>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</si>
  <si>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</si>
  <si>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</si>
  <si>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</si>
  <si>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</si>
  <si>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</si>
  <si>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</si>
  <si>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</si>
  <si>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</si>
  <si>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</si>
  <si>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</si>
  <si>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</si>
  <si>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</si>
  <si>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</si>
  <si>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</si>
  <si>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</si>
  <si>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</si>
  <si>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</si>
  <si>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</si>
  <si>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</si>
  <si>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</si>
  <si>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</si>
  <si>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</si>
  <si>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</si>
  <si>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</si>
  <si>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</si>
  <si>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</si>
  <si>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</si>
  <si>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</si>
  <si>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</si>
  <si>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</si>
  <si>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</si>
  <si>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</si>
  <si>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</si>
  <si>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</si>
  <si>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</si>
  <si>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</si>
  <si>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</si>
  <si>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</si>
  <si>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</si>
  <si>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</si>
  <si>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</si>
  <si>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</si>
  <si>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</si>
  <si>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</si>
  <si>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</si>
  <si>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</si>
  <si>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</si>
  <si>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</si>
  <si>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</si>
  <si>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</si>
  <si>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</si>
  <si>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</si>
  <si>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</si>
  <si>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</si>
  <si>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</si>
  <si>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</si>
  <si>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</si>
  <si>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</si>
  <si>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</si>
  <si>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</si>
  <si>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</si>
  <si>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</si>
  <si>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</si>
  <si>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</si>
  <si>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</si>
  <si>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</si>
  <si>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</si>
  <si>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</si>
  <si>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</si>
  <si>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</si>
  <si>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</si>
  <si>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</si>
  <si>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</si>
  <si>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</si>
  <si>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</si>
  <si>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</si>
  <si>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</si>
  <si>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</si>
  <si>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</si>
  <si>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</si>
  <si>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</si>
  <si>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</si>
  <si>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</si>
  <si>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</si>
  <si>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</si>
  <si>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</si>
  <si>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</si>
  <si>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</si>
  <si>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</si>
  <si>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</si>
  <si>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</si>
  <si>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</si>
  <si>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</si>
  <si>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</si>
  <si>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</si>
  <si>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</si>
  <si>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</si>
  <si>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</si>
  <si>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</si>
  <si>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</si>
  <si>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</si>
  <si>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</si>
  <si>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</si>
  <si>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</si>
  <si>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</si>
  <si>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</si>
  <si>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</si>
  <si>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</si>
  <si>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</si>
  <si>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</si>
  <si>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</si>
  <si>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</si>
  <si>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</si>
  <si>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</si>
  <si>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</si>
  <si>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</si>
  <si>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</si>
  <si>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</si>
  <si>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</si>
  <si>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</si>
  <si>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</si>
  <si>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</si>
  <si>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</si>
  <si>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</si>
  <si>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</si>
  <si>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</si>
  <si>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</si>
  <si>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</si>
  <si>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</si>
  <si>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</si>
  <si>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</si>
  <si>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</si>
  <si>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</si>
  <si>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</si>
  <si>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</si>
  <si>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</si>
  <si>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</si>
  <si>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</si>
  <si>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</si>
  <si>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</si>
  <si>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</si>
  <si>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</si>
  <si>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</si>
  <si>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</si>
  <si>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</si>
  <si>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</si>
  <si>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</si>
  <si>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</si>
  <si>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</si>
  <si>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</si>
  <si>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</si>
  <si>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</si>
  <si>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</si>
  <si>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</si>
  <si>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</si>
  <si>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</si>
  <si>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</si>
  <si>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</si>
  <si>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</si>
  <si>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</si>
  <si>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</si>
  <si>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</si>
  <si>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</si>
  <si>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</si>
  <si>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</si>
  <si>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</si>
  <si>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</si>
  <si>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</si>
  <si>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</si>
  <si>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</si>
  <si>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</si>
  <si>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</si>
  <si>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</si>
  <si>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</si>
  <si>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</si>
  <si>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</si>
  <si>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</si>
  <si>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</si>
  <si>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</si>
  <si>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</si>
  <si>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</si>
  <si>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</si>
  <si>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</si>
  <si>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</si>
  <si>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</si>
  <si>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</si>
  <si>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</si>
  <si>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</si>
  <si>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</si>
  <si>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</si>
  <si>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</si>
  <si>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</si>
  <si>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</si>
  <si>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</si>
  <si>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</si>
  <si>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</si>
  <si>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</si>
  <si>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</si>
  <si>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</si>
  <si>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</si>
  <si>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</si>
  <si>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</si>
  <si>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</si>
  <si>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</si>
  <si>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</si>
  <si>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</si>
  <si>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</si>
  <si>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</si>
  <si>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</si>
  <si>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</si>
  <si>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</si>
  <si>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</si>
  <si>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</si>
  <si>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</si>
  <si>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</si>
  <si>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</si>
  <si>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</si>
  <si>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</si>
  <si>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</si>
  <si>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</si>
  <si>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</si>
  <si>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</si>
  <si>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</si>
  <si>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</si>
  <si>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</si>
  <si>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</si>
  <si>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</si>
  <si>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</si>
  <si>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</si>
  <si>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</si>
  <si>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</si>
  <si>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</si>
  <si>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</si>
  <si>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</si>
  <si>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</si>
  <si>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</si>
  <si>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</si>
  <si>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</si>
  <si>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</si>
  <si>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</si>
  <si>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</si>
  <si>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</si>
  <si>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</si>
  <si>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</si>
  <si>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</si>
  <si>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</si>
  <si>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</si>
  <si>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</si>
  <si>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</si>
  <si>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</si>
  <si>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</si>
  <si>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</si>
  <si>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</si>
  <si>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</si>
  <si>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</si>
  <si>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</si>
  <si>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</si>
  <si>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</si>
  <si>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</si>
  <si>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</si>
  <si>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</si>
  <si>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</si>
  <si>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</si>
  <si>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</si>
  <si>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</si>
  <si>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</si>
  <si>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</si>
  <si>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</si>
  <si>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</si>
  <si>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</si>
  <si>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</si>
  <si>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</si>
  <si>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</si>
  <si>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</si>
  <si>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</si>
  <si>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</si>
  <si>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</si>
  <si>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</si>
  <si>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</si>
  <si>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</si>
  <si>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</si>
  <si>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</si>
  <si>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</si>
  <si>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</si>
  <si>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</si>
  <si>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</si>
  <si>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</si>
  <si>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</si>
  <si>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</si>
  <si>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</si>
  <si>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</si>
  <si>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</si>
  <si>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</si>
  <si>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</si>
  <si>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</si>
  <si>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</si>
  <si>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</si>
  <si>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</si>
  <si>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</si>
  <si>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</si>
  <si>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</si>
  <si>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</si>
  <si>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</si>
  <si>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</si>
  <si>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</si>
  <si>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</si>
  <si>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</si>
  <si>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</si>
  <si>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</si>
  <si>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</si>
  <si>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</si>
  <si>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</si>
  <si>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</si>
  <si>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</si>
  <si>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</si>
  <si>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</si>
  <si>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</si>
  <si>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</si>
  <si>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</si>
  <si>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</si>
  <si>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</si>
  <si>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</si>
  <si>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</si>
  <si>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</si>
  <si>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</si>
  <si>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</si>
  <si>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</si>
  <si>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</si>
  <si>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</si>
  <si>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</si>
  <si>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</si>
  <si>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</si>
  <si>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</si>
  <si>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</si>
  <si>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</si>
  <si>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</si>
  <si>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</si>
  <si>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</si>
  <si>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</si>
  <si>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</si>
  <si>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</si>
  <si>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</si>
  <si>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</si>
  <si>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</si>
  <si>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</si>
  <si>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</si>
  <si>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</si>
  <si>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</si>
  <si>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</si>
  <si>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</si>
  <si>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</si>
  <si>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</si>
  <si>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</si>
  <si>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</si>
  <si>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</si>
  <si>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</si>
  <si>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</si>
  <si>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</si>
  <si>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</si>
  <si>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</si>
  <si>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</si>
  <si>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</si>
  <si>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</si>
  <si>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</si>
  <si>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</si>
  <si>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</si>
  <si>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</si>
  <si>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</si>
  <si>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</si>
  <si>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</si>
  <si>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</si>
  <si>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</si>
  <si>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</si>
  <si>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</si>
  <si>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</si>
  <si>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</si>
  <si>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</si>
  <si>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</si>
  <si>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</si>
  <si>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</si>
  <si>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</si>
  <si>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</si>
  <si>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</si>
  <si>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</si>
  <si>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</si>
  <si>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</si>
  <si>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</si>
  <si>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</si>
  <si>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</si>
  <si>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</si>
  <si>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</si>
  <si>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</si>
  <si>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</si>
  <si>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</si>
  <si>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</si>
  <si>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</si>
  <si>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</si>
  <si>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</si>
  <si>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</si>
  <si>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</si>
  <si>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</si>
  <si>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</si>
  <si>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</si>
  <si>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</si>
  <si>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</si>
  <si>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</si>
  <si>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</si>
  <si>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</si>
  <si>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</si>
  <si>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</si>
  <si>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</si>
  <si>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</si>
  <si>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</si>
  <si>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</si>
  <si>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</si>
  <si>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</si>
  <si>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</si>
  <si>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</si>
  <si>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</si>
  <si>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</si>
  <si>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</si>
  <si>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</si>
  <si>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</si>
  <si>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</si>
  <si>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</si>
  <si>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</si>
  <si>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</si>
  <si>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</si>
  <si>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</si>
  <si>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</si>
  <si>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</si>
  <si>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</si>
  <si>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</si>
  <si>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</si>
  <si>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</si>
  <si>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</si>
  <si>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</si>
  <si>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</si>
  <si>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</si>
  <si>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</si>
  <si>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</si>
  <si>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</si>
  <si>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</si>
  <si>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</si>
  <si>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</si>
  <si>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</si>
  <si>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</si>
  <si>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</si>
  <si>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</si>
  <si>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</si>
  <si>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</si>
  <si>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</si>
  <si>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</si>
  <si>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</si>
  <si>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</si>
  <si>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</si>
  <si>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</si>
  <si>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</si>
  <si>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</si>
  <si>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</si>
  <si>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</si>
  <si>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</si>
  <si>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</si>
  <si>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</si>
  <si>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</si>
  <si>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</si>
  <si>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</si>
  <si>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</si>
  <si>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</si>
  <si>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</si>
  <si>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</si>
  <si>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</si>
  <si>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</si>
  <si>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</si>
  <si>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</si>
  <si>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</si>
  <si>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</si>
  <si>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</si>
  <si>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</si>
  <si>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</si>
  <si>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</si>
  <si>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</si>
  <si>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</si>
  <si>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</si>
  <si>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</si>
  <si>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</si>
  <si>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</si>
  <si>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</si>
  <si>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</si>
  <si>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</si>
  <si>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</si>
  <si>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</si>
  <si>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</si>
  <si>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</si>
  <si>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</si>
  <si>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</si>
  <si>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</si>
  <si>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</si>
  <si>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</si>
  <si>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</si>
  <si>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</si>
  <si>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</si>
  <si>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</si>
  <si>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</si>
  <si>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</si>
  <si>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</si>
  <si>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</si>
  <si>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</si>
  <si>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</si>
  <si>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</si>
  <si>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</si>
  <si>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</si>
  <si>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</si>
  <si>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</si>
  <si>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</si>
  <si>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</si>
  <si>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</si>
  <si>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</si>
  <si>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</si>
  <si>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</si>
  <si>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</si>
  <si>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</si>
  <si>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</si>
  <si>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</si>
  <si>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</si>
  <si>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</si>
  <si>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</si>
  <si>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</si>
  <si>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</si>
  <si>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</si>
  <si>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</si>
  <si>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</si>
  <si>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</si>
  <si>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</si>
  <si>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</si>
  <si>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</si>
  <si>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</si>
  <si>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</si>
  <si>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</si>
  <si>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</si>
  <si>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</si>
  <si>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</si>
  <si>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</si>
  <si>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</si>
  <si>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</si>
  <si>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</si>
  <si>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</si>
  <si>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</si>
  <si>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</si>
  <si>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</si>
  <si>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</si>
  <si>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</si>
  <si>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</si>
  <si>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</si>
  <si>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</si>
  <si>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</si>
  <si>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</si>
  <si>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</si>
  <si>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</si>
  <si>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</si>
  <si>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</si>
  <si>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</si>
  <si>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</si>
  <si>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</si>
  <si>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</si>
  <si>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</si>
  <si>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</si>
  <si>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</si>
  <si>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</si>
  <si>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</si>
  <si>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</si>
  <si>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</si>
  <si>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</si>
  <si>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</si>
  <si>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</si>
  <si>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</si>
  <si>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</si>
  <si>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</si>
  <si>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</si>
  <si>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</si>
  <si>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</si>
  <si>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</si>
  <si>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</si>
  <si>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</si>
  <si>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</si>
  <si>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</si>
  <si>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</si>
  <si>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</si>
  <si>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</si>
  <si>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</si>
  <si>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</si>
  <si>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</si>
  <si>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</si>
  <si>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</si>
  <si>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</si>
  <si>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</si>
  <si>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</si>
  <si>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</si>
  <si>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</si>
  <si>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</si>
  <si>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</si>
  <si>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</si>
  <si>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</si>
  <si>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</si>
  <si>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</si>
  <si>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</si>
  <si>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</si>
  <si>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</si>
  <si>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</si>
  <si>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</si>
  <si>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</si>
  <si>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</si>
  <si>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</si>
  <si>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</si>
  <si>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</si>
  <si>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</si>
  <si>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</si>
  <si>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</si>
  <si>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</si>
  <si>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</si>
  <si>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</si>
  <si>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</si>
  <si>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</si>
  <si>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</si>
  <si>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</si>
  <si>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</si>
  <si>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</si>
  <si>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</si>
  <si>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</si>
  <si>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</si>
  <si>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</si>
  <si>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</si>
  <si>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</si>
  <si>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</si>
  <si>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</si>
  <si>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</si>
  <si>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</si>
  <si>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</si>
  <si>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</si>
  <si>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</si>
  <si>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</si>
  <si>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</si>
  <si>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</si>
  <si>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</si>
  <si>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</si>
  <si>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</si>
  <si>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</si>
  <si>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</si>
  <si>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</si>
  <si>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</si>
  <si>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</si>
  <si>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</si>
  <si>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</si>
  <si>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</si>
  <si>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</si>
  <si>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</si>
  <si>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</si>
  <si>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</si>
  <si>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</si>
  <si>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</si>
  <si>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</si>
  <si>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</si>
  <si>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</si>
  <si>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</si>
  <si>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</si>
  <si>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</si>
  <si>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</si>
  <si>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</si>
  <si>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</si>
  <si>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</si>
  <si>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</si>
  <si>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</si>
  <si>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</si>
  <si>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</si>
  <si>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</si>
  <si>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</si>
  <si>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</si>
  <si>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</si>
  <si>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</si>
  <si>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</si>
  <si>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</si>
  <si>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</si>
  <si>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</si>
  <si>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</si>
  <si>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</si>
  <si>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</si>
  <si>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</si>
  <si>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</si>
  <si>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</si>
  <si>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</si>
  <si>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</si>
  <si>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</si>
  <si>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</si>
  <si>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</si>
  <si>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</si>
  <si>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</si>
  <si>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</si>
  <si>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</si>
  <si>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</si>
  <si>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</si>
  <si>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</si>
  <si>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</si>
  <si>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</si>
  <si>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</si>
  <si>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</si>
  <si>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</si>
  <si>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</si>
  <si>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</si>
  <si>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</si>
  <si>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</si>
  <si>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</si>
  <si>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</si>
  <si>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</si>
  <si>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</si>
  <si>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</si>
  <si>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</si>
  <si>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</si>
  <si>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</si>
  <si>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</si>
  <si>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</si>
  <si>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</si>
  <si>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</si>
  <si>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</si>
  <si>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</si>
  <si>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</si>
  <si>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</si>
  <si>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</si>
  <si>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</si>
  <si>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</si>
  <si>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</si>
  <si>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</si>
  <si>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</si>
  <si>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</si>
  <si>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</si>
  <si>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</si>
  <si>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</si>
  <si>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</si>
  <si>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</si>
  <si>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</si>
  <si>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</si>
  <si>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</si>
  <si>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</si>
  <si>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</si>
  <si>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</si>
  <si>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</si>
  <si>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</si>
  <si>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</si>
  <si>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</si>
  <si>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</si>
  <si>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</si>
  <si>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</si>
  <si>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</si>
  <si>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</si>
  <si>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</si>
  <si>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</si>
  <si>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</si>
  <si>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</si>
  <si>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</si>
  <si>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</si>
  <si>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</si>
  <si>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</si>
  <si>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</si>
  <si>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</si>
  <si>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</si>
  <si>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</si>
  <si>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</si>
  <si>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</si>
  <si>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</si>
  <si>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</si>
  <si>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</si>
  <si>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</si>
  <si>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</si>
  <si>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</si>
  <si>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</si>
  <si>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</si>
  <si>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</si>
  <si>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</si>
  <si>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</si>
  <si>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</si>
  <si>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</si>
  <si>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</si>
  <si>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</si>
  <si>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</si>
  <si>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</si>
  <si>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</si>
  <si>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</si>
  <si>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</si>
  <si>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</si>
  <si>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</si>
  <si>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</si>
  <si>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</si>
  <si>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</si>
  <si>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</si>
  <si>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</si>
  <si>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</si>
  <si>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</si>
  <si>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</si>
  <si>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</si>
  <si>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</si>
  <si>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</si>
  <si>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</si>
  <si>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</si>
  <si>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</si>
  <si>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</si>
  <si>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</si>
  <si>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</si>
  <si>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</si>
  <si>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</si>
  <si>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</si>
  <si>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</si>
  <si>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</si>
  <si>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</si>
  <si>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</si>
  <si>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</si>
  <si>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</si>
  <si>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</si>
  <si>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</si>
  <si>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</si>
  <si>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</si>
  <si>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</si>
  <si>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</si>
  <si>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</si>
  <si>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</si>
  <si>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</si>
  <si>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</si>
  <si>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</si>
  <si>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</si>
  <si>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</si>
  <si>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</si>
  <si>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</si>
  <si>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</si>
  <si>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</si>
  <si>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</si>
  <si>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</si>
  <si>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</si>
  <si>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</si>
  <si>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</si>
  <si>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</si>
  <si>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</si>
  <si>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</si>
  <si>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</si>
  <si>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</si>
  <si>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</si>
  <si>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</si>
  <si>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</si>
  <si>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</si>
  <si>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</si>
  <si>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</si>
  <si>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</si>
  <si>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</si>
  <si>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</si>
  <si>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</si>
  <si>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</si>
  <si>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</si>
  <si>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</si>
  <si>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</si>
  <si>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</si>
  <si>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</si>
  <si>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</si>
  <si>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</si>
  <si>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</si>
  <si>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</si>
  <si>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</si>
  <si>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</si>
  <si>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</si>
  <si>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</si>
  <si>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</si>
  <si>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</si>
  <si>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</si>
  <si>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</si>
  <si>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</si>
  <si>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</si>
  <si>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</si>
  <si>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</si>
  <si>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</si>
  <si>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</si>
  <si>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</si>
  <si>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</si>
  <si>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</si>
  <si>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</si>
  <si>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</si>
  <si>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</si>
  <si>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</si>
  <si>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</si>
  <si>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</si>
  <si>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</si>
  <si>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</si>
  <si>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</si>
  <si>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</si>
  <si>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</si>
  <si>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</si>
  <si>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</si>
  <si>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</si>
  <si>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</si>
  <si>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</si>
  <si>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</si>
  <si>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</si>
  <si>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</si>
  <si>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</si>
  <si>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</si>
  <si>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</si>
  <si>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</si>
  <si>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</si>
  <si>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</si>
  <si>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</si>
  <si>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</si>
  <si>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</si>
  <si>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</si>
  <si>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</si>
  <si>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</si>
  <si>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</si>
  <si>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</si>
  <si>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</si>
  <si>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</si>
  <si>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</si>
  <si>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</si>
  <si>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</si>
  <si>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</si>
  <si>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</si>
  <si>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</si>
  <si>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</si>
  <si>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</si>
  <si>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</si>
  <si>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</si>
  <si>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</si>
  <si>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</si>
  <si>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</si>
  <si>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</si>
  <si>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</si>
  <si>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</si>
  <si>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</si>
  <si>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</si>
  <si>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</si>
  <si>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</si>
  <si>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</si>
  <si>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</si>
  <si>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</si>
  <si>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</si>
  <si>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</si>
  <si>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</si>
  <si>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</si>
  <si>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</si>
  <si>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</si>
  <si>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</si>
  <si>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</si>
  <si>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</si>
  <si>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</si>
  <si>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</si>
  <si>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</si>
  <si>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</si>
  <si>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</si>
  <si>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</si>
  <si>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</si>
  <si>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</si>
  <si>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</si>
  <si>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</si>
  <si>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</si>
  <si>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</si>
  <si>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</si>
  <si>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</si>
  <si>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</si>
  <si>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</si>
  <si>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</si>
  <si>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</si>
  <si>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</si>
  <si>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</si>
  <si>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</si>
  <si>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</si>
  <si>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</si>
  <si>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</si>
  <si>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</si>
  <si>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</si>
  <si>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</si>
  <si>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</si>
  <si>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</si>
  <si>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</si>
  <si>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</si>
  <si>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</si>
  <si>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</si>
  <si>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</si>
  <si>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</si>
  <si>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</si>
  <si>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</si>
  <si>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</si>
  <si>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</si>
  <si>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</si>
  <si>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</si>
  <si>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</si>
  <si>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</si>
  <si>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</si>
  <si>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</si>
  <si>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</si>
  <si>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</si>
  <si>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</si>
  <si>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</si>
  <si>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</si>
  <si>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</si>
  <si>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</si>
  <si>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</si>
  <si>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</si>
  <si>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</si>
  <si>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</si>
  <si>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</si>
  <si>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</si>
  <si>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</si>
  <si>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</si>
  <si>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</si>
  <si>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</si>
  <si>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</si>
  <si>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</si>
  <si>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</si>
  <si>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</si>
  <si>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</si>
  <si>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</si>
  <si>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</si>
  <si>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</si>
  <si>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</si>
  <si>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</si>
  <si>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</si>
  <si>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</si>
  <si>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</si>
  <si>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</si>
  <si>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</si>
  <si>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</si>
  <si>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</si>
  <si>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</si>
  <si>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</si>
  <si>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</si>
  <si>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</si>
  <si>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</si>
  <si>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</si>
  <si>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</si>
  <si>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</si>
  <si>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</si>
  <si>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</si>
  <si>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</si>
  <si>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</si>
  <si>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</si>
  <si>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</si>
  <si>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</si>
  <si>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</si>
  <si>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</si>
  <si>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</si>
  <si>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</si>
  <si>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</si>
  <si>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</si>
  <si>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</si>
  <si>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</si>
  <si>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</si>
  <si>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</si>
  <si>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</si>
  <si>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</si>
  <si>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</si>
  <si>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</si>
  <si>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</si>
  <si>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</si>
  <si>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</si>
  <si>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</si>
  <si>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</si>
  <si>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</si>
  <si>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</si>
  <si>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</si>
  <si>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</si>
  <si>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</si>
  <si>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</si>
  <si>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</si>
  <si>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</si>
  <si>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</si>
  <si>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</si>
  <si>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</si>
  <si>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</si>
  <si>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</si>
  <si>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</si>
  <si>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</si>
  <si>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</si>
  <si>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</si>
  <si>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</si>
  <si>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</si>
  <si>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</si>
  <si>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</si>
  <si>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</si>
  <si>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</si>
  <si>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</si>
  <si>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</si>
  <si>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</si>
  <si>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</si>
  <si>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</si>
  <si>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</si>
  <si>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</si>
  <si>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</si>
  <si>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</si>
  <si>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</si>
  <si>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</si>
  <si>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</si>
  <si>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</si>
  <si>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</si>
  <si>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</si>
  <si>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</si>
  <si>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</si>
  <si>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</si>
  <si>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</si>
  <si>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</si>
  <si>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</si>
  <si>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</si>
  <si>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</si>
  <si>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</si>
  <si>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</si>
  <si>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</si>
  <si>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</si>
  <si>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</si>
  <si>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</si>
  <si>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</si>
  <si>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</si>
  <si>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</si>
  <si>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</si>
  <si>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</si>
  <si>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</si>
  <si>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</si>
  <si>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</si>
  <si>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</si>
  <si>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</si>
  <si>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</si>
  <si>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</si>
  <si>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</si>
  <si>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</si>
  <si>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</si>
  <si>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</si>
  <si>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</si>
  <si>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</si>
  <si>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</si>
  <si>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</si>
  <si>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</si>
  <si>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</si>
  <si>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</si>
  <si>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</si>
  <si>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</si>
  <si>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</si>
  <si>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</si>
  <si>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</si>
  <si>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</si>
  <si>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</si>
  <si>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</si>
  <si>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</si>
  <si>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</si>
  <si>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</si>
  <si>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</si>
  <si>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</si>
  <si>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</si>
  <si>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</si>
  <si>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</si>
  <si>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</si>
  <si>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</si>
  <si>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</si>
  <si>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</si>
  <si>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</si>
  <si>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</si>
  <si>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</si>
  <si>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</si>
  <si>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</si>
  <si>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</si>
  <si>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</si>
  <si>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</si>
  <si>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</si>
  <si>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</si>
  <si>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</si>
  <si>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</si>
  <si>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</si>
  <si>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</si>
  <si>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</si>
  <si>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</si>
  <si>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</si>
  <si>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</si>
  <si>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</si>
  <si>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</si>
  <si>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</si>
  <si>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</si>
  <si>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</si>
  <si>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</si>
  <si>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</si>
  <si>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</si>
  <si>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</si>
  <si>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</si>
  <si>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</si>
  <si>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</si>
  <si>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</si>
  <si>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</si>
  <si>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</si>
  <si>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</si>
  <si>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</si>
  <si>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</si>
  <si>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</si>
  <si>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</si>
  <si>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</si>
  <si>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</si>
  <si>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</si>
  <si>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</si>
  <si>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</si>
  <si>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</si>
  <si>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</si>
  <si>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</si>
  <si>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</si>
  <si>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</si>
  <si>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</si>
  <si>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</si>
  <si>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</si>
  <si>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</si>
  <si>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</si>
  <si>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</si>
  <si>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</si>
  <si>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</si>
  <si>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</si>
  <si>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</si>
  <si>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</si>
  <si>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</si>
  <si>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</si>
  <si>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</si>
  <si>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</si>
  <si>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</si>
  <si>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</si>
  <si>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</si>
  <si>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</si>
  <si>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</si>
  <si>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</si>
  <si>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</si>
  <si>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</si>
  <si>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</si>
  <si>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</si>
  <si>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</si>
  <si>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</si>
  <si>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</si>
  <si>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</si>
  <si>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</si>
  <si>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</si>
  <si>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</si>
  <si>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</si>
  <si>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</si>
  <si>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</si>
  <si>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</si>
  <si>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</si>
  <si>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</si>
  <si>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</si>
  <si>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</si>
  <si>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</si>
  <si>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</si>
  <si>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</si>
  <si>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</si>
  <si>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</si>
  <si>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</si>
  <si>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</si>
  <si>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</si>
  <si>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</si>
  <si>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</si>
  <si>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</si>
  <si>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</si>
  <si>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</si>
  <si>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</si>
  <si>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</si>
  <si>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</si>
  <si>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</si>
  <si>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</si>
  <si>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</si>
  <si>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</si>
  <si>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</si>
  <si>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</si>
  <si>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</si>
  <si>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</si>
  <si>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</si>
  <si>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</si>
  <si>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</si>
  <si>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</si>
  <si>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</si>
  <si>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</si>
  <si>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</si>
  <si>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</si>
  <si>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</si>
  <si>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</si>
  <si>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</si>
  <si>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</si>
  <si>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</si>
  <si>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</si>
  <si>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</si>
  <si>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</si>
  <si>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</si>
  <si>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</si>
  <si>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</si>
  <si>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</si>
  <si>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</si>
  <si>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</si>
  <si>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</si>
  <si>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</si>
  <si>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</si>
  <si>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</si>
  <si>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</si>
  <si>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</si>
  <si>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</si>
  <si>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</si>
  <si>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</si>
  <si>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</si>
  <si>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</si>
  <si>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</si>
  <si>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</si>
  <si>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</si>
  <si>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</si>
  <si>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</si>
  <si>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</si>
  <si>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</si>
  <si>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</si>
  <si>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</si>
  <si>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</si>
  <si>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</si>
  <si>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</si>
  <si>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</si>
  <si>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</si>
  <si>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</si>
  <si>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</si>
  <si>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</si>
  <si>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</si>
  <si>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</si>
  <si>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</si>
  <si>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</si>
  <si>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</si>
  <si>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</si>
  <si>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</si>
  <si>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</si>
  <si>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</si>
  <si>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</si>
  <si>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</si>
  <si>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</si>
  <si>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</si>
  <si>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</si>
  <si>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</si>
  <si>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</si>
  <si>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</si>
  <si>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</si>
  <si>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</si>
  <si>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</si>
  <si>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</si>
  <si>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</si>
  <si>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</si>
  <si>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</si>
  <si>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</si>
  <si>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</si>
  <si>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</si>
  <si>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</si>
  <si>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</si>
  <si>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</si>
  <si>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</si>
  <si>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</si>
  <si>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</si>
  <si>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</si>
  <si>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</si>
  <si>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</si>
  <si>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</si>
  <si>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</si>
  <si>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</si>
  <si>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</si>
  <si>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</si>
  <si>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</si>
  <si>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</si>
  <si>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</si>
  <si>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</si>
  <si>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</si>
  <si>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</si>
  <si>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</si>
  <si>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</si>
  <si>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</si>
  <si>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</si>
  <si>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</si>
  <si>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</si>
  <si>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</si>
  <si>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</si>
  <si>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</si>
  <si>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</si>
  <si>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</si>
  <si>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</si>
  <si>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</si>
  <si>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</si>
  <si>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</si>
  <si>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</si>
  <si>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</si>
  <si>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</si>
  <si>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</si>
  <si>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</si>
  <si>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</si>
  <si>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</si>
  <si>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</si>
  <si>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</si>
  <si>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</si>
  <si>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</si>
  <si>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</si>
  <si>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</si>
  <si>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</si>
  <si>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</si>
  <si>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</si>
  <si>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</si>
  <si>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</si>
  <si>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</si>
  <si>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</si>
  <si>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</si>
  <si>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</si>
  <si>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</si>
  <si>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</si>
  <si>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</si>
  <si>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</si>
  <si>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</si>
  <si>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</si>
  <si>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</si>
  <si>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</si>
  <si>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</si>
  <si>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</si>
  <si>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</si>
  <si>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</si>
  <si>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</si>
  <si>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</si>
  <si>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</si>
  <si>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</si>
  <si>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</si>
  <si>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</si>
  <si>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</si>
  <si>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</si>
  <si>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</si>
  <si>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</si>
  <si>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</si>
  <si>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</si>
  <si>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</si>
  <si>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</si>
  <si>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</si>
  <si>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</si>
  <si>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</si>
  <si>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</si>
  <si>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</si>
  <si>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</si>
  <si>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</si>
  <si>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</si>
  <si>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</si>
  <si>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</si>
  <si>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</si>
  <si>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</si>
  <si>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</si>
  <si>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</si>
  <si>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</si>
  <si>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</si>
  <si>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</si>
  <si>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</si>
  <si>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</si>
  <si>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</si>
  <si>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</si>
  <si>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</si>
  <si>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</si>
  <si>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</si>
  <si>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</si>
  <si>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</si>
  <si>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</si>
  <si>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</si>
  <si>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</si>
  <si>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</si>
  <si>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</si>
  <si>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</si>
  <si>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</si>
  <si>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</si>
  <si>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</si>
  <si>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</si>
  <si>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</si>
  <si>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</si>
  <si>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</si>
  <si>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</si>
  <si>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</si>
  <si>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</si>
  <si>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</si>
  <si>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</si>
  <si>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</si>
  <si>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</si>
  <si>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</si>
  <si>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</si>
  <si>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</si>
  <si>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</si>
  <si>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</si>
  <si>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</si>
  <si>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</si>
  <si>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</si>
  <si>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</si>
  <si>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</si>
  <si>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</si>
  <si>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</si>
  <si>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</si>
  <si>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</si>
  <si>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</si>
  <si>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</si>
  <si>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</si>
  <si>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</si>
  <si>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</si>
  <si>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</si>
  <si>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</si>
  <si>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</si>
  <si>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</si>
  <si>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</si>
  <si>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</si>
  <si>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</si>
  <si>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</si>
  <si>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</si>
  <si>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</si>
  <si>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</si>
  <si>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</si>
  <si>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</si>
  <si>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</si>
  <si>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</si>
  <si>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</si>
  <si>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</si>
  <si>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</si>
  <si>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</si>
  <si>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</si>
  <si>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</si>
  <si>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</si>
  <si>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</si>
  <si>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</si>
  <si>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</si>
  <si>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</si>
  <si>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</si>
  <si>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</si>
  <si>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</si>
  <si>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</si>
  <si>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</si>
  <si>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</si>
  <si>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</si>
  <si>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</si>
  <si>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</si>
  <si>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</si>
  <si>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</si>
  <si>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</si>
  <si>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</si>
  <si>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</si>
  <si>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</si>
  <si>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</si>
  <si>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</si>
  <si>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</si>
  <si>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</si>
  <si>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</si>
  <si>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</si>
  <si>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</si>
  <si>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</si>
  <si>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</si>
  <si>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</si>
  <si>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</si>
  <si>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</si>
  <si>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</si>
  <si>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</si>
  <si>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</si>
  <si>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</si>
  <si>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</si>
  <si>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</si>
  <si>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</si>
  <si>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</si>
  <si>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</si>
  <si>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</si>
  <si>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</si>
  <si>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</si>
  <si>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</si>
  <si>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</si>
  <si>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</si>
  <si>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</si>
  <si>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</si>
  <si>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</si>
  <si>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</si>
  <si>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</si>
  <si>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</si>
  <si>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</si>
  <si>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</si>
  <si>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</si>
  <si>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</si>
  <si>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</si>
  <si>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</si>
  <si>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</si>
  <si>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</si>
  <si>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</si>
  <si>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</si>
  <si>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</si>
  <si>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</si>
  <si>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</si>
  <si>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</si>
  <si>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</si>
  <si>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</si>
  <si>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</si>
  <si>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</si>
  <si>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</si>
  <si>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</si>
  <si>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</si>
  <si>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</si>
  <si>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</si>
  <si>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</si>
  <si>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</si>
  <si>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</si>
  <si>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</si>
  <si>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</si>
  <si>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</si>
  <si>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</si>
  <si>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</si>
  <si>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</si>
  <si>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</si>
  <si>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</si>
  <si>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</si>
  <si>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</si>
  <si>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</si>
  <si>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</si>
  <si>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</si>
  <si>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</si>
  <si>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</si>
  <si>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</si>
  <si>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</si>
  <si>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</si>
  <si>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</si>
  <si>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</si>
  <si>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</si>
  <si>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</si>
  <si>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</si>
  <si>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</si>
  <si>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</si>
  <si>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</si>
  <si>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</si>
  <si>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</si>
  <si>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</si>
  <si>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</si>
  <si>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</si>
  <si>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</si>
  <si>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</si>
  <si>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</si>
  <si>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</si>
  <si>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</si>
  <si>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</si>
  <si>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</si>
  <si>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</si>
  <si>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</si>
  <si>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</si>
  <si>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</si>
  <si>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</si>
  <si>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</si>
  <si>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</si>
  <si>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</si>
  <si>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</si>
  <si>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</si>
  <si>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</si>
  <si>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</si>
  <si>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</si>
  <si>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</si>
  <si>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</si>
  <si>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</si>
  <si>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</si>
  <si>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</si>
  <si>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</si>
  <si>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</si>
  <si>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</si>
  <si>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</si>
  <si>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</si>
  <si>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</si>
  <si>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</si>
  <si>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</si>
  <si>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</si>
  <si>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</si>
  <si>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</si>
  <si>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</si>
  <si>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</si>
  <si>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</si>
  <si>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</si>
  <si>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</si>
  <si>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</si>
  <si>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</si>
  <si>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</si>
  <si>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</si>
  <si>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</si>
  <si>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</si>
  <si>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</si>
  <si>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</si>
  <si>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</si>
  <si>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</si>
  <si>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</si>
  <si>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</si>
  <si>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</si>
  <si>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</si>
  <si>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</si>
  <si>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</si>
  <si>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</si>
  <si>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</si>
  <si>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</si>
  <si>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</si>
  <si>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</si>
  <si>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</si>
  <si>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</si>
  <si>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</si>
  <si>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</si>
  <si>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</si>
  <si>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</si>
  <si>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</si>
  <si>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</si>
  <si>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</si>
  <si>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</si>
  <si>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</si>
  <si>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</si>
  <si>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</si>
  <si>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</si>
  <si>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</si>
  <si>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</si>
  <si>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</si>
  <si>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</si>
  <si>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</si>
  <si>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</si>
  <si>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</si>
  <si>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</si>
  <si>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</si>
  <si>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</si>
  <si>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</si>
  <si>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</si>
  <si>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</si>
  <si>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</si>
  <si>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</si>
  <si>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</si>
  <si>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</si>
  <si>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</si>
  <si>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</si>
  <si>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</si>
  <si>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</si>
  <si>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</si>
  <si>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</si>
  <si>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</si>
  <si>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</si>
  <si>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</si>
  <si>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</si>
  <si>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</si>
  <si>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</si>
  <si>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</si>
  <si>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</si>
  <si>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</si>
  <si>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</si>
  <si>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</si>
  <si>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</si>
  <si>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</si>
  <si>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</si>
  <si>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</si>
  <si>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</si>
  <si>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</si>
  <si>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</si>
  <si>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</si>
  <si>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</si>
  <si>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</si>
  <si>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</si>
  <si>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</si>
  <si>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</si>
  <si>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</si>
  <si>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</si>
  <si>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</si>
  <si>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</si>
  <si>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</si>
  <si>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</si>
  <si>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</si>
  <si>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</si>
  <si>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</si>
  <si>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</si>
  <si>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</si>
  <si>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</si>
  <si>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</si>
  <si>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</si>
  <si>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</si>
  <si>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</si>
  <si>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</si>
  <si>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</si>
  <si>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</si>
  <si>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</si>
  <si>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</si>
  <si>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</si>
  <si>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</si>
  <si>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</si>
  <si>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</si>
  <si>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</si>
  <si>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</si>
  <si>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</si>
  <si>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</si>
  <si>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</si>
  <si>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</si>
  <si>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</si>
  <si>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</si>
  <si>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</si>
  <si>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</si>
  <si>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</si>
  <si>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</si>
  <si>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</si>
  <si>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</si>
  <si>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</si>
  <si>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</si>
  <si>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</si>
  <si>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</si>
  <si>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</si>
  <si>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</si>
  <si>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</si>
  <si>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</si>
  <si>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</si>
  <si>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</si>
  <si>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</si>
  <si>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</si>
  <si>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</si>
  <si>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</si>
  <si>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</si>
  <si>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</si>
  <si>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</si>
  <si>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</si>
  <si>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</si>
  <si>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</si>
  <si>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</si>
  <si>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</si>
  <si>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</si>
  <si>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</si>
  <si>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</si>
  <si>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</si>
  <si>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</si>
  <si>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</si>
  <si>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</si>
  <si>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</si>
  <si>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</si>
  <si>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</si>
  <si>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</si>
  <si>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</si>
  <si>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</si>
  <si>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</si>
  <si>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</si>
  <si>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</si>
  <si>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</si>
  <si>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</si>
  <si>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</si>
  <si>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</si>
  <si>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</si>
  <si>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</si>
  <si>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</si>
  <si>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</si>
  <si>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</si>
  <si>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</si>
  <si>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</si>
  <si>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</si>
  <si>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</si>
  <si>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</si>
  <si>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</si>
  <si>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</si>
  <si>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</si>
  <si>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</si>
  <si>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</si>
  <si>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</si>
  <si>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</si>
  <si>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</si>
  <si>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</si>
  <si>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</si>
  <si>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</si>
  <si>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</si>
  <si>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</si>
  <si>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</si>
  <si>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</si>
  <si>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</si>
  <si>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</si>
  <si>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</si>
  <si>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</si>
  <si>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</si>
  <si>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</si>
  <si>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</si>
  <si>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</si>
  <si>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</si>
  <si>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</si>
  <si>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</si>
  <si>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</si>
  <si>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</si>
  <si>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</si>
  <si>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</si>
  <si>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</si>
  <si>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</si>
  <si>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</si>
  <si>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</si>
  <si>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</si>
  <si>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</si>
  <si>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</si>
  <si>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</si>
  <si>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</si>
  <si>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</si>
  <si>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</si>
  <si>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</si>
  <si>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</si>
  <si>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</si>
  <si>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</si>
  <si>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</si>
  <si>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</si>
  <si>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</si>
  <si>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</si>
  <si>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</si>
  <si>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</si>
  <si>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</si>
  <si>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</si>
  <si>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</si>
  <si>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</si>
  <si>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</si>
  <si>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</si>
  <si>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</si>
  <si>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</si>
  <si>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</si>
  <si>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</si>
  <si>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</si>
  <si>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</si>
  <si>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</si>
  <si>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</si>
  <si>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</si>
  <si>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</si>
  <si>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</si>
  <si>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</si>
  <si>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</si>
  <si>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</si>
  <si>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</si>
  <si>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</si>
  <si>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</si>
  <si>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</si>
  <si>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</si>
  <si>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</si>
  <si>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</si>
  <si>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</si>
  <si>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</si>
  <si>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</si>
  <si>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</si>
  <si>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</si>
  <si>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</si>
  <si>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</si>
  <si>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</si>
  <si>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</si>
  <si>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</si>
  <si>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</si>
  <si>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</si>
  <si>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</si>
  <si>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</si>
  <si>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</si>
  <si>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</si>
  <si>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</si>
  <si>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</si>
  <si>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</si>
  <si>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</si>
  <si>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</si>
  <si>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</si>
  <si>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</si>
  <si>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</si>
  <si>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</si>
  <si>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</si>
  <si>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</si>
  <si>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</si>
  <si>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</si>
  <si>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</si>
  <si>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</si>
  <si>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</si>
  <si>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</si>
  <si>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</si>
  <si>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</si>
  <si>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</si>
  <si>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</si>
  <si>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</si>
  <si>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</si>
  <si>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</si>
  <si>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</si>
  <si>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</si>
  <si>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</si>
  <si>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</si>
  <si>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</si>
  <si>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</si>
  <si>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</si>
  <si>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</si>
  <si>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</si>
  <si>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</si>
  <si>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</si>
  <si>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</si>
  <si>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</si>
  <si>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</si>
  <si>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</si>
  <si>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</si>
  <si>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</si>
  <si>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</si>
  <si>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</si>
  <si>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</si>
  <si>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</si>
  <si>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</si>
  <si>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</si>
  <si>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</si>
  <si>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</si>
  <si>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</si>
  <si>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</si>
  <si>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</si>
  <si>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</si>
  <si>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</si>
  <si>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</si>
  <si>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</si>
  <si>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</si>
  <si>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</si>
  <si>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</si>
  <si>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</si>
  <si>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</si>
  <si>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</si>
  <si>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</si>
  <si>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</si>
  <si>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</si>
  <si>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</si>
  <si>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</si>
  <si>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</si>
  <si>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</si>
  <si>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</si>
  <si>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</si>
  <si>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</si>
  <si>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</si>
  <si>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</si>
  <si>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</si>
  <si>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</si>
  <si>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</si>
  <si>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</si>
  <si>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</si>
  <si>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</si>
  <si>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</si>
  <si>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</si>
  <si>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</si>
  <si>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</si>
  <si>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</si>
  <si>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</si>
  <si>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</si>
  <si>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</si>
  <si>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</si>
  <si>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</si>
  <si>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</si>
  <si>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</si>
  <si>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</si>
  <si>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</si>
  <si>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</si>
  <si>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</si>
  <si>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</si>
  <si>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</si>
  <si>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</si>
  <si>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</si>
  <si>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</si>
  <si>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</si>
  <si>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</si>
  <si>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</si>
  <si>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</si>
  <si>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</si>
  <si>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</si>
  <si>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</si>
  <si>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</si>
  <si>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</si>
  <si>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</si>
  <si>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</si>
  <si>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</si>
  <si>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</si>
  <si>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</si>
  <si>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</si>
  <si>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</si>
  <si>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</si>
  <si>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</si>
  <si>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</si>
  <si>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</si>
  <si>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</si>
  <si>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</si>
  <si>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</si>
  <si>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</si>
  <si>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</si>
  <si>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</si>
  <si>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</si>
  <si>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</si>
  <si>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</si>
  <si>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</si>
  <si>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</si>
  <si>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</si>
  <si>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</si>
  <si>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</si>
  <si>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</si>
  <si>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</si>
  <si>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</si>
  <si>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</si>
  <si>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</si>
  <si>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</si>
  <si>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</si>
  <si>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</si>
  <si>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</si>
  <si>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</si>
  <si>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</si>
  <si>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</si>
  <si>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</si>
  <si>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</si>
  <si>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</si>
  <si>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</si>
  <si>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</si>
  <si>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</si>
  <si>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</si>
  <si>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</si>
  <si>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</si>
  <si>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</si>
  <si>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</si>
  <si>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</si>
  <si>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</si>
  <si>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</si>
  <si>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</si>
  <si>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</si>
  <si>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</si>
  <si>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</si>
  <si>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</si>
  <si>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</si>
  <si>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</si>
  <si>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</si>
  <si>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</si>
  <si>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</si>
  <si>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</si>
  <si>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</si>
  <si>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</si>
  <si>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</si>
  <si>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</si>
  <si>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</si>
  <si>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</si>
  <si>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</si>
  <si>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</si>
  <si>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</si>
  <si>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</si>
  <si>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</si>
  <si>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</si>
  <si>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</si>
  <si>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</si>
  <si>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</si>
  <si>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</si>
  <si>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</si>
  <si>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</si>
  <si>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</si>
  <si>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</si>
  <si>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</si>
  <si>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</si>
  <si>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</si>
  <si>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</si>
  <si>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</si>
  <si>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</si>
  <si>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</si>
  <si>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</si>
  <si>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</si>
  <si>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</si>
  <si>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</si>
  <si>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</si>
  <si>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</si>
  <si>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</si>
  <si>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</si>
  <si>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</si>
  <si>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</si>
  <si>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</si>
  <si>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</si>
  <si>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</si>
  <si>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</si>
  <si>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</si>
  <si>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</si>
  <si>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</si>
  <si>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</si>
  <si>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</si>
  <si>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</si>
  <si>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</si>
  <si>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</si>
  <si>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</si>
  <si>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</si>
  <si>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</si>
  <si>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</si>
  <si>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</si>
  <si>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</si>
  <si>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</si>
  <si>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</si>
  <si>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</si>
  <si>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</si>
  <si>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</si>
  <si>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</si>
  <si>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</si>
  <si>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</si>
  <si>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</si>
  <si>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</si>
  <si>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</si>
  <si>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</si>
  <si>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</si>
  <si>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</si>
  <si>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</si>
  <si>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</si>
  <si>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</si>
  <si>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</si>
  <si>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</si>
  <si>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</si>
  <si>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</si>
  <si>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</si>
  <si>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</si>
  <si>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</si>
  <si>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</si>
  <si>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</si>
  <si>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</si>
  <si>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</si>
  <si>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</si>
  <si>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</si>
  <si>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</si>
  <si>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</si>
  <si>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</si>
  <si>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</si>
  <si>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</si>
  <si>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</si>
  <si>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</si>
  <si>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</si>
  <si>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</si>
  <si>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</si>
  <si>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</si>
  <si>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</si>
  <si>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</si>
  <si>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</si>
  <si>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</si>
  <si>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</si>
  <si>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</si>
  <si>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</si>
  <si>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</si>
  <si>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</si>
  <si>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</si>
  <si>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</si>
  <si>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</si>
  <si>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</si>
  <si>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</si>
  <si>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</si>
  <si>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</si>
  <si>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</si>
  <si>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</si>
  <si>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</si>
  <si>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</si>
  <si>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</si>
  <si>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</si>
  <si>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</si>
  <si>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</si>
  <si>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</si>
  <si>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</si>
  <si>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</si>
  <si>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</si>
  <si>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</si>
  <si>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</si>
  <si>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</si>
  <si>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</si>
  <si>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</si>
  <si>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</si>
  <si>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</si>
  <si>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</si>
  <si>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</si>
  <si>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</si>
  <si>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</si>
  <si>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</si>
  <si>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</si>
  <si>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</si>
  <si>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</si>
  <si>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</si>
  <si>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</si>
  <si>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</si>
  <si>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</si>
  <si>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</si>
  <si>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</si>
  <si>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</si>
  <si>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</si>
  <si>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</si>
  <si>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</si>
  <si>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</si>
  <si>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</si>
  <si>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</si>
  <si>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</si>
  <si>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</si>
  <si>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</si>
  <si>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</si>
  <si>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</si>
  <si>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</si>
  <si>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</si>
  <si>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</si>
  <si>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</si>
  <si>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</si>
  <si>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</si>
  <si>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</si>
  <si>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</si>
  <si>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</si>
  <si>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</si>
  <si>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</si>
  <si>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</si>
  <si>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</si>
  <si>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</si>
  <si>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</si>
  <si>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</si>
  <si>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</si>
  <si>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</si>
  <si>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</si>
  <si>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</si>
  <si>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</si>
  <si>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</si>
  <si>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</si>
  <si>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</si>
  <si>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</si>
  <si>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</si>
  <si>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</si>
  <si>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</si>
  <si>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</si>
  <si>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</si>
  <si>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</si>
  <si>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</si>
  <si>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</si>
  <si>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</si>
  <si>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</si>
  <si>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</si>
  <si>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</si>
  <si>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</si>
  <si>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</si>
  <si>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</si>
  <si>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</si>
  <si>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</si>
  <si>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</si>
  <si>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</si>
  <si>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</si>
  <si>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</si>
  <si>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</si>
  <si>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</si>
  <si>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</si>
  <si>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</si>
  <si>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</si>
  <si>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</si>
  <si>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</si>
  <si>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</si>
  <si>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</si>
  <si>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</si>
  <si>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</si>
  <si>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</si>
  <si>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</si>
  <si>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</si>
  <si>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</si>
  <si>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</si>
  <si>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</si>
  <si>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</si>
  <si>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</si>
  <si>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</si>
  <si>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</si>
  <si>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</si>
  <si>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</si>
  <si>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</si>
  <si>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</si>
  <si>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</si>
  <si>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</si>
  <si>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</si>
  <si>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</si>
  <si>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</si>
  <si>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</si>
  <si>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</si>
  <si>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</si>
  <si>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</si>
  <si>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</si>
  <si>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</si>
  <si>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</si>
  <si>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</si>
  <si>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</si>
  <si>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</si>
  <si>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</si>
  <si>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</si>
  <si>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</si>
  <si>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</si>
  <si>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</si>
  <si>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</si>
  <si>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</si>
  <si>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</si>
  <si>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</si>
  <si>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</si>
  <si>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</si>
  <si>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</si>
  <si>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</si>
  <si>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</si>
  <si>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</si>
  <si>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</si>
  <si>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</si>
  <si>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</si>
  <si>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</si>
  <si>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</si>
  <si>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</si>
  <si>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</si>
  <si>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</si>
  <si>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</si>
  <si>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</si>
  <si>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</si>
  <si>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</si>
  <si>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</si>
  <si>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</si>
  <si>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</si>
  <si>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</si>
  <si>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</si>
  <si>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</si>
  <si>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</si>
  <si>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</si>
  <si>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</si>
  <si>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</si>
  <si>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</si>
  <si>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</si>
  <si>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</si>
  <si>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</si>
  <si>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</si>
  <si>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</si>
  <si>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</si>
  <si>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</si>
  <si>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</si>
  <si>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</si>
  <si>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</si>
  <si>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</si>
  <si>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</si>
  <si>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</si>
  <si>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</si>
  <si>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</si>
  <si>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</si>
  <si>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</si>
  <si>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</si>
  <si>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</si>
  <si>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</si>
  <si>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</si>
  <si>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</si>
  <si>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</si>
  <si>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</si>
  <si>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</si>
  <si>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</si>
  <si>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</si>
  <si>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</si>
  <si>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</si>
  <si>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</si>
  <si>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</si>
  <si>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</si>
  <si>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</si>
  <si>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</si>
  <si>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</si>
  <si>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</si>
  <si>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</si>
  <si>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</si>
  <si>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</si>
  <si>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</si>
  <si>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</si>
  <si>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</si>
  <si>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</si>
  <si>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</si>
  <si>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</si>
  <si>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</si>
  <si>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</si>
  <si>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</si>
  <si>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</si>
  <si>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</si>
  <si>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</si>
  <si>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</si>
  <si>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</si>
  <si>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</si>
  <si>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</si>
  <si>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</si>
  <si>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</si>
  <si>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</si>
  <si>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</si>
  <si>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</si>
  <si>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</si>
  <si>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</si>
  <si>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</si>
  <si>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</si>
  <si>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</si>
  <si>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</si>
  <si>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</si>
  <si>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</si>
  <si>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</si>
  <si>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</si>
  <si>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</si>
  <si>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</si>
  <si>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</si>
  <si>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</si>
  <si>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</si>
  <si>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</si>
  <si>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</si>
  <si>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</si>
  <si>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</si>
  <si>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</si>
  <si>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</si>
  <si>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</si>
  <si>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</si>
  <si>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</si>
  <si>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</si>
  <si>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</si>
  <si>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</si>
  <si>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</si>
  <si>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</si>
  <si>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</si>
  <si>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</si>
  <si>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</si>
  <si>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</si>
  <si>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</si>
  <si>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</si>
  <si>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</si>
  <si>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</si>
  <si>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</si>
  <si>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</si>
  <si>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</si>
  <si>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</si>
  <si>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</si>
  <si>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</si>
  <si>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</si>
  <si>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</si>
  <si>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</si>
  <si>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</si>
  <si>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</si>
  <si>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</si>
  <si>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</si>
  <si>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</si>
  <si>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</si>
  <si>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</si>
  <si>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</si>
  <si>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</si>
  <si>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</si>
  <si>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</si>
  <si>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</si>
  <si>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</si>
  <si>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</si>
  <si>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</si>
  <si>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</si>
  <si>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</si>
  <si>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</si>
  <si>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</si>
  <si>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</si>
  <si>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</si>
  <si>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</si>
  <si>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</si>
  <si>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</si>
  <si>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</si>
  <si>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</si>
  <si>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</si>
  <si>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</si>
  <si>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</si>
  <si>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</si>
  <si>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</si>
  <si>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</si>
  <si>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</si>
  <si>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</si>
  <si>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</si>
  <si>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</si>
  <si>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</si>
  <si>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</si>
  <si>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</si>
  <si>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</si>
  <si>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</si>
  <si>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</si>
  <si>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</si>
  <si>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</si>
  <si>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</si>
  <si>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</si>
  <si>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</si>
  <si>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</si>
  <si>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</si>
  <si>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</si>
  <si>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</si>
  <si>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</si>
  <si>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</si>
  <si>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</si>
  <si>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</si>
  <si>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</si>
  <si>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</si>
  <si>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</si>
  <si>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</si>
  <si>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</si>
  <si>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</si>
  <si>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</si>
  <si>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</si>
  <si>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</si>
  <si>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</si>
  <si>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</si>
  <si>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</si>
  <si>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</si>
  <si>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</si>
  <si>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</si>
  <si>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</si>
  <si>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</si>
  <si>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</si>
  <si>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</si>
  <si>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</si>
  <si>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</si>
  <si>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</si>
  <si>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</si>
  <si>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</si>
  <si>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</si>
  <si>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</si>
  <si>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</si>
  <si>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</si>
  <si>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</si>
  <si>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</si>
  <si>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</si>
  <si>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</si>
  <si>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</si>
  <si>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</si>
  <si>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</si>
  <si>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</si>
  <si>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</si>
  <si>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</si>
  <si>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</si>
  <si>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</si>
  <si>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</si>
  <si>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</si>
  <si>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</si>
  <si>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</si>
  <si>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</si>
  <si>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</si>
  <si>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</si>
  <si>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</si>
  <si>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</si>
  <si>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</si>
  <si>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</si>
  <si>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</si>
  <si>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</si>
  <si>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</si>
  <si>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</si>
  <si>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</si>
  <si>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</si>
  <si>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</si>
  <si>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</si>
  <si>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</si>
  <si>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</si>
  <si>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</si>
  <si>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</si>
  <si>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</si>
  <si>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</si>
  <si>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</si>
  <si>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</si>
  <si>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</si>
  <si>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</si>
  <si>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</si>
  <si>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</si>
  <si>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</si>
  <si>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</si>
  <si>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</si>
  <si>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</si>
  <si>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</si>
  <si>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</si>
  <si>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</si>
  <si>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</si>
  <si>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</si>
  <si>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</si>
  <si>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</si>
  <si>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</si>
  <si>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</si>
  <si>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</si>
  <si>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</si>
  <si>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</si>
  <si>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</si>
  <si>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</si>
  <si>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</si>
  <si>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</si>
  <si>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</si>
  <si>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</si>
  <si>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</si>
  <si>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</si>
  <si>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</si>
  <si>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</si>
  <si>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</si>
  <si>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</si>
  <si>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</si>
  <si>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</si>
  <si>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</si>
  <si>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</si>
  <si>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</si>
  <si>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</si>
  <si>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</si>
  <si>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</si>
  <si>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</si>
  <si>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</si>
  <si>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</si>
  <si>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</si>
  <si>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</si>
  <si>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</si>
  <si>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</si>
  <si>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</si>
  <si>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</si>
  <si>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</si>
  <si>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</si>
  <si>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</si>
  <si>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</si>
  <si>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</si>
  <si>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</si>
  <si>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</si>
  <si>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</si>
  <si>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</si>
  <si>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</si>
  <si>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</si>
  <si>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</si>
  <si>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</si>
  <si>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</si>
  <si>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</si>
  <si>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</si>
  <si>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</si>
  <si>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</si>
  <si>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</si>
  <si>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</si>
  <si>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</si>
  <si>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</si>
  <si>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</si>
  <si>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</si>
  <si>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</si>
  <si>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</si>
  <si>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</si>
  <si>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</si>
  <si>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</si>
  <si>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</si>
  <si>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</si>
  <si>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</si>
  <si>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</si>
  <si>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</si>
  <si>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</si>
  <si>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</si>
  <si>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</si>
  <si>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</si>
  <si>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</si>
  <si>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</si>
  <si>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</si>
  <si>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</si>
  <si>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</si>
  <si>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</si>
  <si>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</si>
  <si>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</si>
  <si>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</si>
  <si>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</si>
  <si>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</si>
  <si>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</si>
  <si>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</si>
  <si>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</si>
  <si>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</si>
  <si>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</si>
  <si>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</si>
  <si>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</si>
  <si>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</si>
  <si>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</si>
  <si>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</si>
  <si>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</si>
  <si>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</si>
  <si>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</si>
  <si>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</si>
  <si>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</si>
  <si>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</si>
  <si>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</si>
  <si>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</si>
  <si>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</si>
  <si>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</si>
  <si>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</si>
  <si>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</si>
  <si>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</si>
  <si>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</si>
  <si>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</si>
  <si>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</si>
  <si>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</si>
  <si>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</si>
  <si>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</si>
  <si>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</si>
  <si>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</si>
  <si>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</si>
  <si>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</si>
  <si>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</si>
  <si>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</si>
  <si>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</si>
  <si>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</si>
  <si>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</si>
  <si>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</si>
  <si>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</si>
  <si>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</si>
  <si>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</si>
  <si>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</si>
  <si>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</si>
  <si>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</si>
  <si>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</si>
  <si>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</si>
  <si>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</si>
  <si>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</si>
  <si>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</si>
  <si>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</si>
  <si>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</si>
  <si>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</si>
  <si>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</si>
  <si>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</si>
  <si>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</si>
  <si>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</si>
  <si>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</si>
  <si>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</si>
  <si>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</si>
  <si>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</si>
  <si>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</si>
  <si>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</si>
  <si>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</si>
  <si>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</si>
  <si>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</si>
  <si>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</si>
  <si>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</si>
  <si>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</si>
  <si>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</si>
  <si>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</si>
  <si>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</si>
  <si>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</si>
  <si>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</si>
  <si>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</si>
  <si>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</si>
  <si>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</si>
  <si>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</si>
  <si>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</si>
  <si>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</si>
  <si>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</si>
  <si>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</si>
  <si>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</si>
  <si>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</si>
  <si>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</si>
  <si>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</si>
  <si>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</si>
  <si>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</si>
  <si>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</si>
  <si>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</si>
  <si>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</si>
  <si>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</si>
  <si>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</si>
  <si>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</si>
  <si>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</si>
  <si>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</si>
  <si>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</si>
  <si>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</si>
  <si>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</si>
  <si>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</si>
  <si>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</si>
  <si>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</si>
  <si>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</si>
  <si>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</si>
  <si>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</si>
  <si>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</si>
  <si>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</si>
  <si>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</si>
  <si>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</si>
  <si>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</si>
  <si>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</si>
  <si>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</si>
  <si>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</si>
  <si>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</si>
  <si>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</si>
  <si>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</si>
  <si>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</si>
  <si>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</si>
  <si>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</si>
  <si>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</si>
  <si>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</si>
  <si>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</si>
  <si>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</si>
  <si>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</si>
  <si>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</si>
  <si>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</si>
  <si>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</si>
  <si>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</si>
  <si>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</si>
  <si>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</si>
  <si>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</si>
  <si>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</si>
  <si>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</si>
  <si>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</si>
  <si>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</si>
  <si>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</si>
  <si>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</si>
  <si>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</si>
  <si>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</si>
  <si>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</si>
  <si>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</si>
  <si>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</si>
  <si>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</si>
  <si>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</si>
  <si>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</si>
  <si>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</si>
  <si>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</si>
  <si>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</si>
  <si>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</si>
  <si>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</si>
  <si>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</si>
  <si>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</si>
  <si>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</si>
  <si>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</si>
  <si>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</si>
  <si>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</si>
  <si>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</si>
  <si>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</si>
  <si>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</si>
  <si>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</si>
  <si>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</si>
  <si>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</si>
  <si>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</si>
  <si>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</si>
  <si>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</si>
  <si>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</si>
  <si>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</si>
  <si>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</si>
  <si>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</si>
  <si>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</si>
  <si>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</si>
  <si>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</si>
  <si>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</si>
  <si>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</si>
  <si>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</si>
  <si>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</si>
  <si>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</si>
  <si>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</si>
  <si>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</si>
  <si>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</si>
  <si>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</si>
  <si>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</si>
  <si>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</si>
  <si>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</si>
  <si>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</si>
  <si>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</si>
  <si>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</si>
  <si>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</si>
  <si>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</si>
  <si>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</si>
  <si>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</si>
  <si>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</si>
  <si>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</si>
  <si>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</si>
  <si>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</si>
  <si>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</si>
  <si>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</si>
  <si>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</si>
  <si>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</si>
  <si>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</si>
  <si>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</si>
  <si>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</si>
  <si>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</si>
  <si>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</si>
  <si>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</si>
  <si>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</si>
  <si>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</si>
  <si>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</si>
  <si>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</si>
  <si>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</si>
  <si>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</si>
  <si>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</si>
  <si>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</si>
  <si>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</si>
  <si>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</si>
  <si>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</si>
  <si>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</si>
  <si>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</si>
  <si>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</si>
  <si>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</si>
  <si>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</si>
  <si>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</si>
  <si>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</si>
  <si>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</si>
  <si>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</si>
  <si>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</si>
  <si>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</si>
  <si>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</si>
  <si>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</si>
  <si>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</si>
  <si>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</si>
  <si>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</si>
  <si>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</si>
  <si>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</si>
  <si>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</si>
  <si>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</si>
  <si>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</si>
  <si>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</si>
  <si>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</si>
  <si>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</si>
  <si>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</si>
  <si>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</si>
  <si>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</si>
  <si>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</si>
  <si>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</si>
  <si>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</si>
  <si>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</si>
  <si>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</si>
  <si>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</si>
  <si>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</si>
  <si>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</si>
  <si>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</si>
  <si>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</si>
  <si>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</si>
  <si>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</si>
  <si>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</si>
  <si>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</si>
  <si>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</si>
  <si>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</si>
  <si>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</si>
  <si>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</si>
  <si>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</si>
  <si>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</si>
  <si>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</si>
  <si>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</si>
  <si>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</si>
  <si>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</si>
  <si>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</si>
  <si>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</si>
  <si>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</si>
  <si>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</si>
  <si>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</si>
  <si>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</si>
  <si>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</si>
  <si>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</si>
  <si>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</si>
  <si>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</si>
  <si>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</si>
  <si>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</si>
  <si>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</si>
  <si>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</si>
  <si>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</si>
  <si>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</si>
  <si>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</si>
  <si>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</si>
  <si>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</si>
  <si>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</si>
  <si>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</si>
  <si>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</si>
  <si>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</si>
  <si>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</si>
  <si>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</si>
  <si>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</si>
  <si>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</si>
  <si>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</si>
  <si>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</si>
  <si>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</si>
  <si>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</si>
  <si>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</si>
  <si>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</si>
  <si>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</si>
  <si>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</si>
  <si>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</si>
  <si>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</si>
  <si>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</si>
  <si>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</si>
  <si>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</si>
  <si>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</si>
  <si>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</si>
  <si>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</si>
  <si>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</si>
  <si>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</si>
  <si>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</si>
  <si>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</si>
  <si>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</si>
  <si>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</si>
  <si>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</si>
  <si>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</si>
  <si>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</si>
  <si>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</si>
  <si>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</si>
  <si>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</si>
  <si>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</si>
  <si>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</si>
  <si>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</si>
  <si>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</si>
  <si>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</si>
  <si>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</si>
  <si>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</si>
  <si>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</si>
  <si>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</si>
  <si>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</si>
  <si>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</si>
  <si>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</si>
  <si>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</si>
  <si>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</si>
  <si>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</si>
  <si>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</si>
  <si>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</si>
  <si>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</si>
  <si>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</si>
  <si>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</si>
  <si>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</si>
  <si>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</si>
  <si>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</si>
  <si>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</si>
  <si>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</si>
  <si>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</si>
  <si>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</si>
  <si>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</si>
  <si>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</si>
  <si>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</si>
  <si>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</si>
  <si>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</si>
  <si>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</si>
  <si>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</si>
  <si>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</si>
  <si>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</si>
  <si>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</si>
  <si>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</si>
  <si>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</si>
  <si>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</si>
  <si>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</si>
  <si>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</si>
  <si>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</si>
  <si>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</si>
  <si>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</si>
  <si>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</si>
  <si>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</si>
  <si>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</si>
  <si>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</si>
  <si>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</si>
  <si>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</si>
  <si>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</si>
  <si>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</si>
  <si>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</si>
  <si>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</si>
  <si>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</si>
  <si>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</si>
  <si>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</si>
  <si>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</si>
  <si>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</si>
  <si>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</si>
  <si>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</si>
  <si>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</si>
  <si>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</si>
  <si>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</si>
  <si>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</si>
  <si>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</si>
  <si>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</si>
  <si>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</si>
  <si>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</si>
  <si>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</si>
  <si>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</si>
  <si>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</si>
  <si>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</si>
  <si>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</si>
  <si>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</si>
  <si>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</si>
  <si>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</si>
  <si>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</si>
  <si>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</si>
  <si>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</si>
  <si>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</si>
  <si>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</si>
  <si>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</si>
  <si>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</si>
  <si>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</si>
  <si>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</si>
  <si>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</si>
  <si>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</si>
  <si>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</si>
  <si>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</si>
  <si>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</si>
  <si>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</si>
  <si>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</si>
  <si>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</si>
  <si>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</si>
  <si>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</si>
  <si>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</si>
  <si>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</si>
  <si>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</si>
  <si>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</si>
  <si>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</si>
  <si>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</si>
  <si>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</si>
  <si>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</si>
  <si>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</si>
  <si>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</si>
  <si>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</si>
  <si>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</si>
  <si>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</si>
  <si>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</si>
  <si>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</si>
  <si>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</si>
  <si>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</si>
  <si>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</si>
  <si>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</si>
  <si>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</si>
  <si>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</si>
  <si>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</si>
  <si>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</si>
  <si>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</si>
  <si>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</si>
  <si>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</si>
  <si>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</si>
  <si>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</si>
  <si>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</si>
  <si>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</si>
  <si>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</si>
  <si>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</si>
  <si>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</si>
  <si>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</si>
  <si>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</si>
  <si>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</si>
  <si>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</si>
  <si>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</si>
  <si>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</si>
  <si>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</si>
  <si>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</si>
  <si>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</si>
  <si>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</si>
  <si>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</si>
  <si>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</si>
  <si>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</si>
  <si>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</si>
  <si>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</si>
  <si>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</si>
  <si>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</si>
  <si>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</si>
  <si>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</si>
  <si>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</si>
  <si>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</si>
  <si>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</si>
  <si>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</si>
  <si>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</si>
  <si>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</si>
  <si>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</si>
  <si>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</si>
  <si>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</si>
  <si>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</si>
  <si>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</si>
  <si>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</si>
  <si>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</si>
  <si>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</si>
  <si>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</si>
  <si>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</si>
  <si>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</si>
  <si>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</si>
  <si>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</si>
  <si>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</si>
  <si>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</si>
  <si>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</si>
  <si>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</si>
  <si>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</si>
  <si>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</si>
  <si>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</si>
  <si>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</si>
  <si>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</si>
  <si>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</si>
  <si>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</si>
  <si>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</si>
  <si>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</si>
  <si>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</si>
  <si>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</si>
  <si>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</si>
  <si>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</si>
  <si>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</si>
  <si>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</si>
  <si>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</si>
  <si>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</si>
  <si>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</si>
  <si>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</si>
  <si>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</si>
  <si>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</si>
  <si>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</si>
  <si>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</si>
  <si>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</si>
  <si>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</si>
  <si>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</si>
  <si>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</si>
  <si>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</si>
  <si>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</si>
  <si>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</si>
  <si>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</si>
  <si>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</si>
  <si>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</si>
  <si>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</si>
  <si>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</si>
  <si>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</si>
  <si>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</si>
  <si>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</si>
  <si>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</si>
  <si>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</si>
  <si>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</si>
  <si>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</si>
  <si>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</si>
  <si>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</si>
  <si>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</si>
  <si>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</si>
  <si>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</si>
  <si>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</si>
  <si>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</si>
  <si>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</si>
  <si>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</si>
  <si>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</si>
  <si>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</si>
  <si>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</si>
  <si>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</si>
  <si>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</si>
  <si>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</si>
  <si>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</si>
  <si>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</si>
  <si>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</si>
  <si>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</si>
  <si>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</si>
  <si>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</si>
  <si>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</si>
  <si>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</si>
  <si>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</si>
  <si>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</si>
  <si>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</si>
  <si>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</si>
  <si>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</si>
  <si>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</si>
  <si>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</si>
  <si>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</si>
  <si>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</si>
  <si>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</si>
  <si>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</si>
  <si>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</si>
  <si>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</si>
  <si>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</si>
  <si>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</si>
  <si>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</si>
  <si>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</si>
  <si>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</si>
  <si>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</si>
  <si>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</si>
  <si>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</si>
  <si>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</si>
  <si>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</si>
  <si>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</si>
  <si>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</si>
  <si>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</si>
  <si>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</si>
  <si>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</si>
  <si>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</si>
  <si>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</si>
  <si>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</si>
  <si>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</si>
  <si>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</si>
  <si>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</si>
  <si>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</si>
  <si>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</si>
  <si>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</si>
  <si>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</si>
  <si>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</si>
  <si>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</si>
  <si>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</si>
  <si>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</si>
  <si>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</si>
  <si>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</si>
  <si>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</si>
  <si>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</si>
  <si>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</si>
  <si>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</si>
  <si>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</si>
  <si>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</si>
  <si>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</si>
  <si>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</si>
  <si>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</si>
  <si>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</si>
  <si>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</si>
  <si>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</si>
  <si>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</si>
  <si>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</si>
  <si>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</si>
  <si>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</si>
  <si>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</si>
  <si>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</si>
  <si>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</si>
  <si>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</si>
  <si>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</si>
  <si>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</si>
  <si>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</si>
  <si>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</si>
  <si>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</si>
  <si>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</si>
  <si>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</si>
  <si>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</si>
  <si>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</si>
  <si>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</si>
  <si>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</si>
  <si>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</si>
  <si>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</si>
  <si>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</si>
  <si>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</si>
  <si>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</si>
  <si>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</si>
  <si>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</si>
  <si>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</si>
  <si>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</si>
  <si>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</si>
  <si>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</si>
  <si>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</si>
  <si>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</si>
  <si>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</si>
  <si>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</si>
  <si>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</si>
  <si>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</si>
  <si>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</si>
  <si>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</si>
  <si>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</si>
  <si>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</si>
  <si>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</si>
  <si>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</si>
  <si>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</si>
  <si>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</si>
  <si>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</si>
  <si>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</si>
  <si>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</si>
  <si>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</si>
  <si>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</si>
  <si>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</si>
  <si>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</si>
  <si>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</si>
  <si>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</si>
  <si>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</si>
  <si>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</si>
  <si>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</si>
  <si>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</si>
  <si>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</si>
  <si>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</si>
  <si>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</si>
  <si>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</si>
  <si>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</si>
  <si>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</si>
  <si>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</si>
  <si>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</si>
  <si>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</si>
  <si>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</si>
  <si>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</si>
  <si>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</si>
  <si>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</si>
  <si>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</si>
  <si>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</si>
  <si>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</si>
  <si>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</si>
  <si>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</si>
  <si>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</si>
  <si>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</si>
  <si>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</si>
  <si>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</si>
  <si>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</si>
  <si>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</si>
  <si>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</si>
  <si>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</si>
  <si>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</si>
  <si>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</si>
  <si>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</si>
  <si>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</si>
  <si>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</si>
  <si>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</si>
  <si>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</si>
  <si>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</si>
  <si>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</si>
  <si>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</si>
  <si>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</si>
  <si>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</si>
  <si>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</si>
  <si>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</si>
  <si>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</si>
  <si>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</si>
  <si>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</si>
  <si>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</si>
  <si>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</si>
  <si>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</si>
  <si>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</si>
  <si>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</si>
  <si>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</si>
  <si>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</si>
  <si>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</si>
  <si>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</si>
  <si>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</si>
  <si>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</si>
  <si>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</si>
  <si>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</si>
  <si>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</si>
  <si>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</si>
  <si>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</si>
  <si>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</si>
  <si>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</si>
  <si>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</si>
  <si>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</si>
  <si>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</si>
  <si>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</si>
  <si>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</si>
  <si>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</si>
  <si>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</si>
  <si>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</si>
  <si>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</si>
  <si>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</si>
  <si>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</si>
  <si>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</si>
  <si>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</si>
  <si>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</si>
  <si>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</si>
  <si>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</si>
  <si>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</si>
  <si>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</si>
  <si>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</si>
  <si>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</si>
  <si>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</si>
  <si>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</si>
  <si>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</si>
  <si>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</si>
  <si>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</si>
  <si>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</si>
  <si>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</si>
  <si>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</si>
  <si>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</si>
  <si>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</si>
  <si>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</si>
  <si>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</si>
  <si>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</si>
  <si>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</si>
  <si>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</si>
  <si>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</si>
  <si>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</si>
  <si>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</si>
  <si>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</si>
  <si>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</si>
  <si>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</si>
  <si>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</si>
  <si>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</si>
  <si>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</si>
  <si>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</si>
  <si>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</si>
  <si>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</si>
  <si>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</si>
  <si>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</si>
  <si>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</si>
  <si>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</si>
  <si>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</si>
  <si>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</si>
  <si>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</si>
  <si>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</si>
  <si>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</si>
  <si>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</si>
  <si>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</si>
  <si>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</si>
  <si>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</si>
  <si>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</si>
  <si>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</si>
  <si>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</si>
  <si>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</si>
  <si>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</si>
  <si>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</si>
  <si>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</si>
  <si>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</si>
  <si>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</si>
  <si>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</si>
  <si>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</si>
  <si>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</si>
  <si>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</si>
  <si>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</si>
  <si>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</si>
  <si>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</si>
  <si>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</si>
  <si>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</si>
  <si>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</si>
  <si>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</si>
  <si>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</si>
  <si>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</si>
  <si>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</si>
  <si>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</si>
  <si>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</si>
  <si>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</si>
  <si>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</si>
  <si>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</si>
  <si>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</si>
  <si>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</si>
  <si>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</si>
  <si>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</si>
  <si>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</si>
  <si>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</si>
  <si>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</si>
  <si>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</si>
  <si>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</si>
  <si>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</si>
  <si>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</si>
  <si>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</si>
  <si>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</si>
  <si>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</si>
  <si>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</si>
  <si>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</si>
  <si>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</si>
  <si>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</si>
  <si>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</si>
  <si>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</si>
  <si>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</si>
  <si>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</si>
  <si>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</si>
  <si>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</si>
  <si>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</si>
  <si>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</si>
  <si>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</si>
  <si>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</si>
  <si>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</si>
  <si>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</si>
  <si>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</si>
  <si>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</si>
  <si>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</si>
  <si>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</si>
  <si>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</si>
  <si>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</si>
  <si>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</si>
  <si>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</si>
  <si>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</si>
  <si>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</si>
  <si>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</si>
  <si>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</si>
  <si>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</si>
  <si>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</si>
  <si>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</si>
  <si>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</si>
  <si>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</si>
  <si>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</si>
  <si>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</si>
  <si>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</si>
  <si>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</si>
  <si>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</si>
  <si>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</si>
  <si>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</si>
  <si>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</si>
  <si>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</si>
  <si>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</si>
  <si>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</si>
  <si>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</si>
  <si>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</si>
  <si>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</si>
  <si>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</si>
  <si>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</si>
  <si>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</si>
  <si>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</si>
  <si>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</si>
  <si>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</si>
  <si>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</si>
  <si>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</si>
  <si>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</si>
  <si>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</si>
  <si>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</si>
  <si>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</si>
  <si>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</si>
  <si>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</si>
  <si>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</si>
  <si>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</si>
  <si>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</si>
  <si>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</si>
  <si>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</si>
  <si>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</si>
  <si>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</si>
  <si>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</si>
  <si>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</si>
  <si>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</si>
  <si>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</si>
  <si>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</si>
  <si>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</si>
  <si>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</si>
  <si>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</si>
  <si>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</si>
  <si>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</si>
  <si>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</si>
  <si>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</si>
  <si>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</si>
  <si>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</si>
  <si>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</si>
  <si>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</si>
  <si>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</si>
  <si>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</si>
  <si>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</si>
  <si>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</si>
  <si>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</si>
  <si>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</si>
  <si>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</si>
  <si>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</si>
  <si>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</si>
  <si>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</si>
  <si>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</si>
  <si>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</si>
  <si>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</si>
  <si>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</si>
  <si>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</si>
  <si>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</si>
  <si>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</si>
  <si>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</si>
  <si>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</si>
  <si>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</si>
  <si>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</si>
  <si>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</si>
  <si>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</si>
  <si>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</si>
  <si>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</si>
  <si>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</si>
  <si>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</si>
  <si>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</si>
  <si>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</si>
  <si>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</si>
  <si>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</si>
  <si>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</si>
  <si>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</si>
  <si>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</si>
  <si>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</si>
  <si>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</si>
  <si>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</si>
  <si>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</si>
  <si>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</si>
  <si>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</si>
  <si>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</si>
  <si>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</si>
  <si>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</si>
  <si>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</si>
  <si>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</si>
  <si>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</si>
  <si>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</si>
  <si>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</si>
  <si>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</si>
  <si>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</si>
  <si>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</si>
  <si>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</si>
  <si>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</si>
  <si>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</si>
  <si>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</si>
  <si>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</si>
  <si>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</si>
  <si>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</si>
  <si>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</si>
  <si>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</si>
  <si>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</si>
  <si>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</si>
  <si>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</si>
  <si>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</si>
  <si>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</si>
  <si>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</si>
  <si>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</si>
  <si>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</si>
  <si>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</si>
  <si>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</si>
  <si>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</si>
  <si>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</si>
  <si>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</si>
  <si>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</si>
  <si>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</si>
  <si>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</si>
  <si>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</si>
  <si>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</si>
  <si>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</si>
  <si>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</si>
  <si>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</si>
  <si>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</si>
  <si>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</si>
  <si>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</si>
  <si>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</si>
  <si>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</si>
  <si>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</si>
  <si>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</si>
  <si>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</si>
  <si>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</si>
  <si>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</si>
  <si>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</si>
  <si>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</si>
  <si>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</si>
  <si>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</si>
  <si>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</si>
  <si>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</si>
  <si>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</si>
  <si>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</si>
  <si>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</si>
  <si>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</si>
  <si>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</si>
  <si>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</si>
  <si>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</si>
  <si>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</si>
  <si>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</si>
  <si>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</si>
  <si>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</si>
  <si>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</si>
  <si>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</si>
  <si>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</si>
  <si>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</si>
  <si>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</si>
  <si>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</si>
  <si>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</si>
  <si>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</si>
  <si>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</si>
  <si>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</si>
  <si>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</si>
  <si>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</si>
  <si>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</si>
  <si>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</si>
  <si>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</si>
  <si>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</si>
  <si>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</si>
  <si>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</si>
  <si>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</si>
  <si>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</si>
  <si>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</si>
  <si>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</si>
  <si>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</si>
  <si>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</si>
  <si>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</si>
  <si>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</si>
  <si>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</si>
  <si>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</si>
  <si>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</si>
  <si>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</si>
  <si>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</si>
  <si>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</si>
  <si>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</si>
  <si>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</si>
  <si>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</si>
  <si>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</si>
  <si>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</si>
  <si>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</si>
  <si>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</si>
  <si>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</si>
  <si>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</si>
  <si>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</si>
  <si>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</si>
  <si>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</si>
  <si>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</si>
  <si>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</si>
  <si>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</si>
  <si>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</si>
  <si>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</si>
  <si>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</si>
  <si>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</si>
  <si>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</si>
  <si>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</si>
  <si>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</si>
  <si>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</si>
  <si>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</si>
  <si>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</si>
  <si>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</si>
  <si>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</si>
  <si>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</si>
  <si>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</si>
  <si>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</si>
  <si>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</si>
  <si>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</si>
  <si>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</si>
  <si>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</si>
  <si>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</si>
  <si>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</si>
  <si>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</si>
  <si>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</si>
  <si>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</si>
  <si>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</si>
  <si>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</si>
  <si>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</si>
  <si>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</si>
  <si>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</si>
  <si>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</si>
  <si>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</si>
  <si>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</si>
  <si>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</si>
  <si>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</si>
  <si>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</si>
  <si>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</si>
  <si>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</si>
  <si>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</si>
  <si>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</si>
  <si>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</si>
  <si>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</si>
  <si>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</si>
  <si>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</si>
  <si>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</si>
  <si>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</si>
  <si>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</si>
  <si>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</si>
  <si>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</si>
  <si>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</si>
  <si>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</si>
  <si>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</si>
  <si>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</si>
  <si>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</si>
  <si>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</si>
  <si>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</si>
  <si>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</si>
  <si>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</si>
  <si>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</si>
  <si>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</si>
  <si>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</si>
  <si>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</si>
  <si>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</si>
  <si>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</si>
  <si>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</si>
  <si>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</si>
  <si>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</si>
  <si>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</si>
  <si>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</si>
  <si>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</si>
  <si>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</si>
  <si>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</si>
  <si>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</si>
  <si>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</si>
  <si>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</si>
  <si>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</si>
  <si>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</si>
  <si>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</si>
  <si>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</si>
  <si>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</si>
  <si>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</si>
  <si>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</si>
  <si>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</si>
  <si>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</si>
  <si>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</si>
  <si>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</si>
  <si>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</si>
  <si>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</si>
  <si>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</si>
  <si>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</si>
  <si>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</si>
  <si>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</si>
  <si>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</si>
  <si>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</si>
  <si>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</si>
  <si>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</si>
  <si>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</si>
  <si>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</si>
  <si>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</si>
  <si>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</si>
  <si>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</si>
  <si>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</si>
  <si>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</si>
  <si>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</si>
  <si>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</si>
  <si>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</si>
  <si>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</si>
  <si>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</si>
  <si>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</si>
  <si>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</si>
  <si>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</si>
  <si>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</si>
  <si>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</si>
  <si>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</si>
  <si>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</si>
  <si>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</si>
  <si>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</si>
  <si>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</si>
  <si>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</si>
  <si>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</si>
  <si>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</si>
  <si>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</si>
  <si>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</si>
  <si>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</si>
  <si>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</si>
  <si>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</si>
  <si>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</si>
  <si>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</si>
  <si>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</si>
  <si>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</si>
  <si>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</si>
  <si>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</si>
  <si>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</si>
  <si>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</si>
  <si>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</si>
  <si>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</si>
  <si>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</si>
  <si>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</si>
  <si>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</si>
  <si>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</si>
  <si>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</si>
  <si>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</si>
  <si>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</si>
  <si>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</si>
  <si>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</si>
  <si>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</si>
  <si>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</si>
  <si>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</si>
  <si>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</si>
  <si>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</si>
  <si>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</si>
  <si>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</si>
  <si>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</si>
  <si>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</si>
  <si>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</si>
  <si>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</si>
  <si>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</si>
  <si>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</si>
  <si>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</si>
  <si>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</si>
  <si>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</si>
  <si>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</si>
  <si>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</si>
  <si>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</si>
  <si>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</si>
  <si>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</si>
  <si>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</si>
  <si>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</si>
  <si>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</si>
  <si>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</si>
  <si>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</si>
  <si>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</si>
  <si>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</si>
  <si>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</si>
  <si>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</si>
  <si>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</si>
  <si>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</si>
  <si>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</si>
  <si>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</si>
  <si>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</si>
  <si>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</si>
  <si>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</si>
  <si>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</si>
  <si>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</si>
  <si>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</si>
  <si>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</si>
  <si>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</si>
  <si>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</si>
  <si>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</si>
  <si>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</si>
  <si>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</si>
  <si>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</si>
  <si>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</si>
  <si>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</si>
  <si>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</si>
  <si>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</si>
  <si>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</si>
  <si>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</si>
  <si>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</si>
  <si>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</si>
  <si>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</si>
  <si>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</si>
  <si>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</si>
  <si>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</si>
  <si>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</si>
  <si>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</si>
  <si>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</si>
  <si>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</si>
  <si>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</si>
  <si>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</si>
  <si>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</si>
  <si>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</si>
  <si>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</si>
  <si>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</si>
  <si>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</si>
  <si>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</si>
  <si>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</si>
  <si>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</si>
  <si>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</si>
  <si>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</si>
  <si>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</si>
  <si>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</si>
  <si>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</si>
  <si>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</si>
  <si>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</si>
  <si>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</si>
  <si>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</si>
  <si>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</si>
  <si>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</si>
  <si>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</si>
  <si>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</si>
  <si>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</si>
  <si>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</si>
  <si>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</si>
  <si>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</si>
  <si>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</si>
  <si>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</si>
  <si>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</si>
  <si>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</si>
  <si>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</si>
  <si>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</si>
  <si>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</si>
  <si>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</si>
  <si>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</si>
  <si>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</si>
  <si>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</si>
  <si>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</si>
  <si>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</si>
  <si>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</si>
  <si>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</si>
  <si>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</si>
  <si>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</si>
  <si>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</si>
  <si>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</si>
  <si>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</si>
  <si>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</si>
  <si>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</si>
  <si>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</si>
  <si>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</si>
  <si>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</si>
  <si>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</si>
  <si>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</si>
  <si>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</si>
  <si>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</si>
  <si>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</si>
  <si>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</si>
  <si>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</si>
  <si>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</si>
  <si>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</si>
  <si>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</si>
  <si>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</si>
  <si>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</si>
  <si>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</si>
  <si>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</si>
  <si>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</si>
  <si>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</si>
  <si>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</si>
  <si>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</si>
  <si>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</si>
  <si>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</si>
  <si>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</si>
  <si>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</si>
  <si>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</si>
  <si>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</si>
  <si>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</si>
  <si>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</si>
  <si>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</si>
  <si>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</si>
  <si>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</si>
  <si>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</si>
  <si>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</si>
  <si>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</si>
  <si>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</si>
  <si>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</si>
  <si>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</si>
  <si>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</si>
  <si>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</si>
  <si>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</si>
  <si>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</si>
  <si>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</si>
  <si>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</si>
  <si>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</si>
  <si>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</si>
  <si>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</si>
  <si>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</si>
  <si>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</si>
  <si>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</si>
  <si>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</si>
  <si>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</si>
  <si>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</si>
  <si>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</si>
  <si>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</si>
  <si>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</si>
  <si>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</si>
  <si>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</si>
  <si>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</si>
  <si>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</si>
  <si>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</si>
  <si>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</si>
  <si>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</si>
  <si>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</si>
  <si>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</si>
  <si>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</si>
  <si>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</si>
  <si>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</si>
  <si>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</si>
  <si>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</si>
  <si>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</si>
  <si>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</si>
  <si>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</si>
  <si>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</si>
  <si>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</si>
  <si>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</si>
  <si>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</si>
  <si>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</si>
  <si>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</si>
  <si>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</si>
  <si>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</si>
  <si>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</si>
  <si>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</si>
  <si>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</si>
  <si>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</si>
  <si>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</si>
  <si>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</si>
  <si>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</si>
  <si>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</si>
  <si>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</si>
  <si>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</si>
  <si>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</si>
  <si>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</si>
  <si>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</si>
  <si>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</si>
  <si>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</si>
  <si>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</si>
  <si>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</si>
  <si>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</si>
  <si>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</si>
  <si>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</si>
  <si>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</si>
  <si>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</si>
  <si>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</si>
  <si>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</si>
  <si>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</si>
  <si>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</si>
  <si>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</si>
  <si>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</si>
  <si>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</si>
  <si>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</si>
  <si>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</si>
  <si>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</si>
  <si>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</si>
  <si>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</si>
  <si>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</si>
  <si>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</si>
  <si>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</si>
  <si>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</si>
  <si>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</si>
  <si>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</si>
  <si>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</si>
  <si>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</si>
  <si>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</si>
  <si>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</si>
  <si>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</si>
  <si>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</si>
  <si>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</si>
  <si>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</si>
  <si>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</si>
  <si>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</si>
  <si>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</si>
  <si>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</si>
  <si>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</si>
  <si>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</si>
  <si>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</si>
  <si>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</si>
  <si>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</si>
  <si>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</si>
  <si>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</si>
  <si>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</si>
  <si>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</si>
  <si>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</si>
  <si>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</si>
  <si>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</si>
  <si>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</si>
  <si>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</si>
  <si>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</si>
  <si>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</si>
  <si>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</si>
  <si>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</si>
  <si>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</si>
  <si>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</si>
  <si>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</si>
  <si>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</si>
  <si>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</si>
  <si>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</si>
  <si>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</si>
  <si>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</si>
  <si>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</si>
  <si>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</si>
  <si>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</si>
  <si>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</si>
  <si>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</si>
  <si>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</si>
  <si>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</si>
  <si>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</si>
  <si>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</si>
  <si>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</si>
  <si>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</si>
  <si>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</si>
  <si>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</si>
  <si>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</si>
  <si>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</si>
  <si>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</si>
  <si>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</si>
  <si>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</si>
  <si>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</si>
  <si>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</si>
  <si>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</si>
  <si>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</si>
  <si>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</si>
  <si>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</si>
  <si>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</si>
  <si>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</si>
  <si>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</si>
  <si>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</si>
  <si>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</si>
  <si>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</si>
  <si>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</si>
  <si>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</si>
  <si>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</si>
  <si>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</si>
  <si>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</si>
  <si>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</si>
  <si>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</si>
  <si>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</si>
  <si>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</si>
  <si>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</si>
  <si>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</si>
  <si>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</si>
  <si>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</si>
  <si>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</si>
  <si>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</si>
  <si>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</si>
  <si>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</si>
  <si>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</si>
  <si>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</si>
  <si>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</si>
  <si>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</si>
  <si>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</si>
  <si>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</si>
  <si>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</si>
  <si>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</si>
  <si>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</si>
  <si>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</si>
  <si>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</si>
  <si>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</si>
  <si>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</si>
  <si>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</si>
  <si>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</si>
  <si>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</si>
  <si>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</si>
  <si>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</si>
  <si>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</si>
  <si>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</si>
  <si>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</si>
  <si>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</si>
  <si>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</si>
  <si>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</si>
  <si>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</si>
  <si>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</si>
  <si>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</si>
  <si>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</si>
  <si>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</si>
  <si>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</si>
  <si>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</si>
  <si>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</si>
  <si>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</si>
  <si>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</si>
  <si>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</si>
  <si>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</si>
  <si>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</si>
  <si>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</si>
  <si>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</si>
  <si>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</si>
  <si>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</si>
  <si>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</si>
  <si>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</si>
  <si>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</si>
  <si>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</si>
  <si>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</si>
  <si>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</si>
  <si>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</si>
  <si>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</si>
  <si>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</si>
  <si>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</si>
  <si>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</si>
  <si>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</si>
  <si>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</si>
  <si>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</si>
  <si>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</si>
  <si>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</si>
  <si>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</si>
  <si>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</si>
  <si>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</si>
  <si>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</si>
  <si>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</si>
  <si>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</si>
  <si>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</si>
  <si>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</si>
  <si>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</si>
  <si>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</si>
  <si>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</si>
  <si>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</si>
  <si>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</si>
  <si>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</si>
  <si>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</si>
  <si>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</si>
  <si>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</si>
  <si>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</si>
  <si>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</si>
  <si>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</si>
  <si>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</si>
  <si>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</si>
  <si>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</si>
  <si>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</si>
  <si>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</si>
  <si>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</si>
  <si>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</si>
  <si>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</si>
  <si>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</si>
  <si>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</si>
  <si>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</si>
  <si>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</si>
  <si>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</si>
  <si>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</si>
  <si>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</si>
  <si>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</si>
  <si>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</si>
  <si>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</si>
  <si>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</si>
  <si>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</si>
  <si>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</si>
  <si>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</si>
  <si>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</si>
  <si>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</si>
  <si>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</si>
  <si>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</si>
  <si>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</si>
  <si>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</si>
  <si>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</si>
  <si>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</si>
  <si>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</si>
  <si>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</si>
  <si>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</si>
  <si>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</si>
  <si>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</si>
  <si>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</si>
  <si>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</si>
  <si>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</si>
  <si>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</si>
  <si>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</si>
  <si>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</si>
  <si>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</si>
  <si>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</si>
  <si>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</si>
  <si>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</si>
  <si>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</si>
  <si>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</si>
  <si>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</si>
  <si>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</si>
  <si>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</si>
  <si>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</si>
  <si>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</si>
  <si>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</si>
  <si>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</si>
  <si>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</si>
  <si>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</si>
  <si>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</si>
  <si>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</si>
  <si>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</si>
  <si>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</si>
  <si>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</si>
  <si>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</si>
  <si>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</si>
  <si>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</si>
  <si>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</si>
  <si>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</si>
  <si>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</si>
  <si>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</si>
  <si>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</si>
  <si>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</si>
  <si>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</si>
  <si>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</si>
  <si>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</si>
  <si>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</si>
  <si>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</si>
  <si>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</si>
  <si>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</si>
  <si>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</si>
  <si>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</si>
  <si>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</si>
  <si>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</si>
  <si>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</si>
  <si>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</si>
  <si>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</si>
  <si>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</si>
  <si>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</si>
  <si>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</si>
  <si>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</si>
  <si>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</si>
  <si>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</si>
  <si>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</si>
  <si>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</si>
  <si>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</si>
  <si>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</si>
  <si>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</si>
  <si>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</si>
  <si>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</si>
  <si>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</si>
  <si>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</si>
  <si>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</si>
  <si>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</si>
  <si>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</si>
  <si>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</si>
  <si>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</si>
  <si>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</si>
  <si>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</si>
  <si>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</si>
  <si>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</si>
  <si>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</si>
  <si>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</si>
  <si>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</si>
  <si>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</si>
  <si>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</si>
  <si>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</si>
  <si>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</si>
  <si>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</si>
  <si>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</si>
  <si>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</si>
  <si>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</si>
  <si>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</si>
  <si>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</si>
  <si>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</si>
  <si>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</si>
  <si>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</si>
  <si>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</si>
  <si>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</si>
  <si>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</si>
  <si>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</si>
  <si>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</si>
  <si>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</si>
  <si>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</si>
  <si>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</si>
  <si>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</si>
  <si>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</si>
  <si>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</si>
  <si>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</si>
  <si>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</si>
  <si>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</si>
  <si>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</si>
  <si>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</si>
  <si>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</si>
  <si>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</si>
  <si>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</si>
  <si>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</si>
  <si>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</si>
  <si>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</si>
  <si>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</si>
  <si>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</si>
  <si>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</si>
  <si>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</si>
  <si>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</si>
  <si>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</si>
  <si>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</si>
  <si>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</si>
  <si>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</si>
  <si>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</si>
  <si>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</si>
  <si>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</si>
  <si>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</si>
  <si>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</si>
  <si>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</si>
  <si>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</si>
  <si>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</si>
  <si>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</si>
  <si>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</si>
  <si>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</si>
  <si>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</si>
  <si>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</si>
  <si>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</si>
  <si>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</si>
  <si>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</si>
  <si>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</si>
  <si>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</si>
  <si>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</si>
  <si>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</si>
  <si>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</si>
  <si>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</si>
  <si>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</si>
  <si>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</si>
  <si>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</si>
  <si>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</si>
  <si>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</si>
  <si>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</si>
  <si>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</si>
  <si>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</si>
  <si>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</si>
  <si>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</si>
  <si>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</si>
  <si>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</si>
  <si>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</si>
  <si>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</si>
  <si>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</si>
  <si>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</si>
  <si>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</si>
  <si>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</si>
  <si>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</si>
  <si>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</si>
  <si>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</si>
  <si>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</si>
  <si>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</si>
  <si>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</si>
  <si>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</si>
  <si>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</si>
  <si>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</si>
  <si>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</si>
  <si>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</si>
  <si>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</si>
  <si>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</si>
  <si>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</si>
  <si>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</si>
  <si>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</si>
  <si>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</si>
  <si>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</si>
  <si>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</si>
  <si>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</si>
  <si>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</si>
  <si>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</si>
  <si>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</si>
  <si>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</si>
  <si>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</si>
  <si>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</si>
  <si>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</si>
  <si>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</si>
  <si>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</si>
  <si>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</si>
  <si>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</si>
  <si>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</si>
  <si>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</si>
  <si>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</si>
  <si>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</si>
  <si>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</si>
  <si>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</si>
  <si>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</si>
  <si>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</si>
  <si>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</si>
  <si>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</si>
  <si>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</si>
  <si>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</si>
  <si>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</si>
  <si>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</si>
  <si>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</si>
  <si>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</si>
  <si>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</si>
  <si>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</si>
  <si>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</si>
  <si>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</si>
  <si>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</si>
  <si>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</si>
  <si>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</si>
  <si>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</si>
  <si>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</si>
  <si>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</si>
  <si>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</si>
  <si>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</si>
  <si>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</si>
  <si>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</si>
  <si>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</si>
  <si>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</si>
  <si>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</si>
  <si>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</si>
  <si>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</si>
  <si>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</si>
  <si>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</si>
  <si>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</si>
  <si>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</si>
  <si>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</si>
  <si>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</si>
  <si>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</si>
  <si>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</si>
  <si>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</si>
  <si>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</si>
  <si>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</si>
  <si>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</si>
  <si>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</si>
  <si>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</si>
  <si>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</si>
  <si>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</si>
  <si>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</si>
  <si>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</si>
  <si>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</si>
  <si>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</si>
  <si>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</si>
  <si>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</si>
  <si>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</si>
  <si>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</si>
  <si>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</si>
  <si>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</si>
  <si>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</si>
  <si>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</si>
  <si>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</si>
  <si>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</si>
  <si>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</si>
  <si>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</si>
  <si>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</si>
  <si>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</si>
  <si>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</si>
  <si>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</si>
  <si>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</si>
  <si>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</si>
  <si>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</si>
  <si>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</si>
  <si>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</si>
  <si>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</si>
  <si>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</si>
  <si>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</si>
  <si>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</si>
  <si>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</si>
  <si>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</si>
  <si>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</si>
  <si>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</si>
  <si>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</si>
  <si>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</si>
  <si>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</si>
  <si>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</si>
  <si>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</si>
  <si>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</si>
  <si>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</si>
  <si>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</si>
  <si>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</si>
  <si>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</si>
  <si>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</si>
  <si>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</si>
  <si>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</si>
  <si>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</si>
  <si>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</si>
  <si>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</si>
  <si>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</si>
  <si>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</si>
  <si>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</si>
  <si>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</si>
  <si>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</si>
  <si>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</si>
  <si>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</si>
  <si>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</si>
  <si>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</si>
  <si>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</si>
  <si>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</si>
  <si>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</si>
  <si>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</si>
  <si>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</si>
  <si>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</si>
  <si>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</si>
  <si>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</si>
  <si>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</si>
  <si>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</si>
  <si>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</si>
  <si>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</si>
  <si>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</si>
  <si>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</si>
  <si>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</si>
  <si>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</si>
  <si>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</si>
  <si>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</si>
  <si>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</si>
  <si>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</si>
  <si>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</si>
  <si>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</si>
  <si>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</si>
  <si>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</si>
  <si>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</si>
  <si>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</si>
  <si>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</si>
  <si>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</si>
  <si>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</si>
  <si>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</si>
  <si>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</si>
  <si>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</si>
  <si>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</si>
  <si>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</si>
  <si>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</si>
  <si>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</si>
  <si>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</si>
  <si>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</si>
  <si>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</si>
  <si>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</si>
  <si>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</si>
  <si>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</si>
  <si>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</si>
  <si>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</si>
  <si>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</si>
  <si>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</si>
  <si>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</si>
  <si>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</si>
  <si>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</si>
  <si>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</si>
  <si>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</si>
  <si>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</si>
  <si>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</si>
  <si>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</si>
  <si>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</si>
  <si>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</si>
  <si>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</si>
  <si>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</si>
  <si>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</si>
  <si>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</si>
  <si>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</si>
  <si>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</si>
  <si>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</si>
  <si>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</si>
  <si>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</si>
  <si>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</si>
  <si>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</si>
  <si>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</si>
  <si>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</si>
  <si>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</si>
  <si>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</si>
  <si>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</si>
  <si>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</si>
  <si>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</si>
  <si>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</si>
  <si>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</si>
  <si>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</si>
  <si>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</si>
  <si>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</si>
  <si>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</si>
  <si>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</si>
  <si>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</si>
  <si>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</si>
  <si>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</si>
  <si>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</si>
  <si>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</si>
  <si>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</si>
  <si>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</si>
  <si>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</si>
  <si>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</si>
  <si>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</si>
  <si>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</si>
  <si>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</si>
  <si>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</si>
  <si>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</si>
  <si>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</si>
  <si>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</si>
  <si>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</si>
  <si>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</si>
  <si>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</si>
  <si>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</si>
  <si>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</si>
  <si>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</si>
  <si>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</si>
  <si>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</si>
  <si>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</si>
  <si>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</si>
  <si>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</si>
  <si>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</si>
  <si>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</si>
  <si>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</si>
  <si>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</si>
  <si>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</si>
  <si>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</si>
  <si>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</si>
  <si>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</si>
  <si>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</si>
  <si>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</si>
  <si>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</si>
  <si>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</si>
  <si>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</si>
  <si>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</si>
  <si>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</si>
  <si>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</si>
  <si>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</si>
  <si>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</si>
  <si>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</si>
  <si>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</si>
  <si>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</si>
  <si>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</si>
  <si>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</si>
  <si>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</si>
  <si>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</si>
  <si>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</si>
  <si>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</si>
  <si>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</si>
  <si>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</si>
  <si>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</si>
  <si>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</si>
  <si>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</si>
  <si>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</si>
  <si>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</si>
  <si>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</si>
  <si>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</si>
  <si>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</si>
  <si>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</si>
  <si>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</si>
  <si>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</si>
  <si>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</si>
  <si>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</si>
  <si>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</si>
  <si>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</si>
  <si>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</si>
  <si>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</si>
  <si>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</si>
  <si>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</si>
  <si>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</si>
  <si>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</si>
  <si>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</si>
  <si>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</si>
  <si>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</si>
  <si>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</si>
  <si>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</si>
  <si>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</si>
  <si>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</si>
  <si>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</si>
  <si>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</si>
  <si>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</si>
  <si>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</si>
  <si>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</si>
  <si>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</si>
  <si>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</si>
  <si>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</si>
  <si>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</si>
  <si>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</si>
  <si>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</si>
  <si>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</si>
  <si>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</si>
  <si>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</si>
  <si>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</si>
  <si>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</si>
  <si>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</si>
  <si>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</si>
  <si>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</si>
  <si>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</si>
  <si>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</si>
  <si>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</si>
  <si>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</si>
  <si>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</si>
  <si>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</si>
  <si>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</si>
  <si>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</si>
  <si>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</si>
  <si>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</si>
  <si>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</si>
  <si>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</si>
  <si>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</si>
  <si>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</si>
  <si>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</si>
  <si>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</si>
  <si>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</si>
  <si>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</si>
  <si>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</si>
  <si>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</si>
  <si>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</si>
  <si>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</si>
  <si>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</si>
  <si>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</si>
  <si>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</si>
  <si>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</si>
  <si>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</si>
  <si>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</si>
  <si>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</si>
  <si>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</si>
  <si>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</si>
  <si>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</si>
  <si>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</si>
  <si>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</si>
  <si>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</si>
  <si>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</si>
  <si>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</si>
  <si>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</si>
  <si>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</si>
  <si>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</si>
  <si>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</si>
  <si>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</si>
  <si>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</si>
  <si>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</si>
  <si>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</si>
  <si>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</si>
  <si>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</si>
  <si>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</si>
  <si>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</si>
  <si>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</si>
  <si>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</si>
  <si>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</si>
  <si>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</si>
  <si>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</si>
  <si>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</si>
  <si>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</si>
  <si>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</si>
  <si>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</si>
  <si>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</si>
  <si>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</si>
  <si>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</si>
  <si>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</si>
  <si>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</si>
  <si>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</si>
  <si>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</si>
  <si>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</si>
  <si>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</si>
  <si>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</si>
  <si>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</si>
  <si>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</si>
  <si>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</si>
  <si>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</si>
  <si>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</si>
  <si>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</si>
  <si>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</si>
  <si>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</si>
  <si>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</si>
  <si>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</si>
  <si>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</si>
  <si>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</si>
  <si>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</si>
  <si>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</si>
  <si>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</si>
  <si>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</si>
  <si>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</si>
  <si>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</si>
  <si>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</si>
  <si>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</si>
  <si>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</si>
  <si>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</si>
  <si>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</si>
  <si>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</si>
  <si>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</si>
  <si>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</si>
  <si>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</si>
  <si>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</si>
  <si>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</si>
  <si>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</si>
  <si>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</si>
  <si>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</si>
  <si>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</si>
  <si>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</si>
  <si>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</si>
  <si>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</si>
  <si>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</si>
  <si>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</si>
  <si>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</si>
  <si>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</si>
  <si>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</si>
  <si>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</si>
  <si>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</si>
  <si>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</si>
  <si>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</si>
  <si>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</si>
  <si>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</si>
  <si>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</si>
  <si>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</si>
  <si>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</si>
  <si>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</si>
  <si>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</si>
  <si>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</si>
  <si>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</si>
  <si>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</si>
  <si>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</si>
  <si>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</si>
  <si>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</si>
  <si>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</si>
  <si>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</si>
  <si>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</si>
  <si>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</si>
  <si>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</si>
  <si>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</si>
  <si>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</si>
  <si>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</si>
  <si>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</si>
  <si>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</si>
  <si>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</si>
  <si>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</si>
  <si>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</si>
  <si>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</si>
  <si>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</si>
  <si>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</si>
  <si>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</si>
  <si>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</si>
  <si>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</si>
  <si>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</si>
  <si>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</si>
  <si>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</si>
  <si>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</si>
  <si>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</si>
  <si>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</si>
  <si>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</si>
  <si>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</si>
  <si>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</si>
  <si>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</si>
  <si>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</si>
  <si>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</si>
  <si>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</si>
  <si>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</si>
  <si>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</si>
  <si>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</si>
  <si>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</si>
  <si>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</si>
  <si>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</si>
  <si>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</si>
  <si>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</si>
  <si>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</si>
  <si>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</si>
  <si>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</si>
  <si>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</si>
  <si>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</si>
  <si>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</si>
  <si>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</si>
  <si>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</si>
  <si>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</si>
  <si>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</si>
  <si>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</si>
  <si>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</si>
  <si>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</si>
  <si>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</si>
  <si>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</si>
  <si>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</si>
  <si>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</si>
  <si>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</si>
  <si>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</si>
  <si>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</si>
  <si>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</si>
  <si>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</si>
  <si>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</si>
  <si>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</si>
  <si>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</si>
  <si>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</si>
  <si>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</si>
  <si>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</si>
  <si>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</si>
  <si>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</si>
  <si>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</si>
  <si>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</si>
  <si>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</si>
  <si>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</si>
  <si>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</si>
  <si>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</si>
  <si>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</si>
  <si>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</si>
  <si>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</si>
  <si>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</si>
  <si>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</si>
  <si>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</si>
  <si>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</si>
  <si>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</si>
  <si>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</si>
  <si>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</si>
  <si>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</si>
  <si>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</si>
  <si>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</si>
  <si>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</si>
  <si>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</si>
  <si>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</si>
  <si>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</si>
  <si>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</si>
  <si>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</si>
  <si>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</si>
  <si>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</si>
  <si>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</si>
  <si>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</si>
  <si>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</si>
  <si>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</si>
  <si>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</si>
  <si>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</si>
  <si>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</si>
  <si>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</si>
  <si>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</si>
  <si>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</si>
  <si>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</si>
  <si>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</si>
  <si>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</si>
  <si>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</si>
  <si>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</si>
  <si>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</si>
  <si>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</si>
  <si>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</si>
  <si>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</si>
  <si>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</si>
  <si>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</si>
  <si>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</si>
  <si>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</si>
  <si>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</si>
  <si>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</si>
  <si>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</si>
  <si>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</si>
  <si>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</si>
  <si>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</si>
  <si>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</si>
  <si>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</si>
  <si>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</si>
  <si>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</si>
  <si>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</si>
  <si>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</si>
  <si>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</si>
  <si>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</si>
  <si>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</si>
  <si>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</si>
  <si>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</si>
  <si>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</si>
  <si>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</si>
  <si>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</si>
  <si>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</si>
  <si>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</si>
  <si>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</si>
  <si>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</si>
  <si>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</si>
  <si>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</si>
  <si>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</si>
  <si>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</si>
  <si>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</si>
  <si>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</si>
  <si>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</si>
  <si>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</si>
  <si>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</si>
  <si>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</si>
  <si>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</si>
  <si>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</si>
  <si>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</si>
  <si>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</si>
  <si>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</si>
  <si>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</si>
  <si>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</si>
  <si>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</si>
  <si>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</si>
  <si>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</si>
  <si>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</si>
  <si>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</si>
  <si>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</si>
  <si>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</si>
  <si>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</si>
  <si>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</si>
  <si>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</si>
  <si>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</si>
  <si>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</si>
  <si>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</si>
  <si>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</si>
  <si>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</si>
  <si>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</si>
  <si>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</si>
  <si>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</si>
  <si>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</si>
  <si>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</si>
  <si>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</si>
  <si>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</si>
  <si>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</si>
  <si>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</si>
  <si>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</si>
  <si>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</si>
  <si>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</si>
  <si>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</si>
  <si>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</si>
  <si>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</si>
  <si>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</si>
  <si>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</si>
  <si>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</si>
  <si>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</si>
  <si>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</si>
  <si>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</si>
  <si>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</si>
  <si>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</si>
  <si>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</si>
  <si>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</si>
  <si>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</si>
  <si>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</si>
  <si>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</si>
  <si>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</si>
  <si>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</si>
  <si>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</si>
  <si>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</si>
  <si>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</si>
  <si>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</si>
  <si>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</si>
  <si>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</si>
  <si>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</si>
  <si>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</si>
  <si>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</si>
  <si>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</si>
  <si>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</si>
  <si>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</si>
  <si>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</si>
  <si>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</si>
  <si>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</si>
  <si>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</si>
  <si>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</si>
  <si>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</si>
  <si>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</si>
  <si>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</si>
  <si>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</si>
  <si>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</si>
  <si>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</si>
  <si>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</si>
  <si>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</si>
  <si>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</si>
  <si>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</si>
  <si>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</si>
  <si>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</si>
  <si>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</si>
  <si>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</si>
  <si>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</si>
  <si>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</si>
  <si>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</si>
  <si>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</si>
  <si>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</si>
  <si>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</si>
  <si>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</si>
  <si>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</si>
  <si>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</si>
  <si>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</si>
  <si>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</si>
  <si>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</si>
  <si>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</si>
  <si>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</si>
  <si>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</si>
  <si>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</si>
  <si>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</si>
  <si>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</si>
  <si>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</si>
  <si>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</si>
  <si>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</si>
  <si>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</si>
  <si>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</si>
  <si>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</si>
  <si>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</si>
  <si>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</si>
  <si>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</si>
  <si>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</si>
  <si>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</si>
  <si>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</si>
  <si>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</si>
  <si>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</si>
  <si>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</si>
  <si>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</si>
  <si>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</si>
  <si>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</si>
  <si>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</si>
  <si>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</si>
  <si>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</si>
  <si>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</si>
  <si>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</si>
  <si>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</si>
  <si>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</si>
  <si>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</si>
  <si>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</si>
  <si>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</si>
  <si>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</si>
  <si>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</si>
  <si>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</si>
  <si>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</si>
  <si>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</si>
  <si>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</si>
  <si>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</si>
  <si>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</si>
  <si>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</si>
  <si>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</si>
  <si>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</si>
  <si>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</si>
  <si>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</si>
  <si>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</si>
  <si>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</si>
  <si>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</si>
  <si>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</si>
  <si>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</si>
  <si>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</si>
  <si>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</si>
  <si>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</si>
  <si>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</si>
  <si>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</si>
  <si>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</si>
  <si>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</si>
  <si>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</si>
  <si>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</si>
  <si>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</si>
  <si>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</si>
  <si>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</si>
  <si>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</si>
  <si>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</si>
  <si>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</si>
  <si>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</si>
  <si>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</si>
  <si>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</si>
  <si>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</si>
  <si>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</si>
  <si>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</si>
  <si>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</si>
  <si>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</si>
  <si>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</si>
  <si>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</si>
  <si>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</si>
  <si>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</si>
  <si>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</si>
  <si>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</si>
  <si>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</si>
  <si>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</si>
  <si>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</si>
  <si>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</si>
  <si>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</si>
  <si>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</si>
  <si>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</si>
  <si>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</si>
  <si>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</si>
  <si>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</si>
  <si>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</si>
  <si>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</si>
  <si>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</si>
  <si>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</si>
  <si>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</si>
  <si>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</si>
  <si>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</si>
  <si>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</si>
  <si>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</si>
  <si>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</si>
  <si>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</si>
  <si>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</si>
  <si>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</si>
  <si>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</si>
  <si>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</si>
  <si>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</si>
  <si>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</si>
  <si>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</si>
  <si>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</si>
  <si>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</si>
  <si>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</si>
  <si>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</si>
  <si>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</si>
  <si>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</si>
  <si>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</si>
  <si>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</si>
  <si>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</si>
  <si>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</si>
  <si>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</si>
  <si>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</si>
  <si>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</si>
  <si>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</si>
  <si>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</si>
  <si>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</si>
  <si>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</si>
  <si>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</si>
  <si>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</si>
  <si>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</si>
  <si>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</si>
  <si>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</si>
  <si>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</si>
  <si>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</si>
  <si>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</si>
  <si>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</si>
  <si>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</si>
  <si>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</si>
  <si>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</si>
  <si>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</si>
  <si>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</si>
  <si>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</si>
  <si>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</si>
  <si>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</si>
  <si>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</si>
  <si>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</si>
  <si>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</si>
  <si>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</si>
  <si>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</si>
  <si>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</si>
  <si>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</si>
  <si>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</si>
  <si>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</si>
  <si>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</si>
  <si>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</si>
  <si>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</si>
  <si>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</si>
  <si>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</si>
  <si>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</si>
  <si>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</si>
  <si>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</si>
  <si>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</si>
  <si>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</si>
  <si>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</si>
  <si>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</si>
  <si>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</si>
  <si>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</si>
  <si>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</si>
  <si>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</si>
  <si>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</si>
  <si>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</si>
  <si>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</si>
  <si>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</si>
  <si>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</si>
  <si>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</si>
  <si>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</si>
  <si>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</si>
  <si>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</si>
  <si>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</si>
  <si>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</si>
  <si>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</si>
  <si>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</si>
  <si>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</si>
  <si>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</si>
  <si>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</si>
  <si>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</si>
  <si>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</si>
  <si>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</si>
  <si>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</si>
  <si>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</si>
  <si>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</si>
  <si>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</si>
  <si>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</si>
  <si>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</si>
  <si>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</si>
  <si>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</si>
  <si>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</si>
  <si>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</si>
  <si>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</si>
  <si>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</si>
  <si>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</si>
  <si>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</si>
  <si>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</si>
  <si>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</si>
  <si>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</si>
  <si>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</si>
  <si>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</si>
  <si>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</si>
  <si>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</si>
  <si>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</si>
  <si>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</si>
  <si>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</si>
  <si>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</si>
  <si>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</si>
  <si>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</si>
  <si>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</si>
  <si>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</si>
  <si>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</si>
  <si>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</si>
  <si>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</si>
  <si>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</si>
  <si>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</si>
  <si>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</si>
  <si>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</si>
  <si>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</si>
  <si>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</si>
  <si>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</si>
  <si>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</si>
  <si>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</si>
  <si>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</si>
  <si>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</si>
  <si>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</si>
  <si>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</si>
  <si>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</si>
  <si>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</si>
  <si>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</si>
  <si>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</si>
  <si>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</si>
  <si>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</si>
  <si>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</si>
  <si>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</si>
  <si>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</si>
  <si>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</si>
  <si>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</si>
  <si>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</si>
  <si>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</si>
  <si>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</si>
  <si>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</si>
  <si>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</si>
  <si>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</si>
  <si>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</si>
  <si>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</si>
  <si>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</si>
  <si>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</si>
  <si>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</si>
  <si>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</si>
  <si>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</si>
  <si>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</si>
  <si>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</si>
  <si>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</si>
  <si>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</si>
  <si>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</si>
  <si>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</si>
  <si>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</si>
  <si>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</si>
  <si>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</si>
  <si>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</si>
  <si>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</si>
  <si>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</si>
  <si>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</si>
  <si>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</si>
  <si>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</si>
  <si>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</si>
  <si>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</si>
  <si>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</si>
  <si>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</si>
  <si>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</si>
  <si>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</si>
  <si>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</si>
  <si>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</si>
  <si>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</si>
  <si>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</si>
  <si>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</si>
  <si>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</si>
  <si>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</si>
  <si>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</si>
  <si>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</si>
  <si>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</si>
  <si>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</si>
  <si>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</si>
  <si>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</si>
  <si>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</si>
  <si>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</si>
  <si>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</si>
  <si>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</si>
  <si>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</si>
  <si>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</si>
  <si>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</si>
  <si>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</si>
  <si>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</si>
  <si>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</si>
  <si>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</si>
  <si>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</si>
  <si>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</si>
  <si>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</si>
  <si>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</si>
  <si>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</si>
  <si>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</si>
  <si>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</si>
  <si>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</si>
  <si>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</si>
  <si>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</si>
  <si>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</si>
  <si>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</si>
  <si>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</si>
  <si>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</si>
  <si>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</si>
  <si>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</si>
  <si>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</si>
  <si>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</si>
  <si>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</si>
  <si>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</si>
  <si>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</si>
  <si>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</si>
  <si>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</si>
  <si>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</si>
  <si>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</si>
  <si>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</si>
  <si>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</si>
  <si>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</si>
  <si>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</si>
  <si>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</si>
  <si>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</si>
  <si>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</si>
  <si>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</si>
  <si>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</si>
  <si>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</si>
  <si>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</si>
  <si>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</si>
  <si>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</si>
  <si>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</si>
  <si>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</si>
  <si>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</si>
  <si>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</si>
  <si>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</si>
  <si>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</si>
  <si>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</si>
  <si>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</si>
  <si>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</si>
  <si>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</si>
  <si>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</si>
  <si>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</si>
  <si>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</si>
  <si>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</si>
  <si>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</si>
  <si>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</si>
  <si>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</si>
  <si>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</si>
  <si>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</si>
  <si>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</si>
  <si>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</si>
  <si>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</si>
  <si>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</si>
  <si>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</si>
  <si>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</si>
  <si>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</si>
  <si>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</si>
  <si>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</si>
  <si>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</si>
  <si>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</si>
  <si>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</si>
  <si>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</si>
  <si>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</si>
  <si>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</si>
  <si>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</si>
  <si>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</si>
  <si>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</si>
  <si>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</si>
  <si>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</si>
  <si>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</si>
  <si>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</si>
  <si>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</si>
  <si>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</si>
  <si>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</si>
  <si>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</si>
  <si>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</si>
  <si>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</si>
  <si>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</si>
  <si>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</si>
  <si>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</si>
  <si>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</si>
  <si>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</si>
  <si>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</si>
  <si>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</si>
  <si>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</si>
  <si>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</si>
  <si>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</si>
  <si>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</si>
  <si>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</si>
  <si>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</si>
  <si>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</si>
  <si>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</si>
  <si>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</si>
  <si>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</si>
  <si>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</si>
  <si>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</si>
  <si>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</si>
  <si>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</si>
  <si>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</si>
  <si>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</si>
  <si>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</si>
  <si>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</si>
  <si>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</si>
  <si>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</si>
  <si>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</si>
  <si>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</si>
  <si>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</si>
  <si>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</si>
  <si>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</si>
  <si>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</si>
  <si>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</si>
  <si>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</si>
  <si>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</si>
  <si>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</si>
  <si>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</si>
  <si>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</si>
  <si>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</si>
  <si>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</si>
  <si>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</si>
  <si>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</si>
  <si>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</si>
  <si>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</si>
  <si>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</si>
  <si>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</si>
  <si>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</si>
  <si>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</si>
  <si>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</si>
  <si>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</si>
  <si>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</si>
  <si>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</si>
  <si>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</si>
  <si>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</si>
  <si>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</si>
  <si>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</si>
  <si>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</si>
  <si>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</si>
  <si>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</si>
  <si>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</si>
  <si>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</si>
  <si>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</si>
  <si>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</si>
  <si>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</si>
  <si>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</si>
  <si>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</si>
  <si>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</si>
  <si>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</si>
  <si>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</si>
  <si>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</si>
  <si>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</si>
  <si>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</si>
  <si>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</si>
  <si>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</si>
  <si>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</si>
  <si>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</si>
  <si>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</si>
  <si>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</si>
  <si>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</si>
  <si>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</si>
  <si>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</si>
  <si>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</si>
  <si>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</si>
  <si>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</si>
  <si>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</si>
  <si>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</si>
  <si>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</si>
  <si>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</si>
  <si>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</si>
  <si>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</si>
  <si>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</si>
  <si>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</si>
  <si>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</si>
  <si>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</si>
  <si>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</si>
  <si>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</si>
  <si>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</si>
  <si>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</si>
  <si>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</si>
  <si>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</si>
  <si>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</si>
  <si>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</si>
  <si>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</si>
  <si>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</si>
  <si>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</si>
  <si>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</si>
  <si>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</si>
  <si>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</si>
  <si>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</si>
  <si>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</si>
  <si>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</si>
  <si>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</si>
  <si>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</si>
  <si>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</si>
  <si>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</si>
  <si>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</si>
  <si>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</si>
  <si>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</si>
  <si>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</si>
  <si>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</si>
  <si>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</si>
  <si>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</si>
  <si>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</si>
  <si>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</si>
  <si>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</si>
  <si>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</si>
  <si>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</si>
  <si>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</si>
  <si>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</si>
  <si>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</si>
  <si>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</si>
  <si>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</si>
  <si>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</si>
  <si>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</si>
  <si>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</si>
  <si>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</si>
  <si>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</si>
  <si>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</si>
  <si>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</si>
  <si>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</si>
  <si>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</si>
  <si>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</si>
  <si>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</si>
  <si>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</si>
  <si>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</si>
  <si>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</si>
  <si>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</si>
  <si>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</si>
  <si>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</si>
  <si>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</si>
  <si>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</si>
  <si>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</si>
  <si>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</si>
  <si>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</si>
  <si>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</si>
  <si>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</si>
  <si>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</si>
  <si>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</si>
  <si>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</si>
  <si>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</si>
  <si>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</si>
  <si>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</si>
  <si>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</si>
  <si>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</si>
  <si>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</si>
  <si>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</si>
  <si>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</si>
  <si>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</si>
  <si>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</si>
  <si>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</si>
  <si>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</si>
  <si>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</si>
  <si>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</si>
  <si>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</si>
  <si>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</si>
  <si>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</si>
  <si>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</si>
  <si>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</si>
  <si>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</si>
  <si>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</si>
  <si>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</si>
  <si>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</si>
  <si>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</si>
  <si>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</si>
  <si>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</si>
  <si>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</si>
  <si>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</si>
  <si>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</si>
  <si>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</si>
  <si>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</si>
  <si>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</si>
  <si>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</si>
  <si>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</si>
  <si>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</si>
  <si>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</si>
  <si>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</si>
  <si>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</si>
  <si>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</si>
  <si>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</si>
  <si>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</si>
  <si>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</si>
  <si>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</si>
  <si>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</si>
  <si>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</si>
  <si>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</si>
  <si>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</si>
  <si>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</si>
  <si>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</si>
  <si>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</si>
  <si>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</si>
  <si>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</si>
  <si>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</si>
  <si>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</si>
  <si>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</si>
  <si>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</si>
  <si>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</si>
  <si>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</si>
  <si>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</si>
  <si>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</si>
  <si>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</si>
  <si>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</si>
  <si>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</si>
  <si>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</si>
  <si>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</si>
  <si>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</si>
  <si>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</si>
  <si>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</si>
  <si>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</si>
  <si>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</si>
  <si>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</si>
  <si>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</si>
  <si>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</si>
  <si>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</si>
  <si>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</si>
  <si>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</si>
  <si>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</si>
  <si>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</si>
  <si>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</si>
  <si>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</si>
  <si>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</si>
  <si>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</si>
  <si>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</si>
  <si>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</si>
  <si>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</si>
  <si>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</si>
  <si>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</si>
  <si>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</si>
  <si>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</si>
  <si>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</si>
  <si>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</si>
  <si>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</si>
  <si>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</si>
  <si>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</si>
  <si>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</si>
  <si>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</si>
  <si>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</si>
  <si>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</si>
  <si>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</si>
  <si>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</si>
  <si>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</si>
  <si>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</si>
  <si>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</si>
  <si>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</si>
  <si>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</si>
  <si>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</si>
  <si>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</si>
  <si>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</si>
  <si>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</si>
  <si>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</si>
  <si>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</si>
  <si>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</si>
  <si>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</si>
  <si>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</si>
  <si>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</si>
  <si>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</si>
  <si>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</si>
  <si>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</si>
  <si>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</si>
  <si>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</si>
  <si>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</si>
  <si>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</si>
  <si>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</si>
  <si>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</si>
  <si>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</si>
  <si>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</si>
  <si>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</si>
  <si>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</si>
  <si>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</si>
  <si>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</si>
  <si>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</si>
  <si>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</si>
  <si>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</si>
  <si>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</si>
  <si>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</si>
  <si>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</si>
  <si>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</si>
  <si>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</si>
  <si>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</si>
  <si>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</si>
  <si>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</si>
  <si>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</si>
  <si>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</si>
  <si>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</si>
  <si>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</si>
  <si>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</si>
  <si>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</si>
  <si>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</si>
  <si>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</si>
  <si>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</si>
  <si>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</si>
  <si>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</si>
  <si>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</si>
  <si>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</si>
  <si>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</si>
  <si>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</si>
  <si>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</si>
  <si>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</si>
  <si>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</si>
  <si>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</si>
  <si>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</si>
  <si>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</si>
  <si>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</si>
  <si>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</si>
  <si>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</si>
  <si>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</si>
  <si>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</si>
  <si>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</si>
  <si>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</si>
  <si>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</si>
  <si>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</si>
  <si>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</si>
  <si>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</si>
  <si>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</si>
  <si>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</si>
  <si>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</si>
  <si>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</si>
  <si>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</si>
  <si>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</si>
  <si>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</si>
  <si>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</si>
  <si>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</si>
  <si>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</si>
  <si>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</si>
  <si>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</si>
  <si>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</si>
  <si>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</si>
  <si>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</si>
  <si>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</si>
  <si>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</si>
  <si>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</si>
  <si>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</si>
  <si>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</si>
  <si>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</si>
  <si>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</si>
  <si>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</si>
  <si>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</si>
  <si>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</si>
  <si>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</si>
  <si>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</si>
  <si>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</si>
  <si>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</si>
  <si>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</si>
  <si>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</si>
  <si>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</si>
  <si>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</si>
  <si>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</si>
  <si>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</si>
  <si>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</si>
  <si>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</si>
  <si>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</si>
  <si>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</si>
  <si>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</si>
  <si>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</si>
  <si>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</si>
  <si>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</si>
  <si>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</si>
  <si>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</si>
  <si>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</si>
  <si>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</si>
  <si>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</si>
  <si>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</si>
  <si>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</si>
  <si>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</si>
  <si>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</si>
  <si>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</si>
  <si>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</si>
  <si>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</si>
  <si>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</si>
  <si>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</si>
  <si>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</si>
  <si>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</si>
  <si>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</si>
  <si>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</si>
  <si>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</si>
  <si>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</si>
  <si>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</si>
  <si>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</si>
  <si>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</si>
  <si>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</si>
  <si>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</si>
  <si>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</si>
  <si>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</si>
  <si>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</si>
  <si>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</si>
  <si>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</si>
  <si>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</si>
  <si>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</si>
  <si>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</si>
  <si>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</si>
  <si>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</si>
  <si>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</si>
  <si>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</si>
  <si>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</si>
  <si>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</si>
  <si>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</si>
  <si>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</si>
  <si>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</si>
  <si>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</si>
  <si>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</si>
  <si>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</si>
  <si>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</si>
  <si>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</si>
  <si>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</si>
  <si>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</si>
  <si>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</si>
  <si>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</si>
  <si>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</si>
  <si>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</si>
  <si>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</si>
  <si>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</si>
  <si>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</si>
  <si>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</si>
  <si>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</si>
  <si>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</si>
  <si>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</si>
  <si>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</si>
  <si>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</si>
  <si>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</si>
  <si>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</si>
  <si>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</si>
  <si>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</si>
  <si>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</si>
  <si>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</si>
  <si>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</si>
  <si>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</si>
  <si>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</si>
  <si>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</si>
  <si>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</si>
  <si>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</si>
  <si>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</si>
  <si>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</si>
  <si>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</si>
  <si>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</si>
  <si>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</si>
  <si>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</si>
  <si>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</si>
  <si>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</si>
  <si>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</si>
  <si>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</si>
  <si>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</si>
  <si>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</si>
  <si>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</si>
  <si>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</si>
  <si>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</si>
  <si>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</si>
  <si>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</si>
  <si>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</si>
  <si>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</si>
  <si>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</si>
  <si>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</si>
  <si>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</si>
  <si>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</si>
  <si>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</si>
  <si>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</si>
  <si>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</si>
  <si>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</si>
  <si>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</si>
  <si>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</si>
  <si>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</si>
  <si>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</si>
  <si>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</si>
  <si>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</si>
  <si>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</si>
  <si>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</si>
  <si>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</si>
  <si>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</si>
  <si>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</si>
  <si>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</si>
  <si>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</si>
  <si>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</si>
  <si>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</si>
  <si>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</si>
  <si>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</si>
  <si>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</si>
  <si>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</si>
  <si>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</si>
  <si>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</si>
  <si>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</si>
  <si>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</si>
  <si>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</si>
  <si>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</si>
  <si>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</si>
  <si>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</si>
  <si>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</si>
  <si>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</si>
  <si>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</si>
  <si>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</si>
  <si>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</si>
  <si>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</si>
  <si>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</si>
  <si>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</si>
  <si>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</si>
  <si>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</si>
  <si>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</si>
  <si>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</si>
  <si>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</si>
  <si>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</si>
  <si>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</si>
  <si>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</si>
  <si>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</si>
  <si>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</si>
  <si>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</si>
  <si>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</si>
  <si>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</si>
  <si>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</si>
  <si>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</si>
  <si>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</si>
  <si>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</si>
  <si>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</si>
  <si>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</si>
  <si>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</si>
  <si>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</si>
  <si>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</si>
  <si>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</si>
  <si>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</si>
  <si>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</si>
  <si>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</si>
  <si>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</si>
  <si>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</si>
  <si>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</si>
  <si>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</si>
  <si>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</si>
  <si>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</si>
  <si>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</si>
  <si>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</si>
  <si>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</si>
  <si>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</si>
  <si>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</si>
  <si>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</si>
  <si>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</si>
  <si>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</si>
  <si>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</si>
  <si>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</si>
  <si>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</si>
  <si>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</si>
  <si>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</si>
  <si>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</si>
  <si>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</si>
  <si>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</si>
  <si>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</si>
  <si>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</si>
  <si>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</si>
  <si>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</si>
  <si>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</si>
  <si>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</si>
  <si>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</si>
  <si>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</si>
  <si>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</si>
  <si>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</si>
  <si>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</si>
  <si>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</si>
  <si>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</si>
  <si>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</si>
  <si>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</si>
  <si>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</si>
  <si>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</si>
  <si>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</si>
  <si>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</si>
  <si>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</si>
  <si>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</si>
  <si>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</si>
  <si>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</si>
  <si>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</si>
  <si>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</si>
  <si>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</si>
  <si>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</si>
  <si>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</si>
  <si>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</si>
  <si>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</si>
  <si>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</si>
  <si>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</si>
  <si>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</si>
  <si>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</si>
  <si>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</si>
  <si>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</si>
  <si>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</si>
  <si>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</si>
  <si>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</si>
  <si>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</si>
  <si>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</si>
  <si>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</si>
  <si>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</si>
  <si>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</si>
  <si>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</si>
  <si>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</si>
  <si>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</si>
  <si>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</si>
  <si>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</si>
  <si>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</si>
  <si>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</si>
  <si>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</si>
  <si>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</si>
  <si>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</si>
  <si>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</si>
  <si>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</si>
  <si>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</si>
  <si>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</si>
  <si>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</si>
  <si>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</si>
  <si>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</si>
  <si>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</si>
  <si>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</si>
  <si>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</si>
  <si>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</si>
  <si>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</si>
  <si>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</si>
  <si>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</si>
  <si>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</si>
  <si>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</si>
  <si>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</si>
  <si>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</si>
  <si>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</si>
  <si>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</si>
  <si>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</si>
  <si>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</si>
  <si>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</si>
  <si>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</si>
  <si>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</si>
  <si>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</si>
  <si>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</si>
  <si>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</si>
  <si>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</si>
  <si>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</si>
  <si>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</si>
  <si>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</si>
  <si>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</si>
  <si>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</si>
  <si>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</si>
  <si>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</si>
  <si>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</si>
  <si>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</si>
  <si>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</si>
  <si>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</si>
  <si>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</si>
  <si>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</si>
  <si>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</si>
  <si>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</si>
  <si>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</si>
  <si>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</si>
  <si>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</si>
  <si>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</si>
  <si>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</si>
  <si>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</si>
  <si>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</si>
  <si>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</si>
  <si>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</si>
  <si>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</si>
  <si>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</si>
  <si>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</si>
  <si>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</si>
  <si>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</si>
  <si>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</si>
  <si>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</si>
  <si>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</si>
  <si>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</si>
  <si>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</si>
  <si>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</si>
  <si>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</si>
  <si>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</si>
  <si>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</si>
  <si>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</si>
  <si>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</si>
  <si>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</si>
  <si>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</si>
  <si>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</si>
  <si>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</si>
  <si>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</si>
  <si>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</si>
  <si>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</si>
  <si>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</si>
  <si>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</si>
  <si>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</si>
  <si>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</si>
  <si>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</si>
  <si>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</si>
  <si>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</si>
  <si>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</si>
  <si>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</si>
  <si>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</si>
  <si>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</si>
  <si>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</si>
  <si>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</si>
  <si>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</si>
  <si>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</si>
  <si>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</si>
  <si>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</si>
  <si>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</si>
  <si>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</si>
  <si>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</si>
  <si>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</si>
  <si>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</si>
  <si>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</si>
  <si>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</si>
  <si>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</si>
  <si>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</si>
  <si>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</si>
  <si>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</si>
  <si>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</si>
  <si>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</si>
  <si>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</si>
  <si>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</si>
  <si>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</si>
  <si>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</si>
  <si>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</si>
  <si>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</si>
  <si>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</si>
  <si>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</si>
  <si>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</si>
  <si>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</si>
  <si>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</si>
  <si>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</si>
  <si>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</si>
  <si>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</si>
  <si>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</si>
  <si>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</si>
  <si>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</si>
  <si>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</si>
  <si>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</si>
  <si>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</si>
  <si>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</si>
  <si>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</si>
  <si>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</si>
  <si>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</si>
  <si>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</si>
  <si>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</si>
  <si>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</si>
  <si>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</si>
  <si>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</si>
  <si>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</si>
  <si>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</si>
  <si>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</si>
  <si>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</si>
  <si>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</si>
  <si>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</si>
  <si>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</si>
  <si>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</si>
  <si>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</si>
  <si>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</si>
  <si>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</si>
  <si>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</si>
  <si>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</si>
  <si>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</si>
  <si>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</si>
  <si>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</si>
  <si>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</si>
  <si>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</si>
  <si>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</si>
  <si>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</si>
  <si>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</si>
  <si>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</si>
  <si>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</si>
  <si>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</si>
  <si>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</si>
  <si>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</si>
  <si>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</si>
  <si>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</si>
  <si>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</si>
  <si>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</si>
  <si>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</si>
  <si>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</si>
  <si>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</si>
  <si>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</si>
  <si>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</si>
  <si>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</si>
  <si>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</si>
  <si>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</si>
  <si>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</si>
  <si>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</si>
  <si>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</si>
  <si>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</si>
  <si>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</si>
  <si>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</si>
  <si>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</si>
  <si>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</si>
  <si>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</si>
  <si>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</si>
  <si>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</si>
  <si>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</si>
  <si>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</si>
  <si>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</si>
  <si>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</si>
  <si>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</si>
  <si>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</si>
  <si>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</si>
  <si>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</si>
  <si>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</si>
  <si>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</si>
  <si>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</si>
  <si>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</si>
  <si>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</si>
  <si>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</si>
  <si>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</si>
  <si>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</si>
  <si>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</si>
  <si>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</si>
  <si>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</si>
  <si>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</si>
  <si>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</si>
  <si>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</si>
  <si>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</si>
  <si>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</si>
  <si>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</si>
  <si>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</si>
  <si>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</si>
  <si>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</si>
  <si>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</si>
  <si>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</si>
  <si>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</si>
  <si>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</si>
  <si>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</si>
  <si>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</si>
  <si>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</si>
  <si>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</si>
  <si>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</si>
  <si>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</si>
  <si>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</si>
  <si>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</si>
  <si>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</si>
  <si>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</si>
  <si>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</si>
  <si>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</si>
  <si>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</si>
  <si>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</si>
  <si>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</si>
  <si>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</si>
  <si>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</si>
  <si>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</si>
  <si>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</si>
  <si>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</si>
  <si>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</si>
  <si>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</si>
  <si>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</si>
  <si>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</si>
  <si>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</si>
  <si>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</si>
  <si>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</si>
  <si>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</si>
  <si>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</si>
  <si>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</si>
  <si>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</si>
  <si>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</si>
  <si>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</si>
  <si>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</si>
  <si>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</si>
  <si>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</si>
  <si>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</si>
  <si>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</si>
  <si>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</si>
  <si>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</si>
  <si>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</si>
  <si>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</si>
  <si>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</si>
  <si>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</si>
  <si>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</si>
  <si>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</si>
  <si>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</si>
  <si>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</si>
  <si>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</si>
  <si>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</si>
  <si>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</si>
  <si>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</si>
  <si>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</si>
  <si>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</si>
  <si>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</si>
  <si>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</si>
  <si>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</si>
  <si>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</si>
  <si>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</si>
  <si>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</si>
  <si>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</si>
  <si>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</si>
  <si>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</si>
  <si>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</si>
  <si>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</si>
  <si>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</si>
  <si>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</si>
  <si>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</si>
  <si>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</si>
  <si>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</si>
  <si>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</si>
  <si>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</si>
  <si>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</si>
  <si>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</si>
  <si>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</si>
  <si>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</si>
  <si>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</si>
  <si>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</si>
  <si>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</si>
  <si>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</si>
  <si>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</si>
  <si>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</si>
  <si>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</si>
  <si>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</si>
  <si>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</si>
  <si>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</si>
  <si>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</si>
  <si>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</si>
  <si>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</si>
  <si>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</si>
  <si>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</si>
  <si>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</si>
  <si>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</si>
  <si>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</si>
  <si>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</si>
  <si>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</si>
  <si>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</si>
  <si>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</si>
  <si>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</si>
  <si>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</si>
  <si>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</si>
  <si>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</si>
  <si>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</si>
  <si>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</si>
  <si>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</si>
  <si>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</si>
  <si>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</si>
  <si>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</si>
  <si>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</si>
  <si>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</si>
  <si>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</si>
  <si>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</si>
  <si>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</si>
  <si>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</si>
  <si>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</si>
  <si>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</si>
  <si>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</si>
  <si>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</si>
  <si>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</si>
  <si>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</si>
  <si>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</si>
  <si>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</si>
  <si>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</si>
  <si>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</si>
  <si>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</si>
  <si>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</si>
  <si>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</si>
  <si>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</si>
  <si>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</si>
  <si>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</si>
  <si>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</si>
  <si>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</si>
  <si>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</si>
  <si>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</si>
  <si>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</si>
  <si>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</si>
  <si>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</si>
  <si>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</si>
  <si>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</si>
  <si>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</si>
  <si>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</si>
  <si>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</si>
  <si>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</si>
  <si>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</si>
  <si>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</si>
  <si>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</si>
  <si>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</si>
  <si>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</si>
  <si>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</si>
  <si>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</si>
  <si>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</si>
  <si>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</si>
  <si>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</si>
  <si>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</si>
  <si>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</si>
  <si>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</si>
  <si>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</si>
  <si>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</si>
  <si>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</si>
  <si>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</si>
  <si>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</si>
  <si>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</si>
  <si>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</si>
  <si>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</si>
  <si>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</si>
  <si>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</si>
  <si>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</si>
  <si>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</si>
  <si>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</si>
  <si>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</si>
  <si>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</si>
  <si>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</si>
  <si>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</si>
  <si>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</si>
  <si>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</si>
  <si>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</si>
  <si>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</si>
  <si>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</si>
  <si>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</si>
  <si>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</si>
  <si>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</si>
  <si>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</si>
  <si>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</si>
  <si>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</si>
  <si>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</si>
  <si>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</si>
  <si>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</si>
  <si>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</si>
  <si>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</si>
  <si>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</si>
  <si>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</si>
  <si>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</si>
  <si>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</si>
  <si>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</si>
  <si>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</si>
  <si>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</si>
  <si>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</si>
  <si>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</si>
  <si>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</si>
  <si>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</si>
  <si>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</si>
  <si>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</si>
  <si>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</si>
  <si>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</si>
  <si>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</si>
  <si>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</si>
  <si>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</si>
  <si>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</si>
  <si>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</si>
  <si>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</si>
  <si>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</si>
  <si>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</si>
  <si>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</si>
  <si>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</si>
  <si>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</si>
  <si>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</si>
  <si>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</si>
  <si>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</si>
  <si>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</si>
  <si>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</si>
  <si>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</si>
  <si>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</si>
  <si>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</si>
  <si>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</si>
  <si>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</si>
  <si>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</si>
  <si>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</si>
  <si>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</si>
  <si>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</si>
  <si>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</si>
  <si>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</si>
  <si>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</si>
  <si>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</si>
  <si>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</si>
  <si>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</si>
  <si>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</si>
  <si>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</si>
  <si>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</si>
  <si>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</si>
  <si>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</si>
  <si>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</si>
  <si>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</si>
  <si>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</si>
  <si>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</si>
  <si>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</si>
  <si>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</si>
  <si>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</si>
  <si>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</si>
  <si>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</si>
  <si>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</si>
  <si>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</si>
  <si>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</si>
  <si>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</si>
  <si>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</si>
  <si>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</si>
  <si>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</si>
  <si>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</si>
  <si>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</si>
  <si>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</si>
  <si>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</si>
  <si>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</si>
  <si>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</si>
  <si>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</si>
  <si>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</si>
  <si>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</si>
  <si>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</si>
  <si>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</si>
  <si>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</si>
  <si>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</si>
  <si>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</si>
  <si>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</si>
  <si>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</si>
  <si>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</si>
  <si>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</si>
  <si>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</si>
  <si>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</si>
  <si>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</si>
  <si>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</si>
  <si>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</si>
  <si>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</si>
  <si>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</si>
  <si>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</si>
  <si>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</si>
  <si>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</si>
  <si>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</si>
  <si>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</si>
  <si>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</si>
  <si>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</si>
  <si>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</si>
  <si>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</si>
  <si>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</si>
  <si>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</si>
  <si>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</si>
  <si>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</si>
  <si>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</si>
  <si>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</si>
  <si>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</si>
  <si>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</si>
  <si>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</si>
  <si>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</si>
  <si>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</si>
  <si>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</si>
  <si>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</si>
  <si>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</si>
  <si>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</si>
  <si>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</si>
  <si>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</si>
  <si>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</si>
  <si>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</si>
  <si>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</si>
  <si>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</si>
  <si>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</si>
  <si>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</si>
  <si>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</si>
  <si>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</si>
  <si>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</si>
  <si>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</si>
  <si>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</si>
  <si>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</si>
  <si>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</si>
  <si>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</si>
  <si>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</si>
  <si>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</si>
  <si>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</si>
  <si>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</si>
  <si>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</si>
  <si>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</si>
  <si>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</si>
  <si>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</si>
  <si>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</si>
  <si>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</si>
  <si>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</si>
  <si>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</si>
  <si>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</si>
  <si>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</si>
  <si>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</si>
  <si>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</si>
  <si>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</si>
  <si>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</si>
  <si>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</si>
  <si>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</si>
  <si>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</si>
  <si>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</si>
  <si>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</si>
  <si>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</si>
  <si>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</si>
  <si>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</si>
  <si>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</si>
  <si>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</si>
  <si>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</si>
  <si>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</si>
  <si>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</si>
  <si>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</si>
  <si>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</si>
  <si>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</si>
  <si>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</si>
  <si>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</si>
  <si>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</si>
  <si>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</si>
  <si>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</si>
  <si>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</si>
  <si>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</si>
  <si>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</si>
  <si>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</si>
  <si>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</si>
  <si>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</si>
  <si>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</si>
  <si>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</si>
  <si>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</si>
  <si>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</si>
  <si>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</si>
  <si>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</si>
  <si>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</si>
  <si>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</si>
  <si>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</si>
  <si>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</si>
  <si>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</si>
  <si>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</si>
  <si>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</si>
  <si>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</si>
  <si>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</si>
  <si>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</si>
  <si>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</si>
  <si>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</si>
  <si>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</si>
  <si>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</si>
  <si>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</si>
  <si>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</si>
  <si>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</si>
  <si>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</si>
  <si>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</si>
  <si>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</si>
  <si>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</si>
  <si>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</si>
  <si>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</si>
  <si>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</si>
  <si>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</si>
  <si>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</si>
  <si>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</si>
  <si>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</si>
  <si>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</si>
  <si>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</si>
  <si>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</si>
  <si>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</si>
  <si>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</si>
  <si>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</si>
  <si>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</si>
  <si>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</si>
  <si>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</si>
  <si>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</si>
  <si>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</si>
  <si>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</si>
  <si>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</si>
  <si>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</si>
  <si>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</si>
  <si>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</si>
  <si>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</si>
  <si>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</si>
  <si>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</si>
  <si>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</si>
  <si>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</si>
  <si>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</si>
  <si>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</si>
  <si>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</si>
  <si>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</si>
  <si>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</si>
  <si>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</si>
  <si>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</si>
  <si>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</si>
  <si>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</si>
  <si>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</si>
  <si>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</si>
  <si>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</si>
  <si>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</si>
  <si>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</si>
  <si>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</si>
  <si>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</si>
  <si>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</si>
  <si>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</si>
  <si>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</si>
  <si>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</si>
  <si>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</si>
  <si>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</si>
  <si>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</si>
  <si>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</si>
  <si>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</si>
  <si>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</si>
  <si>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</si>
  <si>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</si>
  <si>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</si>
  <si>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</si>
  <si>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</si>
  <si>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</si>
  <si>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</si>
  <si>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</si>
  <si>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</si>
  <si>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</si>
  <si>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</si>
  <si>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</si>
  <si>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</si>
  <si>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</si>
  <si>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</si>
  <si>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</si>
  <si>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</si>
  <si>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</si>
  <si>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</si>
  <si>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</si>
  <si>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</si>
  <si>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</si>
  <si>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</si>
  <si>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</si>
  <si>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</si>
  <si>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</si>
  <si>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</si>
  <si>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</si>
  <si>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</si>
  <si>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</si>
  <si>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</si>
  <si>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</si>
  <si>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</si>
  <si>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</si>
  <si>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</si>
  <si>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</si>
  <si>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</si>
  <si>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</si>
  <si>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</si>
  <si>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</si>
  <si>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</si>
  <si>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</si>
  <si>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</si>
  <si>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</si>
  <si>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</si>
  <si>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</si>
  <si>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</si>
  <si>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</si>
  <si>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</si>
  <si>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</si>
  <si>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</si>
  <si>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</si>
  <si>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</si>
  <si>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</si>
  <si>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</si>
  <si>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</si>
  <si>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</si>
  <si>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</si>
  <si>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</si>
  <si>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</si>
  <si>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</si>
  <si>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</si>
  <si>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</si>
  <si>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</si>
  <si>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</si>
  <si>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</si>
  <si>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</si>
  <si>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</si>
  <si>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</si>
  <si>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</si>
  <si>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</si>
  <si>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</si>
  <si>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</si>
  <si>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</si>
  <si>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</si>
  <si>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</si>
  <si>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</si>
  <si>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</si>
  <si>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</si>
  <si>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</si>
  <si>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</si>
  <si>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</si>
  <si>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</si>
  <si>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</si>
  <si>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</si>
  <si>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</si>
  <si>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</si>
  <si>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</si>
  <si>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</si>
  <si>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</si>
  <si>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</si>
  <si>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</si>
  <si>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</si>
  <si>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</si>
  <si>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</si>
  <si>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</si>
  <si>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</si>
  <si>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</si>
  <si>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</si>
  <si>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</si>
  <si>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</si>
  <si>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</si>
  <si>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</si>
  <si>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</si>
  <si>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</si>
  <si>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</si>
  <si>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</si>
  <si>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</si>
  <si>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</si>
  <si>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</si>
  <si>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</si>
  <si>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</si>
  <si>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</si>
  <si>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</si>
  <si>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</si>
  <si>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</si>
  <si>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</si>
  <si>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</si>
  <si>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</si>
  <si>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</si>
  <si>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</si>
  <si>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</si>
  <si>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</si>
  <si>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</si>
  <si>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</si>
  <si>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</si>
  <si>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</si>
  <si>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</si>
  <si>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</si>
  <si>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</si>
  <si>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</si>
  <si>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</si>
  <si>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</si>
  <si>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</si>
  <si>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</si>
  <si>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</si>
  <si>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</si>
  <si>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</si>
  <si>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</si>
  <si>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</si>
  <si>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</si>
  <si>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</si>
  <si>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</si>
  <si>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</si>
  <si>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</si>
  <si>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</si>
  <si>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</si>
  <si>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</si>
  <si>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</si>
  <si>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</si>
  <si>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</si>
  <si>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</si>
  <si>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</si>
  <si>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</si>
  <si>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</si>
  <si>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</si>
  <si>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</si>
  <si>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</si>
  <si>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</si>
  <si>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</si>
  <si>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</si>
  <si>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</si>
  <si>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</si>
  <si>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</si>
  <si>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</si>
  <si>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</si>
  <si>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</si>
  <si>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</si>
  <si>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</si>
  <si>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</si>
  <si>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</si>
  <si>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</si>
  <si>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</si>
  <si>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</si>
  <si>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</si>
  <si>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</si>
  <si>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</si>
  <si>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</si>
  <si>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</si>
  <si>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</si>
  <si>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</si>
  <si>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</si>
  <si>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</si>
  <si>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</si>
  <si>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</si>
  <si>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</si>
  <si>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</si>
  <si>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</si>
  <si>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</si>
  <si>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</si>
  <si>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</si>
  <si>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</si>
  <si>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</si>
  <si>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</si>
  <si>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</si>
  <si>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</si>
  <si>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</si>
  <si>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</si>
  <si>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</si>
  <si>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</si>
  <si>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</si>
  <si>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</si>
  <si>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</si>
  <si>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</si>
  <si>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</si>
  <si>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</si>
  <si>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</si>
  <si>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</si>
  <si>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</si>
  <si>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</si>
  <si>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</si>
  <si>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</si>
  <si>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</si>
  <si>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</si>
  <si>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</si>
  <si>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</si>
  <si>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</si>
  <si>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</si>
  <si>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</si>
  <si>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</si>
  <si>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</si>
  <si>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</si>
  <si>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</si>
  <si>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</si>
  <si>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</si>
  <si>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</si>
  <si>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</si>
  <si>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</si>
  <si>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</si>
  <si>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</si>
  <si>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</si>
  <si>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</si>
  <si>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</si>
  <si>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</si>
  <si>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</si>
  <si>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</si>
  <si>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</si>
  <si>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</si>
  <si>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</si>
  <si>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</si>
  <si>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</si>
  <si>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</si>
  <si>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</si>
  <si>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</si>
  <si>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</si>
  <si>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</si>
  <si>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</si>
  <si>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</si>
  <si>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</si>
  <si>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</si>
  <si>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</si>
  <si>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</si>
  <si>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</si>
  <si>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</si>
  <si>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</si>
  <si>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</si>
  <si>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</si>
  <si>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</si>
  <si>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</si>
  <si>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</si>
  <si>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</si>
  <si>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</si>
  <si>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</si>
  <si>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</si>
  <si>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</si>
  <si>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</si>
  <si>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</si>
  <si>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</si>
  <si>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</si>
  <si>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</si>
  <si>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</si>
  <si>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</si>
  <si>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</si>
  <si>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</si>
  <si>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</si>
  <si>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</si>
  <si>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</si>
  <si>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</si>
  <si>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</si>
  <si>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</si>
  <si>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</si>
  <si>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</si>
  <si>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</si>
  <si>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</si>
  <si>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</si>
  <si>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</si>
  <si>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</si>
  <si>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</si>
  <si>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</si>
  <si>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</si>
  <si>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</si>
  <si>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</si>
  <si>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</si>
  <si>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</si>
  <si>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</si>
  <si>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</si>
  <si>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</si>
  <si>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</si>
  <si>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</si>
  <si>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</si>
  <si>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</si>
  <si>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</si>
  <si>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</si>
  <si>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</si>
  <si>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</si>
  <si>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</si>
  <si>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</si>
  <si>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</si>
  <si>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</si>
  <si>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</si>
  <si>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</si>
  <si>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</si>
  <si>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</si>
  <si>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</si>
  <si>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</si>
  <si>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</si>
  <si>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</si>
  <si>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</si>
  <si>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</si>
  <si>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</si>
  <si>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</si>
  <si>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</si>
  <si>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</si>
  <si>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</si>
  <si>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</si>
  <si>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</si>
  <si>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</si>
  <si>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</si>
  <si>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</si>
  <si>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</si>
  <si>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</si>
  <si>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</si>
  <si>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</si>
  <si>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</si>
  <si>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</si>
  <si>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</si>
  <si>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</si>
  <si>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</si>
  <si>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</si>
  <si>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</si>
  <si>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</si>
  <si>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</si>
  <si>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</si>
  <si>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</si>
  <si>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</si>
  <si>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</si>
  <si>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</si>
  <si>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</si>
  <si>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</si>
  <si>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</si>
  <si>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</si>
  <si>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</si>
  <si>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</si>
  <si>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</si>
  <si>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</si>
  <si>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</si>
  <si>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</si>
  <si>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</si>
  <si>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</si>
  <si>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</si>
  <si>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</si>
  <si>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</si>
  <si>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</si>
  <si>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</si>
  <si>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</si>
  <si>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</si>
  <si>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</si>
  <si>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</si>
  <si>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</si>
  <si>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</si>
  <si>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</si>
  <si>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</si>
  <si>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</si>
  <si>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</si>
  <si>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</si>
  <si>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</si>
  <si>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</si>
  <si>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</si>
  <si>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</si>
  <si>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</si>
  <si>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</si>
  <si>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</si>
  <si>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</si>
  <si>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</si>
  <si>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</si>
  <si>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</si>
  <si>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</si>
  <si>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</si>
  <si>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</si>
  <si>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</si>
  <si>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</si>
  <si>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</si>
  <si>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</si>
  <si>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</si>
  <si>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</si>
  <si>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</si>
  <si>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</si>
  <si>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</si>
  <si>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</si>
  <si>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</si>
  <si>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</si>
  <si>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</si>
  <si>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</si>
  <si>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</si>
  <si>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</si>
  <si>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</si>
  <si>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</si>
  <si>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</si>
  <si>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</si>
  <si>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</si>
  <si>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</si>
  <si>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</si>
  <si>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</si>
  <si>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</si>
  <si>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</si>
  <si>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</si>
  <si>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</si>
  <si>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</si>
  <si>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</si>
  <si>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</si>
  <si>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</si>
  <si>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</si>
  <si>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</si>
  <si>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</si>
  <si>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</si>
  <si>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</si>
  <si>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</si>
  <si>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</si>
  <si>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</si>
  <si>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</si>
  <si>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</si>
  <si>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</si>
  <si>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</si>
  <si>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</si>
  <si>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</si>
  <si>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</si>
  <si>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</si>
  <si>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</si>
  <si>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</si>
  <si>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</si>
  <si>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</si>
  <si>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</si>
  <si>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</si>
  <si>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</si>
  <si>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</si>
  <si>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</si>
  <si>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</si>
  <si>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</si>
  <si>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</si>
  <si>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</si>
  <si>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</si>
  <si>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</si>
  <si>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</si>
  <si>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</si>
  <si>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</si>
  <si>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</si>
  <si>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</si>
  <si>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</si>
  <si>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</si>
  <si>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</si>
  <si>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</si>
  <si>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</si>
  <si>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</si>
  <si>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</si>
  <si>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</si>
  <si>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</si>
  <si>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</si>
  <si>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</si>
  <si>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</si>
  <si>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</si>
  <si>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</si>
  <si>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</si>
  <si>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</si>
  <si>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</si>
  <si>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</si>
  <si>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</si>
  <si>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</si>
  <si>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</si>
  <si>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</si>
  <si>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</si>
  <si>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</si>
  <si>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</si>
  <si>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</si>
  <si>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</si>
  <si>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</si>
  <si>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</si>
  <si>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</si>
  <si>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</si>
  <si>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</si>
  <si>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</si>
  <si>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</si>
  <si>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</si>
  <si>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</si>
  <si>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</si>
  <si>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</si>
  <si>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</si>
  <si>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</si>
  <si>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</si>
  <si>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</si>
  <si>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</si>
  <si>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</si>
  <si>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</si>
  <si>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</si>
  <si>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</si>
  <si>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</si>
  <si>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</si>
  <si>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</si>
  <si>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</si>
  <si>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</si>
  <si>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</si>
  <si>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</si>
  <si>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</si>
  <si>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</si>
  <si>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</si>
  <si>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</si>
  <si>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</si>
  <si>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</si>
  <si>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</si>
  <si>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</si>
  <si>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</si>
  <si>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</si>
  <si>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</si>
  <si>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</si>
  <si>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</si>
  <si>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</si>
  <si>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</si>
  <si>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</si>
  <si>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</si>
  <si>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</si>
  <si>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</si>
  <si>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</si>
  <si>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</si>
  <si>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</si>
  <si>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</si>
  <si>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</si>
  <si>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</si>
  <si>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</si>
  <si>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</si>
  <si>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</si>
  <si>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</si>
  <si>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</si>
  <si>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</si>
  <si>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</si>
  <si>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</si>
  <si>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</si>
  <si>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</si>
  <si>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</si>
  <si>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</si>
  <si>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</si>
  <si>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</si>
  <si>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</si>
  <si>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</si>
  <si>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</si>
  <si>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</si>
  <si>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</si>
  <si>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</si>
  <si>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</si>
  <si>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</si>
  <si>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</si>
  <si>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</si>
  <si>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</si>
  <si>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</si>
  <si>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</si>
  <si>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</si>
  <si>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</si>
  <si>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</si>
  <si>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</si>
  <si>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</si>
  <si>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</si>
  <si>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</si>
  <si>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</si>
  <si>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</si>
  <si>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</si>
  <si>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</si>
  <si>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</si>
  <si>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</si>
  <si>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</si>
  <si>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</si>
  <si>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</si>
  <si>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</si>
  <si>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</si>
  <si>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</si>
  <si>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</si>
  <si>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</si>
  <si>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</si>
  <si>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</si>
  <si>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</si>
  <si>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</si>
  <si>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</si>
  <si>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</si>
  <si>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</si>
  <si>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</si>
  <si>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</si>
  <si>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</si>
  <si>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</si>
  <si>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</si>
  <si>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</si>
  <si>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</si>
  <si>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</si>
  <si>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</si>
  <si>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</si>
  <si>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</si>
  <si>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</si>
  <si>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</si>
  <si>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</si>
  <si>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</si>
  <si>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</si>
  <si>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</si>
  <si>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</si>
  <si>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</si>
  <si>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</si>
  <si>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</si>
  <si>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</si>
  <si>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</si>
  <si>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</si>
  <si>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</si>
  <si>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</si>
  <si>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</si>
  <si>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</si>
  <si>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</si>
  <si>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</si>
  <si>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</si>
  <si>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</si>
  <si>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</si>
  <si>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</si>
  <si>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</si>
  <si>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</si>
  <si>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</si>
  <si>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</si>
  <si>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</si>
  <si>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</si>
  <si>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</si>
  <si>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</si>
  <si>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</si>
  <si>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</si>
  <si>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</si>
  <si>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</si>
  <si>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</si>
  <si>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</si>
  <si>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</si>
  <si>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</si>
  <si>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</si>
  <si>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</si>
  <si>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</si>
  <si>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</si>
  <si>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</si>
  <si>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</si>
  <si>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</si>
  <si>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</si>
  <si>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</si>
  <si>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</si>
  <si>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</si>
  <si>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</si>
  <si>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</si>
  <si>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</si>
  <si>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</si>
  <si>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</si>
  <si>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</si>
  <si>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</si>
  <si>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</si>
  <si>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</si>
  <si>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</si>
  <si>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</si>
  <si>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</si>
  <si>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</si>
  <si>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</si>
  <si>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</si>
  <si>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</si>
  <si>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</si>
  <si>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</si>
  <si>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</si>
  <si>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</si>
  <si>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</si>
  <si>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</si>
  <si>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</si>
  <si>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</si>
  <si>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</si>
  <si>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</si>
  <si>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</si>
  <si>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</si>
  <si>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</si>
  <si>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</si>
  <si>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</si>
  <si>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</si>
  <si>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</si>
  <si>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</si>
  <si>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</si>
  <si>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</si>
  <si>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</si>
  <si>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</si>
  <si>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</si>
  <si>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</si>
  <si>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</si>
  <si>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</si>
  <si>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</si>
  <si>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</si>
  <si>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</si>
  <si>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</si>
  <si>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</si>
  <si>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</si>
  <si>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</si>
  <si>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</si>
  <si>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</si>
  <si>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</si>
  <si>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</si>
  <si>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</si>
  <si>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</si>
  <si>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</si>
  <si>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</si>
  <si>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</si>
  <si>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</si>
  <si>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</si>
  <si>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</si>
  <si>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</si>
  <si>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</si>
  <si>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</si>
  <si>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</si>
  <si>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</si>
  <si>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</si>
  <si>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</si>
  <si>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</si>
  <si>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</si>
  <si>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</si>
  <si>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</si>
  <si>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</si>
  <si>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</si>
  <si>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</si>
  <si>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</si>
  <si>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</si>
  <si>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</si>
  <si>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</si>
  <si>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</si>
  <si>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</si>
  <si>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</si>
  <si>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</si>
  <si>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</si>
  <si>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</si>
  <si>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</si>
  <si>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</si>
  <si>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</si>
  <si>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</si>
  <si>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</si>
  <si>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</si>
  <si>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</si>
  <si>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</si>
  <si>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</si>
  <si>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</si>
  <si>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</si>
  <si>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</si>
  <si>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</si>
  <si>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</si>
  <si>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</si>
  <si>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</si>
  <si>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</si>
  <si>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</si>
  <si>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</si>
  <si>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</si>
  <si>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</si>
  <si>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</si>
  <si>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</si>
  <si>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</si>
  <si>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</si>
  <si>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</si>
  <si>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</si>
  <si>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</si>
  <si>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</si>
  <si>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</si>
  <si>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</si>
  <si>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</si>
  <si>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</si>
  <si>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</si>
  <si>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</si>
  <si>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</si>
  <si>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</si>
  <si>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</si>
  <si>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</si>
  <si>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</si>
  <si>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</si>
  <si>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</si>
  <si>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</si>
  <si>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</si>
  <si>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</si>
  <si>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</si>
  <si>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</si>
  <si>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</si>
  <si>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</si>
  <si>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</si>
  <si>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</si>
  <si>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</si>
  <si>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</si>
  <si>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</si>
  <si>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</si>
  <si>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</si>
  <si>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</si>
  <si>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</si>
  <si>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</si>
  <si>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</si>
  <si>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</si>
  <si>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</si>
  <si>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</si>
  <si>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</si>
  <si>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</si>
  <si>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</si>
  <si>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</si>
  <si>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</si>
  <si>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</si>
  <si>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</si>
  <si>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</si>
  <si>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</si>
  <si>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</si>
  <si>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</si>
  <si>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</si>
  <si>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</si>
  <si>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</si>
  <si>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</si>
  <si>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</si>
  <si>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</si>
  <si>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</si>
  <si>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</si>
  <si>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</si>
  <si>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</si>
  <si>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</si>
  <si>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</si>
  <si>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</si>
  <si>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</si>
  <si>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</si>
  <si>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</si>
  <si>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</si>
  <si>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</si>
  <si>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</si>
  <si>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</si>
  <si>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</si>
  <si>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</si>
  <si>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</si>
  <si>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</si>
  <si>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</si>
  <si>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</si>
  <si>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</si>
  <si>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</si>
  <si>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</si>
  <si>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</si>
  <si>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</si>
  <si>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</si>
  <si>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</si>
  <si>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</si>
  <si>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</si>
  <si>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</si>
  <si>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</si>
  <si>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</si>
  <si>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</si>
  <si>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</si>
  <si>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</si>
  <si>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</si>
  <si>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</si>
  <si>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</si>
  <si>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</si>
  <si>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</si>
  <si>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</si>
  <si>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</si>
  <si>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</si>
  <si>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</si>
  <si>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</si>
  <si>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</si>
  <si>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</si>
  <si>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</si>
  <si>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</si>
  <si>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</si>
  <si>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</si>
  <si>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</si>
  <si>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</si>
  <si>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</si>
  <si>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</si>
  <si>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</si>
  <si>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</si>
  <si>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</si>
  <si>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</si>
  <si>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</si>
  <si>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</si>
  <si>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</si>
  <si>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</si>
  <si>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</si>
  <si>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</si>
  <si>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</si>
  <si>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</si>
  <si>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</si>
  <si>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</si>
  <si>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</si>
  <si>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</si>
  <si>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</si>
  <si>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</si>
  <si>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</si>
  <si>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</si>
  <si>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</si>
  <si>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</si>
  <si>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</si>
  <si>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</si>
  <si>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</si>
  <si>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</si>
  <si>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</si>
  <si>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</si>
  <si>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</si>
  <si>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</si>
  <si>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</si>
  <si>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</si>
  <si>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</si>
  <si>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</si>
  <si>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</si>
  <si>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</si>
  <si>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</si>
  <si>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</si>
  <si>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</si>
  <si>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</si>
  <si>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</si>
  <si>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</si>
  <si>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</si>
  <si>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</si>
  <si>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</si>
  <si>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</si>
  <si>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</si>
  <si>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</si>
  <si>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</si>
  <si>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</si>
  <si>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</si>
  <si>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</si>
  <si>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</si>
  <si>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</si>
  <si>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</si>
  <si>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</si>
  <si>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</si>
  <si>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</si>
  <si>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</si>
  <si>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</si>
  <si>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</si>
  <si>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</si>
  <si>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</si>
  <si>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</si>
  <si>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</si>
  <si>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</si>
  <si>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</si>
  <si>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</si>
  <si>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</si>
  <si>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</si>
  <si>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</si>
  <si>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</si>
  <si>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</si>
  <si>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</si>
  <si>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</si>
  <si>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</si>
  <si>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</si>
  <si>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</si>
  <si>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</si>
  <si>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</si>
  <si>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</si>
  <si>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</si>
  <si>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</si>
  <si>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</si>
  <si>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</si>
  <si>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</si>
  <si>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</si>
  <si>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</si>
  <si>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</si>
  <si>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</si>
  <si>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</si>
  <si>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</si>
  <si>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</si>
  <si>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</si>
  <si>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</si>
  <si>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</si>
  <si>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</si>
  <si>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</si>
  <si>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</si>
  <si>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</si>
  <si>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</si>
  <si>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</si>
  <si>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</si>
  <si>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</si>
  <si>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</si>
  <si>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</si>
  <si>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</si>
  <si>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</si>
  <si>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</si>
  <si>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</si>
  <si>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</si>
  <si>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</si>
  <si>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</si>
  <si>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</si>
  <si>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</si>
  <si>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</si>
  <si>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</si>
  <si>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</si>
  <si>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</si>
  <si>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</si>
  <si>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</si>
  <si>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</si>
  <si>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</si>
  <si>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</si>
  <si>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</si>
  <si>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</si>
  <si>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</si>
  <si>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</si>
  <si>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</si>
  <si>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</si>
  <si>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</si>
  <si>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</si>
  <si>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</si>
  <si>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</si>
  <si>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</si>
  <si>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</si>
  <si>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</si>
  <si>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</si>
  <si>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</si>
  <si>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</si>
  <si>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</si>
  <si>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</si>
  <si>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</si>
  <si>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</si>
  <si>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</si>
  <si>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</si>
  <si>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</si>
  <si>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</si>
  <si>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</si>
  <si>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</si>
  <si>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</si>
  <si>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</si>
  <si>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</si>
  <si>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</si>
  <si>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</si>
  <si>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</si>
  <si>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</si>
  <si>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</si>
  <si>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</si>
  <si>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</si>
  <si>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</si>
  <si>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</si>
  <si>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</si>
  <si>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</si>
  <si>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</si>
  <si>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</si>
  <si>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</si>
  <si>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</si>
  <si>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</si>
  <si>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</si>
  <si>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</si>
  <si>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</si>
  <si>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</si>
  <si>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</si>
  <si>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</si>
  <si>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</si>
  <si>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</si>
  <si>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</si>
  <si>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</si>
  <si>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</si>
  <si>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</si>
  <si>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</si>
  <si>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</si>
  <si>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</si>
  <si>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</si>
  <si>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</si>
  <si>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</si>
  <si>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</si>
  <si>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</si>
  <si>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</si>
  <si>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</si>
  <si>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</si>
  <si>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</si>
  <si>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</si>
  <si>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</si>
  <si>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</si>
  <si>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</si>
  <si>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</si>
  <si>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</si>
  <si>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</si>
  <si>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</si>
  <si>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</si>
  <si>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</si>
  <si>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</si>
  <si>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</si>
  <si>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</si>
  <si>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</si>
  <si>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</si>
  <si>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</si>
  <si>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</si>
  <si>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</si>
  <si>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</si>
  <si>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</si>
  <si>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</si>
  <si>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</si>
  <si>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</si>
  <si>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</si>
  <si>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</si>
  <si>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</si>
  <si>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</si>
  <si>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</si>
  <si>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</si>
  <si>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</si>
  <si>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</si>
  <si>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</si>
  <si>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</si>
  <si>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</si>
  <si>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</si>
  <si>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</si>
  <si>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</si>
  <si>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</si>
  <si>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</si>
  <si>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</si>
  <si>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</si>
  <si>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</si>
  <si>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</si>
  <si>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</si>
  <si>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</si>
  <si>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</si>
  <si>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</si>
  <si>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</si>
  <si>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</si>
  <si>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</si>
  <si>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</si>
  <si>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</si>
  <si>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</si>
  <si>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</si>
  <si>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</si>
  <si>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</si>
  <si>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</si>
  <si>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</si>
  <si>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</si>
  <si>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</si>
  <si>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</si>
  <si>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</si>
  <si>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</si>
  <si>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</si>
  <si>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</si>
  <si>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</si>
  <si>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</si>
  <si>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</si>
  <si>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</si>
  <si>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</si>
  <si>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</si>
  <si>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</si>
  <si>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</si>
  <si>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</si>
  <si>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</si>
  <si>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</si>
  <si>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</si>
  <si>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</si>
  <si>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</si>
  <si>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</si>
  <si>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</si>
  <si>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</si>
  <si>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</si>
  <si>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</si>
  <si>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</si>
  <si>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</si>
  <si>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</si>
  <si>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</si>
  <si>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</si>
  <si>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</si>
  <si>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</si>
  <si>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</si>
  <si>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</si>
  <si>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</si>
  <si>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</si>
  <si>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</si>
  <si>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</si>
  <si>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</si>
  <si>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</si>
  <si>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</si>
  <si>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</si>
  <si>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</si>
  <si>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</si>
  <si>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</si>
  <si>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</si>
  <si>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</si>
  <si>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</si>
  <si>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</si>
  <si>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</si>
  <si>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</si>
  <si>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</si>
  <si>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</si>
  <si>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</si>
  <si>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</si>
  <si>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</si>
  <si>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</si>
  <si>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</si>
  <si>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</si>
  <si>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</si>
  <si>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</si>
  <si>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</si>
  <si>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</si>
  <si>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</si>
  <si>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</si>
  <si>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</si>
  <si>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</si>
  <si>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</si>
  <si>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</si>
  <si>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</si>
  <si>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</si>
  <si>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</si>
  <si>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</si>
  <si>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</si>
  <si>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</si>
  <si>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</si>
  <si>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</si>
  <si>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</si>
  <si>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</si>
  <si>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</si>
  <si>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</si>
  <si>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</si>
  <si>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</si>
  <si>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</si>
  <si>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</si>
  <si>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</si>
  <si>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</si>
  <si>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</si>
  <si>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</si>
  <si>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</si>
  <si>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</si>
  <si>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</si>
  <si>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</si>
  <si>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</si>
  <si>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</si>
  <si>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</si>
  <si>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</si>
  <si>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</si>
  <si>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</si>
  <si>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</si>
  <si>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</si>
  <si>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</si>
  <si>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</si>
  <si>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</si>
  <si>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</si>
  <si>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</si>
  <si>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</si>
  <si>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</si>
  <si>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</si>
  <si>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</si>
  <si>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</si>
  <si>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</si>
  <si>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</si>
  <si>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</si>
  <si>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</si>
  <si>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</si>
  <si>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</si>
  <si>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</si>
  <si>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</si>
  <si>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</si>
  <si>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</si>
  <si>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</si>
  <si>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</si>
  <si>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</si>
  <si>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</si>
  <si>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</si>
  <si>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</si>
  <si>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</si>
  <si>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</si>
  <si>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</si>
  <si>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</si>
  <si>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</si>
  <si>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</si>
  <si>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</si>
  <si>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</si>
  <si>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</si>
  <si>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</si>
  <si>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</si>
  <si>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</si>
  <si>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</si>
  <si>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</si>
  <si>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</si>
  <si>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</si>
  <si>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</si>
  <si>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</si>
  <si>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</si>
  <si>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</si>
  <si>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</si>
  <si>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</si>
  <si>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</si>
  <si>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</si>
  <si>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</si>
  <si>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</si>
  <si>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</si>
  <si>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</si>
  <si>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</si>
  <si>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</si>
  <si>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</si>
  <si>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</si>
  <si>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</si>
  <si>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</si>
  <si>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</si>
  <si>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</si>
  <si>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</si>
  <si>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</si>
  <si>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</si>
  <si>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</si>
  <si>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</si>
  <si>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</si>
  <si>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</si>
  <si>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</si>
  <si>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</si>
  <si>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</si>
  <si>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</si>
  <si>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</si>
  <si>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</si>
  <si>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</si>
  <si>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</si>
  <si>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</si>
  <si>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</si>
  <si>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</si>
  <si>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</si>
  <si>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</si>
  <si>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</si>
  <si>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</si>
  <si>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</si>
  <si>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</si>
  <si>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</si>
  <si>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</si>
  <si>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</si>
  <si>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</si>
  <si>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</si>
  <si>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</si>
  <si>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</si>
  <si>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</si>
  <si>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</si>
  <si>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</si>
  <si>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</si>
  <si>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</si>
  <si>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</si>
  <si>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</si>
  <si>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</si>
  <si>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</si>
  <si>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</si>
  <si>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</si>
  <si>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</si>
  <si>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</si>
  <si>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</si>
  <si>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</si>
  <si>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</si>
  <si>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</si>
  <si>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</si>
  <si>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</si>
  <si>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</si>
  <si>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</si>
  <si>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</si>
  <si>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</si>
  <si>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</si>
  <si>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</si>
  <si>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</si>
  <si>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</si>
  <si>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</si>
  <si>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</si>
  <si>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</si>
  <si>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</si>
  <si>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</si>
  <si>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</si>
  <si>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</si>
  <si>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</si>
  <si>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</si>
  <si>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</si>
  <si>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</si>
  <si>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</si>
  <si>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</si>
  <si>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</si>
  <si>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</si>
  <si>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</si>
  <si>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</si>
  <si>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</si>
  <si>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</si>
  <si>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</si>
  <si>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</si>
  <si>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</si>
  <si>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</si>
  <si>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</si>
  <si>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</si>
  <si>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</si>
  <si>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</si>
  <si>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</si>
  <si>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</si>
  <si>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</si>
  <si>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</si>
  <si>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</si>
  <si>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</si>
  <si>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</si>
  <si>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</si>
  <si>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</si>
  <si>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</si>
  <si>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</si>
  <si>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</si>
  <si>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</si>
  <si>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</si>
  <si>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</si>
  <si>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</si>
  <si>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</si>
  <si>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</si>
  <si>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</si>
  <si>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</si>
  <si>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</si>
  <si>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</si>
  <si>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</si>
  <si>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</si>
  <si>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</si>
  <si>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</si>
  <si>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</si>
  <si>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</si>
  <si>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</si>
  <si>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</si>
  <si>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</si>
  <si>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</si>
  <si>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</si>
  <si>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</si>
  <si>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</si>
  <si>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</si>
  <si>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</si>
  <si>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</si>
  <si>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</si>
  <si>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</si>
  <si>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</si>
  <si>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</si>
  <si>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</si>
  <si>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</si>
  <si>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</si>
  <si>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</si>
  <si>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</si>
  <si>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</si>
  <si>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</si>
  <si>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</si>
  <si>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</si>
  <si>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</si>
  <si>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</si>
  <si>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</si>
  <si>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</si>
  <si>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</si>
  <si>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</si>
  <si>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</si>
  <si>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</si>
  <si>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</si>
  <si>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</si>
  <si>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</si>
  <si>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</si>
  <si>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</si>
  <si>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</si>
  <si>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</si>
  <si>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</si>
  <si>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</si>
  <si>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</si>
  <si>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</si>
  <si>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</si>
  <si>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</si>
  <si>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</si>
  <si>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</si>
  <si>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</si>
  <si>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</si>
  <si>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</si>
  <si>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</si>
  <si>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</si>
  <si>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</si>
  <si>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</si>
  <si>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</si>
  <si>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</si>
  <si>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</si>
  <si>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</si>
  <si>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</si>
  <si>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</si>
  <si>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</si>
  <si>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</si>
  <si>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</si>
  <si>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</si>
  <si>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</si>
  <si>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</si>
  <si>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</si>
  <si>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</si>
  <si>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</si>
  <si>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</si>
  <si>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</si>
  <si>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</si>
  <si>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</si>
  <si>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</si>
  <si>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</si>
  <si>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</si>
  <si>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</si>
  <si>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</si>
  <si>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</si>
  <si>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</si>
  <si>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</si>
  <si>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</si>
  <si>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</si>
  <si>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</si>
  <si>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</si>
  <si>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</si>
  <si>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</si>
  <si>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</si>
  <si>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</si>
  <si>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</si>
  <si>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</si>
  <si>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</si>
  <si>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</si>
  <si>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</si>
  <si>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</si>
  <si>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</si>
  <si>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</si>
  <si>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</si>
  <si>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</si>
  <si>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</si>
  <si>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</si>
  <si>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</si>
  <si>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</si>
  <si>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</si>
  <si>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</si>
  <si>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</si>
  <si>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</si>
  <si>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</si>
  <si>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</si>
  <si>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</si>
  <si>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</si>
  <si>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</si>
  <si>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</si>
  <si>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</si>
  <si>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</si>
  <si>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</si>
  <si>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</si>
  <si>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</si>
  <si>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</si>
  <si>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</si>
  <si>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</si>
  <si>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</si>
  <si>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</si>
  <si>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</si>
  <si>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</si>
  <si>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</si>
  <si>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</si>
  <si>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</si>
  <si>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</si>
  <si>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</si>
  <si>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</si>
  <si>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</si>
  <si>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</si>
  <si>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</si>
  <si>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</si>
  <si>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</si>
  <si>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</si>
  <si>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</si>
  <si>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</si>
  <si>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</si>
  <si>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</si>
  <si>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</si>
  <si>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</si>
  <si>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</si>
  <si>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</si>
  <si>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</si>
  <si>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</si>
  <si>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</si>
  <si>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</si>
  <si>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</si>
  <si>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</si>
  <si>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</si>
  <si>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</si>
  <si>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</si>
  <si>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</si>
  <si>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</si>
  <si>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</si>
  <si>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</si>
  <si>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</si>
  <si>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</si>
  <si>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</si>
  <si>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</si>
  <si>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</si>
  <si>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</si>
  <si>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</si>
  <si>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</si>
  <si>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</si>
  <si>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</si>
  <si>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</si>
  <si>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</si>
  <si>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</si>
  <si>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</si>
  <si>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</si>
  <si>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</si>
  <si>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</si>
  <si>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</si>
  <si>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</si>
  <si>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</si>
  <si>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</si>
  <si>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</si>
  <si>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</si>
  <si>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</si>
  <si>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</si>
  <si>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</si>
  <si>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</si>
  <si>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</si>
  <si>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</si>
  <si>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</si>
  <si>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</si>
  <si>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</si>
  <si>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</si>
  <si>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</si>
  <si>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</si>
  <si>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</si>
  <si>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</si>
  <si>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</si>
  <si>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</si>
  <si>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</si>
  <si>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</si>
  <si>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</si>
  <si>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</si>
  <si>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</si>
  <si>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</si>
  <si>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</si>
  <si>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</si>
  <si>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</si>
  <si>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</si>
  <si>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</si>
  <si>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</si>
  <si>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</si>
  <si>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</si>
  <si>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</si>
  <si>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</si>
  <si>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</si>
  <si>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</si>
  <si>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</si>
  <si>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</si>
  <si>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</si>
  <si>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</si>
  <si>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</si>
  <si>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</si>
  <si>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</si>
  <si>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</si>
  <si>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</si>
  <si>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</si>
  <si>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</si>
  <si>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</si>
  <si>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</si>
  <si>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</si>
  <si>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</si>
  <si>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</si>
  <si>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</si>
  <si>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</si>
  <si>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</si>
  <si>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</si>
  <si>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</si>
  <si>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</si>
  <si>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</si>
  <si>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</si>
  <si>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</si>
  <si>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</si>
  <si>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</si>
  <si>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</si>
  <si>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</si>
  <si>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</si>
  <si>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</si>
  <si>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</si>
  <si>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</si>
  <si>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</si>
  <si>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</si>
  <si>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</si>
  <si>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</si>
  <si>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</si>
  <si>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</si>
  <si>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</si>
  <si>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</si>
  <si>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</si>
  <si>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</si>
  <si>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</si>
  <si>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</si>
  <si>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</si>
  <si>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</si>
  <si>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</si>
  <si>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</si>
  <si>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</si>
  <si>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</si>
  <si>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</si>
  <si>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</si>
  <si>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</si>
  <si>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</si>
  <si>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</si>
  <si>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</si>
  <si>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</si>
  <si>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</si>
  <si>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</si>
  <si>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</si>
  <si>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</si>
  <si>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</si>
  <si>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</si>
  <si>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</si>
  <si>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</si>
  <si>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</si>
  <si>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</si>
  <si>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</si>
  <si>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</si>
  <si>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</si>
  <si>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</si>
  <si>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</si>
  <si>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</si>
  <si>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</si>
  <si>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</si>
  <si>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</si>
  <si>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</si>
  <si>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</si>
  <si>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</si>
  <si>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</si>
  <si>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</si>
  <si>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</si>
  <si>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</si>
  <si>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</si>
  <si>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</si>
  <si>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</si>
  <si>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</si>
  <si>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</si>
  <si>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</si>
  <si>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</si>
  <si>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</si>
  <si>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</si>
  <si>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</si>
  <si>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</si>
  <si>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</si>
  <si>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</si>
  <si>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</si>
  <si>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</si>
  <si>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</si>
  <si>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</si>
  <si>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</si>
  <si>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</si>
  <si>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</si>
  <si>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</si>
  <si>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</si>
  <si>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</si>
  <si>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</si>
  <si>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</si>
  <si>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</si>
  <si>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</si>
  <si>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</si>
  <si>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</si>
  <si>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</si>
  <si>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</si>
  <si>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</si>
  <si>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</si>
  <si>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</si>
  <si>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</si>
  <si>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</si>
  <si>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</si>
  <si>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</si>
  <si>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</si>
  <si>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</si>
  <si>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</si>
  <si>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</si>
  <si>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</si>
  <si>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</si>
  <si>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</si>
  <si>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</si>
  <si>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</si>
  <si>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</si>
  <si>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</si>
  <si>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</si>
  <si>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</si>
  <si>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</si>
  <si>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</si>
  <si>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</si>
  <si>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</si>
  <si>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</si>
  <si>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</si>
  <si>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</si>
  <si>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</si>
  <si>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</si>
  <si>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</si>
  <si>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</si>
  <si>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</si>
  <si>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</si>
  <si>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</si>
  <si>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</si>
  <si>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</si>
  <si>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</si>
  <si>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</si>
  <si>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</si>
  <si>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</si>
  <si>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</si>
  <si>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</si>
  <si>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</si>
  <si>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</si>
  <si>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</si>
  <si>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</si>
  <si>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</si>
  <si>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</si>
  <si>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</si>
  <si>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</si>
  <si>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</si>
  <si>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</si>
  <si>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</si>
  <si>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</si>
  <si>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</si>
  <si>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</si>
  <si>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</si>
  <si>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</si>
  <si>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</si>
  <si>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</si>
  <si>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</si>
  <si>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</si>
  <si>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</si>
  <si>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</si>
  <si>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</si>
  <si>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</si>
  <si>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</si>
  <si>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</si>
  <si>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</si>
  <si>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</si>
  <si>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</si>
  <si>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</si>
  <si>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</si>
  <si>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</si>
  <si>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</si>
  <si>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</si>
  <si>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</si>
  <si>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</si>
  <si>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</si>
  <si>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</si>
  <si>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</si>
  <si>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</si>
  <si>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</si>
  <si>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</si>
  <si>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</si>
  <si>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</si>
  <si>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</si>
  <si>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</si>
  <si>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</si>
  <si>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</si>
  <si>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</si>
  <si>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</si>
  <si>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</si>
  <si>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</si>
  <si>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</si>
  <si>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</si>
  <si>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</si>
  <si>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</si>
  <si>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</si>
  <si>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</si>
  <si>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</si>
  <si>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</si>
  <si>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</si>
  <si>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</si>
  <si>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</si>
  <si>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</si>
  <si>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</si>
  <si>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</si>
  <si>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</si>
  <si>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</si>
  <si>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</si>
  <si>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</si>
  <si>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</si>
  <si>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</si>
  <si>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</si>
  <si>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</si>
  <si>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</si>
  <si>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</si>
  <si>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</si>
  <si>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</si>
  <si>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</si>
  <si>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</si>
  <si>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</si>
  <si>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</si>
  <si>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</si>
  <si>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</si>
  <si>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</si>
  <si>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</si>
  <si>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</si>
  <si>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</si>
  <si>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</si>
  <si>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</si>
  <si>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</si>
  <si>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</si>
  <si>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</si>
  <si>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</si>
  <si>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</si>
  <si>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</si>
  <si>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</si>
  <si>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</si>
  <si>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</si>
  <si>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</si>
  <si>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</si>
  <si>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</si>
  <si>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</si>
  <si>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</si>
  <si>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</si>
  <si>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</si>
  <si>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</si>
  <si>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</si>
  <si>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</si>
  <si>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</si>
  <si>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</si>
  <si>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</si>
  <si>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</si>
  <si>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</si>
  <si>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</si>
  <si>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</si>
  <si>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</si>
  <si>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</si>
  <si>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</si>
  <si>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</si>
  <si>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</si>
  <si>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</si>
  <si>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</si>
  <si>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</si>
  <si>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</si>
  <si>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</si>
  <si>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</si>
  <si>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</si>
  <si>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</si>
  <si>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</si>
  <si>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</si>
  <si>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</si>
  <si>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</si>
  <si>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</si>
  <si>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</si>
  <si>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</si>
  <si>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</si>
  <si>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</si>
  <si>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</si>
  <si>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</si>
  <si>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</si>
  <si>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</si>
  <si>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</si>
  <si>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</si>
  <si>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</si>
  <si>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</si>
  <si>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</si>
  <si>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</si>
  <si>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</si>
  <si>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</si>
  <si>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</si>
  <si>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</si>
  <si>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</si>
  <si>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</si>
  <si>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</si>
  <si>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</si>
  <si>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</si>
  <si>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</si>
  <si>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</si>
  <si>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</si>
  <si>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</si>
  <si>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</si>
  <si>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</si>
  <si>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</si>
  <si>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</si>
  <si>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</si>
  <si>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</si>
  <si>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</si>
  <si>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</si>
  <si>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</si>
  <si>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</si>
  <si>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</si>
  <si>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</si>
  <si>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</si>
  <si>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</si>
  <si>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</si>
  <si>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</si>
  <si>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</si>
  <si>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</si>
  <si>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</si>
  <si>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</si>
  <si>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</si>
  <si>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</si>
  <si>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</si>
  <si>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</si>
  <si>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</si>
  <si>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</si>
  <si>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</si>
  <si>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</si>
  <si>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</si>
  <si>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</si>
  <si>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</si>
  <si>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</si>
  <si>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</si>
  <si>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</si>
  <si>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</si>
  <si>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</si>
  <si>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</si>
  <si>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</si>
  <si>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</si>
  <si>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</si>
  <si>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</si>
  <si>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</si>
  <si>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</si>
  <si>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</si>
  <si>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</si>
  <si>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</si>
  <si>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</si>
  <si>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</si>
  <si>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</si>
  <si>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</si>
  <si>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</si>
  <si>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</si>
  <si>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</si>
  <si>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</si>
  <si>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</si>
  <si>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</si>
  <si>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</si>
  <si>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</si>
  <si>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</si>
  <si>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</si>
  <si>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</si>
  <si>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</si>
  <si>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</si>
  <si>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</si>
  <si>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</si>
  <si>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</si>
  <si>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</si>
  <si>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</si>
  <si>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</si>
  <si>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</si>
  <si>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</si>
  <si>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</si>
  <si>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</si>
  <si>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</si>
  <si>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</si>
  <si>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</si>
  <si>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</si>
  <si>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</si>
  <si>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</si>
  <si>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</si>
  <si>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</si>
  <si>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</si>
  <si>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</si>
  <si>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</si>
  <si>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</si>
  <si>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</si>
  <si>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</si>
  <si>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</si>
  <si>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</si>
  <si>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</si>
  <si>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</si>
  <si>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</si>
  <si>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</si>
  <si>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</si>
  <si>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</si>
  <si>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</si>
  <si>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</si>
  <si>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</si>
  <si>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</si>
  <si>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</si>
  <si>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</si>
  <si>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</si>
  <si>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</si>
  <si>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</si>
  <si>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</si>
  <si>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</si>
  <si>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</si>
  <si>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</si>
  <si>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</si>
  <si>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</si>
  <si>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</si>
  <si>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</si>
  <si>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</si>
  <si>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</si>
  <si>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</si>
  <si>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</si>
  <si>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</si>
  <si>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</si>
  <si>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</si>
  <si>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</si>
  <si>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</si>
  <si>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</si>
  <si>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</si>
  <si>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</si>
  <si>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</si>
  <si>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</si>
  <si>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</si>
  <si>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</si>
  <si>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</si>
  <si>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</si>
  <si>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</si>
  <si>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</si>
  <si>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</si>
  <si>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</si>
  <si>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</si>
  <si>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</si>
  <si>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</si>
  <si>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</si>
  <si>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</si>
  <si>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</si>
  <si>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</si>
  <si>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</si>
  <si>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</si>
  <si>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</si>
  <si>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</si>
  <si>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</si>
  <si>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</si>
  <si>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</si>
  <si>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</si>
  <si>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</si>
  <si>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</si>
  <si>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</si>
  <si>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</si>
  <si>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</si>
  <si>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</si>
  <si>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</si>
  <si>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</si>
  <si>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</si>
  <si>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</si>
  <si>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</si>
  <si>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</si>
  <si>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</si>
  <si>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</si>
  <si>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</si>
  <si>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</si>
  <si>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</si>
  <si>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</si>
  <si>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</si>
  <si>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</si>
  <si>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</si>
  <si>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</si>
  <si>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</si>
  <si>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</si>
  <si>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</si>
  <si>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</si>
  <si>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</si>
  <si>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</si>
  <si>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</si>
  <si>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</si>
  <si>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</si>
  <si>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</si>
  <si>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</si>
  <si>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</si>
  <si>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</si>
  <si>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</si>
  <si>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</si>
  <si>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</si>
  <si>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</si>
  <si>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</si>
  <si>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</si>
  <si>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</si>
  <si>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</si>
  <si>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</si>
  <si>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</si>
  <si>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</si>
  <si>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</si>
  <si>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</si>
  <si>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</si>
  <si>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</si>
  <si>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</si>
  <si>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</si>
  <si>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</si>
  <si>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</si>
  <si>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</si>
  <si>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</si>
  <si>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</si>
  <si>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</si>
  <si>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</si>
  <si>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</si>
  <si>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</si>
  <si>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</si>
  <si>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</si>
  <si>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</si>
  <si>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</si>
  <si>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</si>
  <si>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</si>
  <si>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</si>
  <si>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</si>
  <si>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</si>
  <si>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</si>
  <si>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</si>
  <si>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</si>
  <si>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</si>
  <si>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</si>
  <si>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</si>
  <si>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</si>
  <si>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</si>
  <si>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</si>
  <si>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</si>
  <si>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</si>
  <si>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</si>
  <si>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</si>
  <si>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</si>
  <si>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</si>
  <si>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</si>
  <si>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</si>
  <si>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</si>
  <si>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</si>
  <si>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</si>
  <si>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</si>
  <si>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</si>
  <si>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</si>
  <si>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</si>
  <si>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</si>
  <si>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</si>
  <si>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</si>
  <si>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</si>
  <si>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</si>
  <si>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</si>
  <si>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</si>
  <si>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</si>
  <si>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</si>
  <si>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</si>
  <si>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</si>
  <si>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</si>
  <si>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</si>
  <si>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</si>
  <si>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</si>
  <si>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</si>
  <si>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</si>
  <si>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</si>
  <si>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</si>
  <si>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</si>
  <si>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</si>
  <si>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</si>
  <si>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</si>
  <si>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</si>
  <si>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</si>
  <si>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</si>
  <si>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</si>
  <si>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</si>
  <si>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</si>
  <si>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</si>
  <si>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</si>
  <si>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</si>
  <si>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</si>
  <si>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</si>
  <si>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</si>
  <si>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</si>
  <si>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</si>
  <si>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</si>
  <si>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</si>
  <si>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</si>
  <si>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</si>
  <si>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</si>
  <si>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</si>
  <si>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</si>
  <si>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</si>
  <si>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</si>
  <si>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</si>
  <si>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</si>
  <si>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</si>
  <si>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</si>
  <si>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</si>
  <si>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</si>
  <si>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</si>
  <si>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</si>
  <si>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</si>
  <si>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</si>
  <si>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</si>
  <si>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</si>
  <si>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</si>
  <si>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</si>
  <si>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</si>
  <si>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</si>
  <si>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</si>
  <si>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</si>
  <si>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</si>
  <si>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</si>
  <si>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</si>
  <si>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</si>
  <si>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</si>
  <si>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</si>
  <si>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</si>
  <si>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</si>
  <si>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</si>
  <si>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</si>
  <si>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</si>
  <si>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</si>
  <si>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</si>
  <si>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</si>
  <si>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</si>
  <si>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</si>
  <si>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</si>
  <si>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</si>
  <si>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</si>
  <si>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</si>
  <si>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</si>
  <si>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</si>
  <si>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</si>
  <si>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</si>
  <si>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</si>
  <si>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</si>
  <si>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</si>
  <si>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</si>
  <si>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</si>
  <si>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</si>
  <si>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</si>
  <si>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</si>
  <si>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</si>
  <si>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</si>
  <si>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</si>
  <si>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</si>
  <si>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</si>
  <si>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</si>
  <si>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</si>
  <si>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</si>
  <si>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</si>
  <si>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</si>
  <si>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</si>
  <si>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</si>
  <si>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</si>
  <si>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</si>
  <si>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</si>
  <si>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</si>
  <si>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</si>
  <si>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</si>
  <si>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</si>
  <si>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</si>
  <si>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</si>
  <si>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</si>
  <si>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</si>
  <si>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</si>
  <si>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</si>
  <si>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</si>
  <si>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</si>
  <si>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</si>
  <si>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</si>
  <si>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</si>
  <si>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</si>
  <si>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</si>
  <si>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</si>
  <si>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</si>
  <si>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</si>
  <si>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</si>
  <si>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</si>
  <si>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</si>
  <si>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</si>
  <si>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</si>
  <si>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</si>
  <si>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</si>
  <si>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</si>
  <si>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</si>
  <si>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</si>
  <si>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</si>
  <si>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</si>
  <si>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</si>
  <si>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</si>
  <si>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</si>
  <si>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</si>
  <si>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</si>
  <si>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</si>
  <si>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</si>
  <si>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</si>
  <si>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</si>
  <si>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</si>
  <si>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</si>
  <si>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</si>
  <si>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</si>
  <si>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</si>
  <si>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</si>
  <si>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</si>
  <si>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</si>
  <si>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</si>
  <si>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</si>
  <si>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</si>
  <si>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</si>
  <si>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</si>
  <si>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</si>
  <si>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</si>
  <si>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</si>
  <si>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</si>
  <si>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</si>
  <si>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</si>
  <si>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</si>
  <si>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</si>
  <si>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</si>
  <si>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</si>
  <si>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</si>
  <si>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</si>
  <si>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</si>
  <si>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</si>
  <si>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</si>
  <si>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</si>
  <si>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</si>
  <si>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</si>
  <si>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</si>
  <si>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</si>
  <si>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</si>
  <si>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</si>
  <si>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</si>
  <si>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</si>
  <si>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</si>
  <si>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</si>
  <si>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</si>
  <si>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</si>
  <si>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</si>
  <si>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</si>
  <si>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</si>
  <si>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</si>
  <si>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</si>
  <si>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</si>
  <si>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</si>
  <si>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</si>
  <si>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</si>
  <si>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</si>
  <si>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</si>
  <si>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</si>
  <si>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</si>
  <si>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</si>
  <si>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</si>
  <si>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</si>
  <si>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</si>
  <si>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</si>
  <si>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</si>
  <si>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</si>
  <si>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</si>
  <si>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</si>
  <si>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</si>
  <si>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</si>
  <si>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</si>
  <si>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</si>
  <si>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</si>
  <si>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</si>
  <si>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</si>
  <si>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</si>
  <si>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</si>
  <si>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</si>
  <si>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</si>
  <si>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</si>
  <si>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</si>
  <si>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</si>
  <si>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</si>
  <si>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</si>
  <si>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</si>
  <si>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</si>
  <si>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</si>
  <si>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</si>
  <si>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</si>
  <si>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</si>
  <si>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</si>
  <si>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</si>
  <si>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</si>
  <si>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</si>
  <si>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</si>
  <si>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</si>
  <si>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</si>
  <si>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</si>
  <si>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</si>
  <si>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</si>
  <si>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</si>
  <si>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</si>
  <si>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</si>
  <si>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</si>
  <si>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</si>
  <si>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</si>
  <si>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</si>
  <si>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</si>
  <si>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</si>
  <si>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</si>
  <si>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</si>
  <si>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</si>
  <si>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</si>
  <si>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</si>
  <si>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</si>
  <si>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</si>
  <si>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</si>
  <si>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</si>
  <si>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</si>
  <si>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</si>
  <si>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</si>
  <si>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</si>
  <si>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</si>
  <si>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</si>
  <si>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</si>
  <si>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</si>
  <si>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</si>
  <si>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</si>
  <si>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</si>
  <si>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</si>
  <si>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</si>
  <si>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</si>
  <si>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</si>
  <si>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</si>
  <si>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</si>
  <si>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</si>
  <si>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</si>
  <si>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</si>
  <si>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</si>
  <si>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</si>
  <si>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</si>
  <si>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</si>
  <si>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</si>
  <si>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</si>
  <si>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</si>
  <si>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</si>
  <si>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</si>
  <si>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</si>
  <si>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</si>
  <si>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</si>
  <si>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</si>
  <si>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</si>
  <si>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</si>
  <si>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</si>
  <si>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</si>
  <si>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</si>
  <si>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</si>
  <si>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</si>
  <si>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</si>
  <si>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</si>
  <si>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</si>
  <si>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</si>
  <si>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</si>
  <si>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</si>
  <si>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</si>
  <si>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</si>
  <si>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</si>
  <si>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</si>
  <si>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</si>
  <si>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</si>
  <si>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</si>
  <si>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</si>
  <si>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</si>
  <si>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</si>
  <si>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</si>
  <si>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</si>
  <si>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</si>
  <si>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</si>
  <si>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</si>
  <si>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</si>
  <si>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</si>
  <si>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</si>
  <si>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</si>
  <si>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</si>
  <si>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</si>
  <si>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</si>
  <si>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</si>
  <si>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</si>
  <si>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</si>
  <si>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</si>
  <si>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</si>
  <si>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</si>
  <si>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</si>
  <si>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</si>
  <si>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</si>
  <si>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</si>
  <si>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</si>
  <si>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</si>
  <si>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</si>
  <si>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</si>
  <si>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</si>
  <si>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</si>
  <si>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</si>
  <si>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</si>
  <si>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</si>
  <si>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</si>
  <si>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</si>
  <si>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</si>
  <si>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</si>
  <si>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</si>
  <si>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</si>
  <si>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</si>
  <si>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</si>
  <si>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</si>
  <si>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</si>
  <si>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</si>
  <si>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</si>
  <si>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</si>
  <si>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</si>
  <si>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</si>
  <si>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</si>
  <si>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</si>
  <si>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</si>
  <si>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</si>
  <si>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</si>
  <si>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</si>
  <si>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</si>
  <si>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</si>
  <si>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</si>
  <si>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</si>
  <si>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</si>
  <si>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</si>
  <si>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</si>
  <si>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</si>
  <si>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</si>
  <si>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</si>
  <si>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</si>
  <si>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</si>
  <si>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</si>
  <si>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</si>
  <si>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</si>
  <si>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</si>
  <si>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</si>
  <si>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</si>
  <si>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</si>
  <si>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</si>
  <si>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</si>
  <si>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</si>
  <si>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</si>
  <si>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</si>
  <si>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</si>
  <si>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</si>
  <si>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</si>
  <si>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</si>
  <si>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</si>
  <si>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</si>
  <si>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</si>
  <si>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</si>
  <si>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 xml:space="preserve">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</si>
  <si>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</si>
  <si>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</si>
  <si>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</si>
  <si>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</si>
  <si>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</si>
  <si>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</si>
  <si>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</si>
  <si>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</si>
  <si>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</si>
  <si>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</si>
  <si>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</si>
  <si>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</si>
  <si>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</si>
  <si>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</si>
  <si>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</si>
  <si>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</si>
  <si>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</si>
  <si>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</si>
  <si>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</si>
  <si>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</si>
  <si>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</si>
  <si>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</si>
  <si>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</si>
  <si>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</si>
  <si>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</si>
  <si>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</si>
  <si>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</si>
  <si>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</si>
  <si>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</si>
  <si>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</si>
  <si>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</si>
  <si>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</si>
  <si>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</si>
  <si>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</si>
  <si>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</si>
  <si>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</si>
  <si>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</si>
  <si>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</si>
  <si>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</si>
  <si>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</si>
  <si>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</si>
  <si>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</si>
  <si>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</si>
  <si>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</si>
  <si>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</si>
  <si>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</si>
  <si>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</si>
  <si>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</si>
  <si>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</si>
  <si>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</si>
  <si>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</si>
  <si>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</si>
  <si>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</si>
  <si>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</si>
  <si>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</si>
  <si>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</si>
  <si>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</si>
  <si>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</si>
  <si>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</si>
  <si>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</si>
  <si>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</si>
  <si>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</si>
  <si>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</si>
  <si>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</si>
  <si>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</si>
  <si>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</si>
  <si>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</si>
  <si>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</si>
  <si>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</si>
  <si>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</si>
  <si>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</si>
  <si>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</si>
  <si>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</si>
  <si>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</si>
  <si>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</si>
  <si>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</si>
  <si>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</si>
  <si>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</si>
  <si>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</si>
  <si>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</si>
  <si>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</si>
  <si>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</si>
  <si>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</si>
  <si>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</si>
  <si>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</si>
  <si>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</si>
  <si>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</si>
  <si>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</si>
  <si>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</si>
  <si>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</si>
  <si>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</si>
  <si>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</si>
  <si>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</si>
  <si>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</si>
  <si>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</si>
  <si>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</si>
  <si>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</si>
  <si>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</si>
  <si>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</si>
  <si>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</si>
  <si>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</si>
  <si>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</si>
  <si>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</si>
  <si>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</si>
  <si>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</si>
  <si>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</si>
  <si>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</si>
  <si>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</si>
  <si>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</si>
  <si>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</si>
  <si>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</si>
  <si>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</si>
  <si>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</si>
  <si>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</si>
  <si>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</si>
  <si>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</si>
  <si>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</si>
  <si>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</si>
  <si>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</si>
  <si>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</si>
  <si>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</si>
  <si>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</si>
  <si>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</si>
  <si>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</si>
  <si>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</si>
  <si>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</si>
  <si>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</si>
  <si>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</si>
  <si>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</si>
  <si>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</si>
  <si>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</si>
  <si>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</si>
  <si>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</si>
  <si>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</si>
  <si>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</si>
  <si>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</si>
  <si>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</si>
  <si>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</si>
  <si>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</si>
  <si>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</si>
  <si>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</si>
  <si>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</si>
  <si>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</si>
  <si>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</si>
  <si>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</si>
  <si>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</si>
  <si>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</si>
  <si>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</si>
  <si>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</si>
  <si>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</si>
  <si>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</si>
  <si>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</si>
  <si>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</si>
  <si>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</si>
  <si>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</si>
  <si>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</si>
  <si>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</si>
  <si>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</si>
  <si>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</si>
  <si>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</si>
  <si>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</si>
  <si>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</si>
  <si>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</si>
  <si>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</si>
  <si>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</si>
  <si>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</si>
  <si>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</si>
  <si>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</si>
  <si>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</si>
  <si>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</si>
  <si>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</si>
  <si>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</si>
  <si>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</si>
  <si>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</si>
  <si>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</si>
  <si>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</si>
  <si>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</si>
  <si>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</si>
  <si>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</si>
  <si>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</si>
  <si>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</si>
  <si>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</si>
  <si>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</si>
  <si>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</si>
  <si>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</si>
  <si>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</si>
  <si>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</si>
  <si>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</si>
  <si>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</si>
  <si>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</si>
  <si>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</si>
  <si>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</si>
  <si>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</si>
  <si>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</si>
  <si>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</si>
  <si>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</si>
  <si>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642195</t>
  </si>
  <si>
    <t>642222</t>
  </si>
  <si>
    <t>642251</t>
  </si>
  <si>
    <t>642281</t>
  </si>
  <si>
    <t>642300</t>
  </si>
  <si>
    <t>642309</t>
  </si>
  <si>
    <t>642331</t>
  </si>
  <si>
    <t>642332</t>
  </si>
  <si>
    <t>642333</t>
  </si>
  <si>
    <t>642334</t>
  </si>
  <si>
    <t>642337</t>
  </si>
  <si>
    <t>642338</t>
  </si>
  <si>
    <t>642339</t>
  </si>
  <si>
    <t>642340</t>
  </si>
  <si>
    <t>642341</t>
  </si>
  <si>
    <t>642342</t>
  </si>
  <si>
    <t>642350</t>
  </si>
  <si>
    <t>642392</t>
  </si>
  <si>
    <t>642393</t>
  </si>
  <si>
    <t>642394</t>
  </si>
  <si>
    <t>642395</t>
  </si>
  <si>
    <t>642150</t>
  </si>
  <si>
    <t>642151</t>
  </si>
  <si>
    <t>642152</t>
  </si>
  <si>
    <t>642153</t>
  </si>
  <si>
    <t>642154</t>
  </si>
  <si>
    <t>642155</t>
  </si>
  <si>
    <t>642156</t>
  </si>
  <si>
    <t>642157</t>
  </si>
  <si>
    <t>642158</t>
  </si>
  <si>
    <t>642159</t>
  </si>
  <si>
    <t>642160</t>
  </si>
  <si>
    <t>642161</t>
  </si>
  <si>
    <t>642162</t>
  </si>
  <si>
    <t>642163</t>
  </si>
  <si>
    <t>642164</t>
  </si>
  <si>
    <t>642165</t>
  </si>
  <si>
    <t>642166</t>
  </si>
  <si>
    <t>642167</t>
  </si>
  <si>
    <t>642168</t>
  </si>
  <si>
    <t>642169</t>
  </si>
  <si>
    <t>642170</t>
  </si>
  <si>
    <t>642171</t>
  </si>
  <si>
    <t>642172</t>
  </si>
  <si>
    <t>642173</t>
  </si>
  <si>
    <t>642174</t>
  </si>
  <si>
    <t>642175</t>
  </si>
  <si>
    <t>642176</t>
  </si>
  <si>
    <t>642177</t>
  </si>
  <si>
    <t>642178</t>
  </si>
  <si>
    <t>642179</t>
  </si>
  <si>
    <t>642180</t>
  </si>
  <si>
    <t>642181</t>
  </si>
  <si>
    <t>642182</t>
  </si>
  <si>
    <t>642183</t>
  </si>
  <si>
    <t>642184</t>
  </si>
  <si>
    <t>642185</t>
  </si>
  <si>
    <t>642186</t>
  </si>
  <si>
    <t>642187</t>
  </si>
  <si>
    <t>642188</t>
  </si>
  <si>
    <t>642189</t>
  </si>
  <si>
    <t>642190</t>
  </si>
  <si>
    <t>642191</t>
  </si>
  <si>
    <t>642192</t>
  </si>
  <si>
    <t>642193</t>
  </si>
  <si>
    <t>642194</t>
  </si>
  <si>
    <t>642196</t>
  </si>
  <si>
    <t>642197</t>
  </si>
  <si>
    <t>642198</t>
  </si>
  <si>
    <t>642200</t>
  </si>
  <si>
    <t>642201</t>
  </si>
  <si>
    <t>642202</t>
  </si>
  <si>
    <t>642203</t>
  </si>
  <si>
    <t>642204</t>
  </si>
  <si>
    <t>642205</t>
  </si>
  <si>
    <t>642206</t>
  </si>
  <si>
    <t>642207</t>
  </si>
  <si>
    <t>642208</t>
  </si>
  <si>
    <t>642209</t>
  </si>
  <si>
    <t>642210</t>
  </si>
  <si>
    <t>642211</t>
  </si>
  <si>
    <t>642212</t>
  </si>
  <si>
    <t>642213</t>
  </si>
  <si>
    <t>642214</t>
  </si>
  <si>
    <t>642215</t>
  </si>
  <si>
    <t>642216</t>
  </si>
  <si>
    <t>642217</t>
  </si>
  <si>
    <t>642218</t>
  </si>
  <si>
    <t>642219</t>
  </si>
  <si>
    <t>642220</t>
  </si>
  <si>
    <t>642221</t>
  </si>
  <si>
    <t>642223</t>
  </si>
  <si>
    <t>642224</t>
  </si>
  <si>
    <t>642225</t>
  </si>
  <si>
    <t>642226</t>
  </si>
  <si>
    <t>642227</t>
  </si>
  <si>
    <t>642228</t>
  </si>
  <si>
    <t>642229</t>
  </si>
  <si>
    <t>642230</t>
  </si>
  <si>
    <t>642231</t>
  </si>
  <si>
    <t>642232</t>
  </si>
  <si>
    <t>642233</t>
  </si>
  <si>
    <t>642234</t>
  </si>
  <si>
    <t>642235</t>
  </si>
  <si>
    <t>642236</t>
  </si>
  <si>
    <t>642237</t>
  </si>
  <si>
    <t>642238</t>
  </si>
  <si>
    <t>642239</t>
  </si>
  <si>
    <t>642240</t>
  </si>
  <si>
    <t>642241</t>
  </si>
  <si>
    <t>642242</t>
  </si>
  <si>
    <t>642243</t>
  </si>
  <si>
    <t>642244</t>
  </si>
  <si>
    <t>642245</t>
  </si>
  <si>
    <t>642246</t>
  </si>
  <si>
    <t>642247</t>
  </si>
  <si>
    <t>642248</t>
  </si>
  <si>
    <t>642249</t>
  </si>
  <si>
    <t>642250</t>
  </si>
  <si>
    <t>642252</t>
  </si>
  <si>
    <t>642253</t>
  </si>
  <si>
    <t>642254</t>
  </si>
  <si>
    <t>642255</t>
  </si>
  <si>
    <t>642256</t>
  </si>
  <si>
    <t>642257</t>
  </si>
  <si>
    <t>642258</t>
  </si>
  <si>
    <t>642259</t>
  </si>
  <si>
    <t>642260</t>
  </si>
  <si>
    <t>642261</t>
  </si>
  <si>
    <t>642262</t>
  </si>
  <si>
    <t>642263</t>
  </si>
  <si>
    <t>642264</t>
  </si>
  <si>
    <t>642265</t>
  </si>
  <si>
    <t>642266</t>
  </si>
  <si>
    <t>642267</t>
  </si>
  <si>
    <t>642268</t>
  </si>
  <si>
    <t>642269</t>
  </si>
  <si>
    <t>642270</t>
  </si>
  <si>
    <t>642271</t>
  </si>
  <si>
    <t>642272</t>
  </si>
  <si>
    <t>642273</t>
  </si>
  <si>
    <t>642274</t>
  </si>
  <si>
    <t>642275</t>
  </si>
  <si>
    <t>642276</t>
  </si>
  <si>
    <t>642277</t>
  </si>
  <si>
    <t>642278</t>
  </si>
  <si>
    <t>642279</t>
  </si>
  <si>
    <t>642280</t>
  </si>
  <si>
    <t>642282</t>
  </si>
  <si>
    <t>642283</t>
  </si>
  <si>
    <t>642284</t>
  </si>
  <si>
    <t>642285</t>
  </si>
  <si>
    <t>642286</t>
  </si>
  <si>
    <t>642287</t>
  </si>
  <si>
    <t>642288</t>
  </si>
  <si>
    <t>642289</t>
  </si>
  <si>
    <t>642290</t>
  </si>
  <si>
    <t>642291</t>
  </si>
  <si>
    <t>642292</t>
  </si>
  <si>
    <t>642293</t>
  </si>
  <si>
    <t>642294</t>
  </si>
  <si>
    <t>642295</t>
  </si>
  <si>
    <t>642296</t>
  </si>
  <si>
    <t>642297</t>
  </si>
  <si>
    <t>642298</t>
  </si>
  <si>
    <t>642299</t>
  </si>
  <si>
    <t>642301</t>
  </si>
  <si>
    <t>642302</t>
  </si>
  <si>
    <t>642303</t>
  </si>
  <si>
    <t>642304</t>
  </si>
  <si>
    <t>642305</t>
  </si>
  <si>
    <t>642306</t>
  </si>
  <si>
    <t>642307</t>
  </si>
  <si>
    <t>642308</t>
  </si>
  <si>
    <t>642310</t>
  </si>
  <si>
    <t>642311</t>
  </si>
  <si>
    <t>642312</t>
  </si>
  <si>
    <t>642313</t>
  </si>
  <si>
    <t>642314</t>
  </si>
  <si>
    <t>642315</t>
  </si>
  <si>
    <t>642316</t>
  </si>
  <si>
    <t>642317</t>
  </si>
  <si>
    <t>642318</t>
  </si>
  <si>
    <t>642319</t>
  </si>
  <si>
    <t>642320</t>
  </si>
  <si>
    <t>642321</t>
  </si>
  <si>
    <t>642322</t>
  </si>
  <si>
    <t>642323</t>
  </si>
  <si>
    <t>642324</t>
  </si>
  <si>
    <t>642325</t>
  </si>
  <si>
    <t>642326</t>
  </si>
  <si>
    <t>642327</t>
  </si>
  <si>
    <t>642328</t>
  </si>
  <si>
    <t>642329</t>
  </si>
  <si>
    <t>642330</t>
  </si>
  <si>
    <t>642335</t>
  </si>
  <si>
    <t>642336</t>
  </si>
  <si>
    <t>642343</t>
  </si>
  <si>
    <t>642344</t>
  </si>
  <si>
    <t>642345</t>
  </si>
  <si>
    <t>642346</t>
  </si>
  <si>
    <t>642347</t>
  </si>
  <si>
    <t>642348</t>
  </si>
  <si>
    <t>642349</t>
  </si>
  <si>
    <t>642351</t>
  </si>
  <si>
    <t>642352</t>
  </si>
  <si>
    <t>642353</t>
  </si>
  <si>
    <t>642354</t>
  </si>
  <si>
    <t>642355</t>
  </si>
  <si>
    <t>642356</t>
  </si>
  <si>
    <t>642357</t>
  </si>
  <si>
    <t>642358</t>
  </si>
  <si>
    <t>642359</t>
  </si>
  <si>
    <t>642360</t>
  </si>
  <si>
    <t>642361</t>
  </si>
  <si>
    <t>642362</t>
  </si>
  <si>
    <t>642363</t>
  </si>
  <si>
    <t>642364</t>
  </si>
  <si>
    <t>642365</t>
  </si>
  <si>
    <t>642366</t>
  </si>
  <si>
    <t>642367</t>
  </si>
  <si>
    <t>642368</t>
  </si>
  <si>
    <t>642369</t>
  </si>
  <si>
    <t>642370</t>
  </si>
  <si>
    <t>642371</t>
  </si>
  <si>
    <t>642372</t>
  </si>
  <si>
    <t>642373</t>
  </si>
  <si>
    <t>642374</t>
  </si>
  <si>
    <t>642375</t>
  </si>
  <si>
    <t>642376</t>
  </si>
  <si>
    <t>642377</t>
  </si>
  <si>
    <t>642378</t>
  </si>
  <si>
    <t>642379</t>
  </si>
  <si>
    <t>642380</t>
  </si>
  <si>
    <t>642381</t>
  </si>
  <si>
    <t>642382</t>
  </si>
  <si>
    <t>642383</t>
  </si>
  <si>
    <t>642384</t>
  </si>
  <si>
    <t>642385</t>
  </si>
  <si>
    <t>642386</t>
  </si>
  <si>
    <t>642387</t>
  </si>
  <si>
    <t>642388</t>
  </si>
  <si>
    <t>642389</t>
  </si>
  <si>
    <t>642390</t>
  </si>
  <si>
    <t>642391</t>
  </si>
  <si>
    <t>642396</t>
  </si>
  <si>
    <t>642397</t>
  </si>
  <si>
    <t>642398</t>
  </si>
  <si>
    <t>642399</t>
  </si>
  <si>
    <t>642400</t>
  </si>
  <si>
    <t>642401</t>
  </si>
  <si>
    <t>642402</t>
  </si>
  <si>
    <t>642403</t>
  </si>
  <si>
    <t>642404</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</si>
  <si>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</si>
  <si>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</si>
  <si>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</si>
  <si>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</si>
  <si>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</si>
  <si>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</si>
  <si>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</si>
  <si>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</si>
  <si>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</si>
  <si>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</si>
  <si>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</si>
  <si>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</si>
  <si>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659514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</si>
  <si>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</si>
  <si>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</si>
  <si>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</si>
  <si>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</si>
  <si>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</si>
  <si>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</si>
  <si>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</si>
  <si>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</si>
  <si>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</si>
  <si>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</si>
  <si>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</si>
  <si>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660841</t>
  </si>
  <si>
    <t>Ф.F1r разд.1 стл.19 стр.1&lt;=Ф.F1r разд.1 сумма стл.20-21 стр.1</t>
  </si>
  <si>
    <t xml:space="preserve">(r,w,s,g,v) раздел 1 графа 19 д.б. меньше либо равна сумме строк 20-21 по всем строкам </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</si>
  <si>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</si>
  <si>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</si>
  <si>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</si>
  <si>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</si>
  <si>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</si>
  <si>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</si>
  <si>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</si>
  <si>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</si>
  <si>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</si>
  <si>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</si>
  <si>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</si>
  <si>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</si>
  <si>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</si>
  <si>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</si>
  <si>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</si>
  <si>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</si>
  <si>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</si>
  <si>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</si>
  <si>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</si>
  <si>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</si>
  <si>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</si>
  <si>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</si>
  <si>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</si>
  <si>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</si>
  <si>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</si>
  <si>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</si>
  <si>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</si>
  <si>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</si>
  <si>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</si>
  <si>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</si>
  <si>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</si>
  <si>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</si>
  <si>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</si>
  <si>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</si>
  <si>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</si>
  <si>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</si>
  <si>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</si>
  <si>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</si>
  <si>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</si>
  <si>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</si>
  <si>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</si>
  <si>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</si>
  <si>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</si>
  <si>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</si>
  <si>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</si>
  <si>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</si>
  <si>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</si>
  <si>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</si>
  <si>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</si>
  <si>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</si>
  <si>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</si>
  <si>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</si>
  <si>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</si>
  <si>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660842</t>
  </si>
  <si>
    <t>Ф.F1r разд.1 стл.22 стр.1&lt;=Ф.F1r разд.1 сумма стл.23-24 стр.1</t>
  </si>
  <si>
    <t>(r,w,s,g,v) раздел 1 графа 22 д.б. меньше либо равна сумме строк 23-24 по всем строкам</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</si>
  <si>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</si>
  <si>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</si>
  <si>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</si>
  <si>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</si>
  <si>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</si>
  <si>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</si>
  <si>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</si>
  <si>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</si>
  <si>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</si>
  <si>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</si>
  <si>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</si>
  <si>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</si>
  <si>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</si>
  <si>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</si>
  <si>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</si>
  <si>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</si>
  <si>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</si>
  <si>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</si>
  <si>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</si>
  <si>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</si>
  <si>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</si>
  <si>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</si>
  <si>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</si>
  <si>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</si>
  <si>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</si>
  <si>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</si>
  <si>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</si>
  <si>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</si>
  <si>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</si>
  <si>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</si>
  <si>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</si>
  <si>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</si>
  <si>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</si>
  <si>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</si>
  <si>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</si>
  <si>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</si>
  <si>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</si>
  <si>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</si>
  <si>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</si>
  <si>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</si>
  <si>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</si>
  <si>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</si>
  <si>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</si>
  <si>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</si>
  <si>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</si>
  <si>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</si>
  <si>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</si>
  <si>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</si>
  <si>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</si>
  <si>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</si>
  <si>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</si>
  <si>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</si>
  <si>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</si>
  <si>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</si>
  <si>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</si>
  <si>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 xml:space="preserve">Утверждена 
приказом Судебного департамента
при Верховном Суде Российской Федерации
от 11.04.2017 № 65 
(в редакции приказа от 26.06.2024  № 153 )
</t>
  </si>
  <si>
    <t>(r,s,g,v) раздел 1 по стр. 46 гр. 20-21  должно быть равно нулю</t>
  </si>
  <si>
    <t>1-11/24, 1-40/24</t>
  </si>
  <si>
    <t>1-56/24, 1-73/24</t>
  </si>
  <si>
    <t>1-90/24</t>
  </si>
  <si>
    <t>1-88/24</t>
  </si>
  <si>
    <t>3/12-1/24, 3/12-2/24, 3/12-3/24, 3/12-4/24, 3/12-5/24, 3/12-6/24, 3/12-7/24</t>
  </si>
  <si>
    <t xml:space="preserve">3/12-1/24, 3/12-2/24, 3/12-3/24, 3/12-4/24, 3/12-5/24, 3/12-6/24, 3/12-7/24 </t>
  </si>
  <si>
    <t>628200 Кондинский р-он п. Междуреченский ул. Днепропетровская, 14</t>
  </si>
  <si>
    <t>Управление Судебного департамента в ХМАО-Югре</t>
  </si>
  <si>
    <t>628011 г. Ханты-Мансийск ул. Ленина, 63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</si>
</sst>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1" formatCode="_-* #,##0.00_р_._-;\-* #,##0.00_р_._-;_-* &quot;-&quot;??_р_._-;_-@_-"/>
    <numFmt numFmtId="183" formatCode="[&lt;=9999999]###\-####;\(###\)\ ###\-####"/>
    <numFmt numFmtId="185" formatCode="[$-F800]dddd\,\ mmmm\ dd\,\ yyyy"/>
  </numFmts>
  <fonts count="161" x14ac:knownFonts="1">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12"/>
      <color indexed="30"/>
      <name val="Times New Roman"/>
      <family val="1"/>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charset val="1"/>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28"/>
      <color theme="1"/>
      <name val="Times New Roman"/>
      <family val="1"/>
      <charset val="204"/>
    </font>
    <font>
      <b/>
      <sz val="30"/>
      <color theme="1"/>
      <name val="Times New Roman"/>
      <family val="1"/>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51"/>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59">
    <xf numFmtId="0" fontId="0" fillId="0" borderId="0"/>
    <xf numFmtId="0" fontId="115" fillId="2" borderId="0" applyNumberFormat="0" applyBorder="0" applyAlignment="0" applyProtection="0"/>
    <xf numFmtId="0" fontId="115" fillId="3" borderId="0" applyNumberFormat="0" applyBorder="0" applyAlignment="0" applyProtection="0"/>
    <xf numFmtId="0" fontId="115" fillId="4" borderId="0" applyNumberFormat="0" applyBorder="0" applyAlignment="0" applyProtection="0"/>
    <xf numFmtId="0" fontId="115" fillId="5" borderId="0" applyNumberFormat="0" applyBorder="0" applyAlignment="0" applyProtection="0"/>
    <xf numFmtId="0" fontId="115" fillId="6" borderId="0" applyNumberFormat="0" applyBorder="0" applyAlignment="0" applyProtection="0"/>
    <xf numFmtId="0" fontId="115" fillId="7" borderId="0" applyNumberFormat="0" applyBorder="0" applyAlignment="0" applyProtection="0"/>
    <xf numFmtId="0" fontId="115" fillId="8" borderId="0" applyNumberFormat="0" applyBorder="0" applyAlignment="0" applyProtection="0"/>
    <xf numFmtId="0" fontId="115" fillId="9" borderId="0" applyNumberFormat="0" applyBorder="0" applyAlignment="0" applyProtection="0"/>
    <xf numFmtId="0" fontId="115" fillId="10" borderId="0" applyNumberFormat="0" applyBorder="0" applyAlignment="0" applyProtection="0"/>
    <xf numFmtId="0" fontId="115" fillId="5" borderId="0" applyNumberFormat="0" applyBorder="0" applyAlignment="0" applyProtection="0"/>
    <xf numFmtId="0" fontId="115" fillId="8" borderId="0" applyNumberFormat="0" applyBorder="0" applyAlignment="0" applyProtection="0"/>
    <xf numFmtId="0" fontId="115" fillId="11" borderId="0" applyNumberFormat="0" applyBorder="0" applyAlignment="0" applyProtection="0"/>
    <xf numFmtId="0" fontId="116" fillId="12" borderId="0" applyNumberFormat="0" applyBorder="0" applyAlignment="0" applyProtection="0"/>
    <xf numFmtId="0" fontId="116" fillId="9" borderId="0" applyNumberFormat="0" applyBorder="0" applyAlignment="0" applyProtection="0"/>
    <xf numFmtId="0" fontId="116" fillId="10"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5" borderId="0" applyNumberFormat="0" applyBorder="0" applyAlignment="0" applyProtection="0"/>
    <xf numFmtId="0" fontId="27" fillId="0" borderId="0"/>
    <xf numFmtId="0" fontId="27" fillId="0" borderId="0"/>
    <xf numFmtId="0" fontId="10" fillId="0" borderId="0"/>
    <xf numFmtId="0" fontId="10" fillId="0" borderId="0"/>
    <xf numFmtId="0" fontId="10" fillId="0" borderId="0"/>
    <xf numFmtId="0" fontId="116" fillId="16" borderId="0" applyNumberFormat="0" applyBorder="0" applyAlignment="0" applyProtection="0"/>
    <xf numFmtId="0" fontId="116" fillId="17" borderId="0" applyNumberFormat="0" applyBorder="0" applyAlignment="0" applyProtection="0"/>
    <xf numFmtId="0" fontId="116" fillId="18"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9" borderId="0" applyNumberFormat="0" applyBorder="0" applyAlignment="0" applyProtection="0"/>
    <xf numFmtId="0" fontId="117" fillId="7" borderId="1" applyNumberFormat="0" applyAlignment="0" applyProtection="0"/>
    <xf numFmtId="0" fontId="118" fillId="20" borderId="2" applyNumberFormat="0" applyAlignment="0" applyProtection="0"/>
    <xf numFmtId="0" fontId="119" fillId="20" borderId="1" applyNumberFormat="0" applyAlignment="0" applyProtection="0"/>
    <xf numFmtId="0" fontId="120" fillId="0" borderId="3" applyNumberFormat="0" applyFill="0" applyAlignment="0" applyProtection="0"/>
    <xf numFmtId="0" fontId="121" fillId="0" borderId="4" applyNumberFormat="0" applyFill="0" applyAlignment="0" applyProtection="0"/>
    <xf numFmtId="0" fontId="122" fillId="0" borderId="5" applyNumberFormat="0" applyFill="0" applyAlignment="0" applyProtection="0"/>
    <xf numFmtId="0" fontId="122" fillId="0" borderId="0" applyNumberFormat="0" applyFill="0" applyBorder="0" applyAlignment="0" applyProtection="0"/>
    <xf numFmtId="0" fontId="123" fillId="0" borderId="6" applyNumberFormat="0" applyFill="0" applyAlignment="0" applyProtection="0"/>
    <xf numFmtId="0" fontId="124" fillId="21" borderId="7" applyNumberFormat="0" applyAlignment="0" applyProtection="0"/>
    <xf numFmtId="0" fontId="125" fillId="0" borderId="0" applyNumberFormat="0" applyFill="0" applyBorder="0" applyAlignment="0" applyProtection="0"/>
    <xf numFmtId="0" fontId="126" fillId="22" borderId="0" applyNumberFormat="0" applyBorder="0" applyAlignment="0" applyProtection="0"/>
    <xf numFmtId="0" fontId="7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7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6"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9"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xf numFmtId="0" fontId="28" fillId="0" borderId="0" applyNumberFormat="0"/>
    <xf numFmtId="0" fontId="27" fillId="0" borderId="0"/>
    <xf numFmtId="0" fontId="28" fillId="0" borderId="0" applyNumberFormat="0"/>
    <xf numFmtId="0" fontId="27" fillId="0" borderId="0"/>
    <xf numFmtId="0" fontId="28" fillId="0" borderId="0"/>
    <xf numFmtId="0" fontId="1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14"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9" fillId="0" borderId="0" applyNumberFormat="0"/>
    <xf numFmtId="0" fontId="28" fillId="0" borderId="0" applyNumberFormat="0"/>
    <xf numFmtId="0" fontId="28" fillId="0" borderId="0" applyNumberFormat="0"/>
    <xf numFmtId="0" fontId="28" fillId="0" borderId="0" applyNumberFormat="0"/>
    <xf numFmtId="0" fontId="140" fillId="0" borderId="0" applyNumberFormat="0"/>
    <xf numFmtId="0" fontId="148" fillId="0" borderId="0" applyNumberFormat="0"/>
    <xf numFmtId="0" fontId="28" fillId="0" borderId="0" applyNumberFormat="0"/>
    <xf numFmtId="0" fontId="28" fillId="0" borderId="0" applyNumberFormat="0"/>
    <xf numFmtId="0" fontId="28" fillId="0" borderId="0" applyNumberFormat="0"/>
    <xf numFmtId="0" fontId="141" fillId="0" borderId="0" applyNumberFormat="0"/>
    <xf numFmtId="0" fontId="28" fillId="0" borderId="0" applyNumberFormat="0"/>
    <xf numFmtId="0" fontId="28" fillId="0" borderId="0" applyNumberFormat="0"/>
    <xf numFmtId="0" fontId="144" fillId="0" borderId="0" applyNumberFormat="0"/>
    <xf numFmtId="0" fontId="28" fillId="0" borderId="0" applyNumberFormat="0"/>
    <xf numFmtId="0" fontId="147" fillId="0" borderId="0" applyNumberFormat="0"/>
    <xf numFmtId="0" fontId="148" fillId="0" borderId="0" applyNumberFormat="0"/>
    <xf numFmtId="0" fontId="153" fillId="0" borderId="0" applyNumberFormat="0"/>
    <xf numFmtId="0" fontId="155" fillId="0" borderId="0" applyNumberFormat="0"/>
    <xf numFmtId="0" fontId="31" fillId="0" borderId="0"/>
    <xf numFmtId="0" fontId="28" fillId="0" borderId="0"/>
    <xf numFmtId="0" fontId="32" fillId="0" borderId="0"/>
    <xf numFmtId="0" fontId="28" fillId="0" borderId="0"/>
    <xf numFmtId="0" fontId="28" fillId="0" borderId="0" applyNumberFormat="0"/>
    <xf numFmtId="0" fontId="28" fillId="0" borderId="0" applyNumberFormat="0"/>
    <xf numFmtId="0" fontId="60" fillId="0" borderId="0"/>
    <xf numFmtId="0" fontId="27" fillId="0" borderId="0"/>
    <xf numFmtId="0" fontId="28" fillId="0" borderId="0" applyNumberFormat="0"/>
    <xf numFmtId="0" fontId="28" fillId="0" borderId="0"/>
    <xf numFmtId="0" fontId="28" fillId="0" borderId="0"/>
    <xf numFmtId="0" fontId="61" fillId="0" borderId="0"/>
    <xf numFmtId="0" fontId="27" fillId="0" borderId="0"/>
    <xf numFmtId="0" fontId="28" fillId="0" borderId="0"/>
    <xf numFmtId="0" fontId="28" fillId="0" borderId="0"/>
    <xf numFmtId="0" fontId="63" fillId="0" borderId="0"/>
    <xf numFmtId="0" fontId="28" fillId="0" borderId="0"/>
    <xf numFmtId="0" fontId="68" fillId="0" borderId="0"/>
    <xf numFmtId="0" fontId="28" fillId="0" borderId="0"/>
    <xf numFmtId="0" fontId="28" fillId="0" borderId="0" applyNumberFormat="0"/>
    <xf numFmtId="0" fontId="27" fillId="0" borderId="0"/>
    <xf numFmtId="0" fontId="28" fillId="0" borderId="0"/>
    <xf numFmtId="0" fontId="28" fillId="0" borderId="0" applyNumberFormat="0"/>
    <xf numFmtId="0" fontId="27" fillId="0" borderId="0"/>
    <xf numFmtId="0" fontId="1" fillId="0" borderId="0"/>
    <xf numFmtId="0" fontId="27" fillId="0" borderId="0"/>
    <xf numFmtId="0" fontId="149" fillId="0" borderId="0"/>
    <xf numFmtId="0" fontId="127" fillId="3" borderId="0" applyNumberFormat="0" applyBorder="0" applyAlignment="0" applyProtection="0"/>
    <xf numFmtId="0" fontId="128" fillId="0" borderId="0" applyNumberFormat="0" applyFill="0" applyBorder="0" applyAlignment="0" applyProtection="0"/>
    <xf numFmtId="0" fontId="115" fillId="23" borderId="8" applyNumberFormat="0" applyFont="0" applyAlignment="0" applyProtection="0"/>
    <xf numFmtId="0" fontId="129" fillId="0" borderId="9" applyNumberFormat="0" applyFill="0" applyAlignment="0" applyProtection="0"/>
    <xf numFmtId="0" fontId="130" fillId="0" borderId="0" applyNumberFormat="0" applyFill="0" applyBorder="0" applyAlignment="0" applyProtection="0"/>
    <xf numFmtId="171" fontId="132"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171" fontId="27" fillId="0" borderId="0" applyFont="0" applyFill="0" applyBorder="0" applyAlignment="0" applyProtection="0"/>
    <xf numFmtId="0" fontId="131" fillId="4" borderId="0" applyNumberFormat="0" applyBorder="0" applyAlignment="0" applyProtection="0"/>
  </cellStyleXfs>
  <cellXfs count="921">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4" fillId="0" borderId="0" xfId="0" applyFont="1" applyAlignment="1">
      <alignment horizontal="right"/>
    </xf>
    <xf numFmtId="0" fontId="14" fillId="0" borderId="0" xfId="144" applyFont="1" applyFill="1"/>
    <xf numFmtId="0" fontId="4" fillId="0" borderId="0" xfId="144" applyFont="1" applyFill="1" applyAlignment="1">
      <alignment wrapText="1"/>
    </xf>
    <xf numFmtId="0" fontId="13" fillId="0" borderId="0" xfId="0" applyFont="1" applyProtection="1"/>
    <xf numFmtId="0" fontId="4" fillId="0" borderId="0" xfId="0" applyFont="1" applyProtection="1"/>
    <xf numFmtId="0" fontId="5" fillId="0" borderId="0" xfId="0" applyFont="1" applyProtection="1"/>
    <xf numFmtId="0" fontId="4" fillId="0" borderId="0" xfId="144" applyFont="1" applyFill="1" applyAlignment="1">
      <alignment horizontal="center" vertical="center"/>
    </xf>
    <xf numFmtId="0" fontId="14" fillId="0" borderId="0" xfId="144"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9" fillId="0" borderId="11" xfId="0" applyFont="1" applyFill="1" applyBorder="1" applyAlignment="1" applyProtection="1">
      <alignment wrapText="1"/>
    </xf>
    <xf numFmtId="0" fontId="19" fillId="0" borderId="12" xfId="0" applyFont="1" applyFill="1" applyBorder="1" applyAlignment="1" applyProtection="1">
      <alignment wrapText="1"/>
    </xf>
    <xf numFmtId="0" fontId="19"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4" fillId="0" borderId="0" xfId="0" applyFont="1" applyFill="1" applyProtection="1"/>
    <xf numFmtId="0" fontId="18"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4" applyFont="1" applyFill="1" applyProtection="1"/>
    <xf numFmtId="0" fontId="22" fillId="0" borderId="0" xfId="144" applyFont="1" applyFill="1" applyProtection="1"/>
    <xf numFmtId="0" fontId="5" fillId="0" borderId="0" xfId="144" applyFont="1" applyFill="1" applyProtection="1"/>
    <xf numFmtId="0" fontId="37" fillId="0" borderId="0" xfId="144" applyFont="1" applyFill="1" applyBorder="1"/>
    <xf numFmtId="0" fontId="38" fillId="0" borderId="0" xfId="144" applyFont="1" applyFill="1" applyBorder="1" applyAlignment="1">
      <alignment horizontal="center" vertical="center" wrapText="1"/>
    </xf>
    <xf numFmtId="0" fontId="37" fillId="0" borderId="0" xfId="144" applyFont="1" applyFill="1" applyBorder="1" applyAlignment="1">
      <alignment horizontal="center"/>
    </xf>
    <xf numFmtId="0" fontId="37" fillId="0" borderId="0" xfId="144" applyFont="1" applyFill="1"/>
    <xf numFmtId="0" fontId="39" fillId="0" borderId="0" xfId="144" applyFont="1" applyFill="1" applyAlignment="1">
      <alignment horizontal="center" vertical="center" wrapText="1"/>
    </xf>
    <xf numFmtId="0" fontId="40" fillId="0" borderId="0" xfId="144" applyFont="1" applyFill="1" applyBorder="1" applyAlignment="1">
      <alignment horizontal="left" vertical="center"/>
    </xf>
    <xf numFmtId="0" fontId="40" fillId="0" borderId="0" xfId="144" applyFont="1" applyFill="1" applyBorder="1" applyAlignment="1">
      <alignment horizontal="center" vertical="center" wrapText="1"/>
    </xf>
    <xf numFmtId="0" fontId="39" fillId="0" borderId="15" xfId="144" applyFont="1" applyFill="1" applyBorder="1" applyAlignment="1">
      <alignment vertical="center"/>
    </xf>
    <xf numFmtId="0" fontId="39" fillId="0" borderId="16" xfId="144" applyFont="1" applyFill="1" applyBorder="1" applyAlignment="1">
      <alignment vertical="center"/>
    </xf>
    <xf numFmtId="0" fontId="37" fillId="0" borderId="17" xfId="144" applyFont="1" applyFill="1" applyBorder="1"/>
    <xf numFmtId="0" fontId="39" fillId="0" borderId="0" xfId="144" applyFont="1" applyFill="1" applyAlignment="1">
      <alignment vertical="center"/>
    </xf>
    <xf numFmtId="0" fontId="39" fillId="0" borderId="0" xfId="144" applyFont="1" applyFill="1" applyAlignment="1">
      <alignment vertical="center" wrapText="1"/>
    </xf>
    <xf numFmtId="0" fontId="39" fillId="0" borderId="0" xfId="144" applyFont="1" applyFill="1" applyBorder="1" applyAlignment="1">
      <alignment vertical="center" wrapText="1"/>
    </xf>
    <xf numFmtId="0" fontId="41" fillId="0" borderId="0" xfId="144" applyFont="1" applyFill="1"/>
    <xf numFmtId="0" fontId="40" fillId="0" borderId="0" xfId="144" applyFont="1" applyFill="1" applyAlignment="1">
      <alignment horizontal="left" vertical="center"/>
    </xf>
    <xf numFmtId="0" fontId="40" fillId="0" borderId="0" xfId="144" applyFont="1" applyFill="1" applyAlignment="1">
      <alignment horizontal="center" vertical="center" wrapText="1"/>
    </xf>
    <xf numFmtId="0" fontId="37" fillId="0" borderId="0" xfId="144" applyFont="1" applyFill="1" applyProtection="1"/>
    <xf numFmtId="0" fontId="45" fillId="0" borderId="0" xfId="144" applyFont="1" applyFill="1" applyProtection="1"/>
    <xf numFmtId="0" fontId="41" fillId="0" borderId="0" xfId="144" applyFont="1" applyFill="1" applyBorder="1"/>
    <xf numFmtId="0" fontId="37" fillId="0" borderId="0" xfId="144" applyFont="1" applyFill="1" applyAlignment="1">
      <alignment wrapText="1"/>
    </xf>
    <xf numFmtId="0" fontId="36" fillId="0" borderId="0" xfId="144" applyFont="1" applyFill="1" applyBorder="1" applyAlignment="1">
      <alignment wrapText="1"/>
    </xf>
    <xf numFmtId="49" fontId="41" fillId="0" borderId="10" xfId="144" applyNumberFormat="1" applyFont="1" applyFill="1" applyBorder="1" applyAlignment="1">
      <alignment horizontal="center" vertical="center" wrapText="1"/>
    </xf>
    <xf numFmtId="0" fontId="36" fillId="0" borderId="0" xfId="144" applyFont="1" applyFill="1" applyBorder="1" applyAlignment="1">
      <alignment vertical="top" wrapText="1"/>
    </xf>
    <xf numFmtId="0" fontId="39" fillId="0" borderId="0" xfId="144" applyFont="1" applyFill="1" applyBorder="1" applyAlignment="1">
      <alignment horizontal="center" vertical="top" wrapText="1"/>
    </xf>
    <xf numFmtId="1" fontId="38" fillId="0" borderId="0" xfId="144" applyNumberFormat="1" applyFont="1" applyFill="1" applyBorder="1" applyAlignment="1" applyProtection="1">
      <alignment horizontal="center" vertical="center"/>
      <protection locked="0"/>
    </xf>
    <xf numFmtId="3" fontId="47" fillId="0" borderId="0" xfId="144" applyNumberFormat="1" applyFont="1" applyFill="1" applyBorder="1" applyAlignment="1" applyProtection="1">
      <alignment horizontal="right" vertical="center"/>
      <protection locked="0"/>
    </xf>
    <xf numFmtId="1" fontId="47" fillId="0" borderId="0" xfId="144" applyNumberFormat="1" applyFont="1" applyFill="1" applyBorder="1" applyAlignment="1" applyProtection="1">
      <alignment horizontal="center" vertical="center" textRotation="90"/>
      <protection locked="0"/>
    </xf>
    <xf numFmtId="0" fontId="37" fillId="0" borderId="0" xfId="144" applyFont="1" applyFill="1" applyBorder="1" applyAlignment="1"/>
    <xf numFmtId="1" fontId="48" fillId="0" borderId="0" xfId="144" applyNumberFormat="1" applyFont="1" applyFill="1" applyBorder="1" applyAlignment="1" applyProtection="1">
      <alignment horizontal="right" vertical="center"/>
      <protection locked="0"/>
    </xf>
    <xf numFmtId="0" fontId="47" fillId="0" borderId="0" xfId="144" applyFont="1" applyFill="1" applyBorder="1" applyAlignment="1"/>
    <xf numFmtId="1" fontId="38" fillId="0" borderId="0" xfId="144" applyNumberFormat="1" applyFont="1" applyFill="1" applyBorder="1" applyAlignment="1" applyProtection="1">
      <alignment horizontal="right" vertical="center"/>
      <protection locked="0"/>
    </xf>
    <xf numFmtId="0" fontId="48" fillId="0" borderId="0" xfId="144" applyFont="1" applyFill="1" applyBorder="1" applyAlignment="1">
      <alignment horizontal="center"/>
    </xf>
    <xf numFmtId="1" fontId="48" fillId="0" borderId="0" xfId="144" applyNumberFormat="1" applyFont="1" applyFill="1" applyBorder="1" applyAlignment="1" applyProtection="1">
      <alignment horizontal="left" vertical="center" wrapText="1"/>
      <protection locked="0"/>
    </xf>
    <xf numFmtId="0" fontId="37" fillId="0" borderId="0" xfId="23" applyFont="1" applyFill="1"/>
    <xf numFmtId="0" fontId="38" fillId="0" borderId="0" xfId="0" applyFont="1" applyFill="1"/>
    <xf numFmtId="0" fontId="36" fillId="0" borderId="0" xfId="0" applyFont="1" applyFill="1" applyBorder="1" applyAlignment="1"/>
    <xf numFmtId="0" fontId="37" fillId="0" borderId="0" xfId="0" applyFont="1" applyFill="1" applyBorder="1"/>
    <xf numFmtId="0" fontId="41" fillId="0" borderId="0" xfId="0" applyFont="1" applyFill="1" applyAlignment="1">
      <alignment horizontal="left" vertical="top" wrapTex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8" fillId="0" borderId="0" xfId="0" applyFont="1" applyFill="1" applyBorder="1"/>
    <xf numFmtId="0" fontId="38" fillId="0" borderId="0" xfId="0" applyFont="1" applyFill="1" applyAlignment="1">
      <alignment vertical="top"/>
    </xf>
    <xf numFmtId="0" fontId="47" fillId="0" borderId="0" xfId="0" applyFont="1" applyFill="1" applyBorder="1" applyAlignment="1">
      <alignment wrapText="1"/>
    </xf>
    <xf numFmtId="0" fontId="37" fillId="0" borderId="0" xfId="0" applyFont="1" applyFill="1" applyBorder="1" applyAlignment="1">
      <alignment horizontal="center" wrapText="1"/>
    </xf>
    <xf numFmtId="0" fontId="41" fillId="0" borderId="0" xfId="0" applyFont="1" applyFill="1" applyBorder="1" applyAlignment="1"/>
    <xf numFmtId="0" fontId="38" fillId="0" borderId="0" xfId="0" applyFont="1" applyFill="1" applyBorder="1" applyAlignment="1">
      <alignment horizontal="center" vertical="center" wrapText="1"/>
    </xf>
    <xf numFmtId="0" fontId="37" fillId="0" borderId="0" xfId="0" applyFont="1" applyFill="1" applyBorder="1" applyAlignment="1">
      <alignment horizontal="center"/>
    </xf>
    <xf numFmtId="0" fontId="37" fillId="0" borderId="0" xfId="0" applyFont="1" applyFill="1"/>
    <xf numFmtId="0" fontId="39" fillId="0" borderId="0" xfId="0" applyFont="1" applyFill="1" applyAlignment="1">
      <alignment vertical="center" wrapText="1"/>
    </xf>
    <xf numFmtId="0" fontId="39" fillId="0" borderId="0" xfId="0" applyFont="1" applyFill="1" applyBorder="1" applyAlignment="1">
      <alignment vertical="center" wrapText="1"/>
    </xf>
    <xf numFmtId="0" fontId="37" fillId="0" borderId="0" xfId="23" applyFont="1" applyFill="1" applyAlignment="1">
      <alignment horizontal="center" vertical="center"/>
    </xf>
    <xf numFmtId="0" fontId="37" fillId="0" borderId="0" xfId="23" applyFont="1" applyFill="1" applyBorder="1"/>
    <xf numFmtId="0" fontId="36" fillId="0" borderId="0" xfId="0" applyFont="1" applyFill="1" applyBorder="1" applyAlignment="1" applyProtection="1">
      <alignment vertical="center" wrapText="1"/>
      <protection locked="0"/>
    </xf>
    <xf numFmtId="0" fontId="37" fillId="0" borderId="0" xfId="0" applyFont="1" applyFill="1" applyBorder="1" applyAlignment="1" applyProtection="1">
      <protection locked="0"/>
    </xf>
    <xf numFmtId="0" fontId="38" fillId="0" borderId="0" xfId="0" applyFont="1" applyFill="1" applyProtection="1"/>
    <xf numFmtId="0" fontId="38" fillId="0" borderId="18" xfId="0" applyFont="1" applyFill="1" applyBorder="1" applyProtection="1"/>
    <xf numFmtId="0" fontId="38" fillId="0" borderId="19" xfId="0" applyFont="1" applyFill="1" applyBorder="1" applyProtection="1"/>
    <xf numFmtId="0" fontId="39" fillId="0" borderId="18"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39" fillId="0" borderId="19" xfId="0" applyFont="1" applyFill="1" applyBorder="1" applyAlignment="1" applyProtection="1">
      <alignment horizontal="left"/>
    </xf>
    <xf numFmtId="0" fontId="39" fillId="0" borderId="20" xfId="0" applyFont="1" applyFill="1" applyBorder="1" applyAlignment="1" applyProtection="1">
      <alignment horizontal="left"/>
    </xf>
    <xf numFmtId="0" fontId="37" fillId="0" borderId="0" xfId="0" applyFont="1" applyFill="1" applyBorder="1" applyProtection="1">
      <protection locked="0"/>
    </xf>
    <xf numFmtId="0" fontId="42" fillId="0" borderId="0" xfId="23" applyFont="1" applyFill="1" applyBorder="1"/>
    <xf numFmtId="0" fontId="35" fillId="0" borderId="0" xfId="23" applyFont="1" applyFill="1" applyBorder="1"/>
    <xf numFmtId="0" fontId="53" fillId="0" borderId="11" xfId="0" applyFont="1" applyFill="1" applyBorder="1" applyAlignment="1" applyProtection="1">
      <alignment horizontal="right" wrapText="1"/>
    </xf>
    <xf numFmtId="0" fontId="53" fillId="24" borderId="11" xfId="0" applyFont="1" applyFill="1" applyBorder="1" applyAlignment="1" applyProtection="1">
      <alignment horizontal="center" wrapText="1"/>
      <protection locked="0"/>
    </xf>
    <xf numFmtId="0" fontId="53" fillId="0" borderId="11" xfId="0" applyFont="1" applyFill="1" applyBorder="1" applyAlignment="1" applyProtection="1">
      <alignment horizontal="center" wrapText="1"/>
    </xf>
    <xf numFmtId="0" fontId="53" fillId="0" borderId="11" xfId="0" applyFont="1" applyFill="1" applyBorder="1" applyAlignment="1" applyProtection="1">
      <alignment wrapText="1"/>
    </xf>
    <xf numFmtId="0" fontId="49" fillId="0" borderId="21" xfId="144" applyFont="1" applyFill="1" applyBorder="1" applyAlignment="1">
      <alignment vertical="center"/>
    </xf>
    <xf numFmtId="0" fontId="4" fillId="25" borderId="0" xfId="144" applyFont="1" applyFill="1"/>
    <xf numFmtId="0" fontId="8" fillId="25" borderId="0" xfId="144" applyFont="1" applyFill="1"/>
    <xf numFmtId="0" fontId="35" fillId="0" borderId="0" xfId="23" applyFont="1" applyFill="1" applyAlignment="1">
      <alignment vertical="top"/>
    </xf>
    <xf numFmtId="0" fontId="37" fillId="0" borderId="0" xfId="23" applyFont="1" applyFill="1" applyBorder="1" applyAlignment="1">
      <alignment vertical="top"/>
    </xf>
    <xf numFmtId="0" fontId="39" fillId="25" borderId="0" xfId="23" applyFont="1" applyFill="1" applyBorder="1" applyAlignment="1">
      <alignment horizontal="center" vertical="center"/>
    </xf>
    <xf numFmtId="3" fontId="29" fillId="25" borderId="0" xfId="23" applyNumberFormat="1" applyFont="1" applyFill="1" applyBorder="1" applyAlignment="1">
      <alignment horizontal="right" vertical="center"/>
    </xf>
    <xf numFmtId="49" fontId="34" fillId="0" borderId="22" xfId="0" applyNumberFormat="1" applyFont="1" applyFill="1" applyBorder="1" applyAlignment="1">
      <alignment horizontal="center" vertical="center" wrapText="1"/>
    </xf>
    <xf numFmtId="0" fontId="37" fillId="0" borderId="0" xfId="0" applyFont="1" applyFill="1" applyBorder="1" applyAlignment="1" applyProtection="1">
      <alignment horizontal="right"/>
      <protection locked="0"/>
    </xf>
    <xf numFmtId="3" fontId="58" fillId="24" borderId="10" xfId="0" applyNumberFormat="1" applyFont="1" applyFill="1" applyBorder="1" applyAlignment="1" applyProtection="1">
      <alignment horizontal="right" vertical="center"/>
      <protection locked="0"/>
    </xf>
    <xf numFmtId="3" fontId="58" fillId="24" borderId="10" xfId="144" applyNumberFormat="1" applyFont="1" applyFill="1" applyBorder="1" applyAlignment="1" applyProtection="1">
      <alignment horizontal="right" vertical="center"/>
      <protection locked="0"/>
    </xf>
    <xf numFmtId="3" fontId="58" fillId="26" borderId="10" xfId="0" applyNumberFormat="1" applyFont="1" applyFill="1" applyBorder="1" applyAlignment="1" applyProtection="1">
      <alignment horizontal="right" vertical="center"/>
      <protection locked="0"/>
    </xf>
    <xf numFmtId="3" fontId="58" fillId="27" borderId="10" xfId="0" applyNumberFormat="1" applyFont="1" applyFill="1" applyBorder="1" applyAlignment="1" applyProtection="1">
      <alignment horizontal="right" vertical="center"/>
      <protection locked="0"/>
    </xf>
    <xf numFmtId="3" fontId="58" fillId="27" borderId="10" xfId="144" applyNumberFormat="1" applyFont="1" applyFill="1" applyBorder="1" applyAlignment="1" applyProtection="1">
      <alignment horizontal="right" vertical="center"/>
      <protection locked="0"/>
    </xf>
    <xf numFmtId="0" fontId="52" fillId="25" borderId="0" xfId="144" applyFont="1" applyFill="1" applyProtection="1"/>
    <xf numFmtId="0" fontId="33" fillId="25" borderId="0" xfId="144" applyFont="1" applyFill="1" applyAlignment="1" applyProtection="1">
      <alignment vertical="top"/>
    </xf>
    <xf numFmtId="3" fontId="29"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4" applyFont="1" applyFill="1" applyProtection="1"/>
    <xf numFmtId="0" fontId="14" fillId="25" borderId="0" xfId="144" applyFont="1" applyFill="1"/>
    <xf numFmtId="0" fontId="59" fillId="25" borderId="0" xfId="144" applyFont="1" applyFill="1" applyAlignment="1"/>
    <xf numFmtId="0" fontId="25" fillId="25" borderId="0" xfId="144" applyFont="1" applyFill="1" applyAlignment="1"/>
    <xf numFmtId="0" fontId="12" fillId="25" borderId="0" xfId="144" applyFont="1" applyFill="1" applyAlignment="1"/>
    <xf numFmtId="0" fontId="23" fillId="25" borderId="0" xfId="144" applyFont="1" applyFill="1"/>
    <xf numFmtId="0" fontId="66" fillId="25" borderId="0" xfId="144" applyFont="1" applyFill="1" applyAlignment="1">
      <alignment horizontal="center" vertical="center"/>
    </xf>
    <xf numFmtId="0" fontId="67" fillId="25" borderId="0" xfId="144" applyFont="1" applyFill="1" applyAlignment="1">
      <alignment horizontal="center" vertical="center"/>
    </xf>
    <xf numFmtId="0" fontId="37" fillId="25" borderId="0" xfId="23" applyFont="1" applyFill="1"/>
    <xf numFmtId="0" fontId="0" fillId="25" borderId="0" xfId="0" applyFill="1"/>
    <xf numFmtId="0" fontId="47" fillId="0" borderId="0" xfId="144" applyFont="1" applyFill="1" applyAlignment="1">
      <alignment horizontal="left"/>
    </xf>
    <xf numFmtId="0" fontId="24" fillId="25" borderId="0" xfId="144" applyFont="1" applyFill="1" applyBorder="1" applyAlignment="1"/>
    <xf numFmtId="0" fontId="4" fillId="25" borderId="0" xfId="144" applyFont="1" applyFill="1" applyBorder="1" applyProtection="1"/>
    <xf numFmtId="0" fontId="16" fillId="25" borderId="0" xfId="144" applyFont="1" applyFill="1" applyAlignment="1" applyProtection="1">
      <alignment vertical="top"/>
    </xf>
    <xf numFmtId="0" fontId="71" fillId="25" borderId="10" xfId="144" applyFont="1" applyFill="1" applyBorder="1" applyAlignment="1">
      <alignment horizontal="center" vertical="center"/>
    </xf>
    <xf numFmtId="0" fontId="71" fillId="25" borderId="10" xfId="144" applyFont="1" applyFill="1" applyBorder="1" applyAlignment="1">
      <alignment horizontal="center" vertical="center" wrapText="1"/>
    </xf>
    <xf numFmtId="0" fontId="71" fillId="25" borderId="0" xfId="144" applyFont="1" applyFill="1" applyBorder="1" applyAlignment="1"/>
    <xf numFmtId="0" fontId="11" fillId="25" borderId="0" xfId="144" applyFont="1" applyFill="1"/>
    <xf numFmtId="0" fontId="47" fillId="0" borderId="0" xfId="144" applyFont="1" applyFill="1" applyBorder="1" applyAlignment="1">
      <alignment horizontal="left"/>
    </xf>
    <xf numFmtId="0" fontId="47" fillId="0" borderId="0" xfId="144" quotePrefix="1" applyFont="1" applyFill="1" applyBorder="1" applyAlignment="1">
      <alignment horizontal="left" wrapText="1"/>
    </xf>
    <xf numFmtId="0" fontId="47" fillId="0" borderId="0" xfId="144" applyFont="1" applyFill="1" applyBorder="1" applyAlignment="1">
      <alignment wrapText="1"/>
    </xf>
    <xf numFmtId="0" fontId="12" fillId="0" borderId="10" xfId="144" applyFont="1" applyFill="1" applyBorder="1" applyAlignment="1">
      <alignment horizontal="center" vertical="center"/>
    </xf>
    <xf numFmtId="0" fontId="26" fillId="25" borderId="0" xfId="144" applyFont="1" applyFill="1" applyBorder="1" applyAlignment="1">
      <alignment horizontal="left" wrapText="1"/>
    </xf>
    <xf numFmtId="0" fontId="34" fillId="0" borderId="0" xfId="0" applyFont="1" applyFill="1" applyBorder="1" applyAlignment="1">
      <alignment horizontal="left" wrapText="1"/>
    </xf>
    <xf numFmtId="0" fontId="70" fillId="0" borderId="0" xfId="23" applyFont="1" applyFill="1" applyBorder="1" applyAlignment="1">
      <alignment horizontal="center" vertical="center" textRotation="90"/>
    </xf>
    <xf numFmtId="3" fontId="13" fillId="25" borderId="0" xfId="23" applyNumberFormat="1" applyFont="1" applyFill="1" applyBorder="1" applyAlignment="1">
      <alignment horizontal="right" vertical="center" wrapText="1"/>
    </xf>
    <xf numFmtId="3" fontId="13" fillId="25" borderId="0" xfId="23" applyNumberFormat="1" applyFont="1" applyFill="1" applyBorder="1" applyAlignment="1">
      <alignment horizontal="right" vertical="center"/>
    </xf>
    <xf numFmtId="0" fontId="47" fillId="0" borderId="0" xfId="0" applyFont="1" applyFill="1" applyBorder="1" applyAlignment="1">
      <alignment horizontal="left" vertical="center" wrapText="1"/>
    </xf>
    <xf numFmtId="0" fontId="29" fillId="0" borderId="0" xfId="23" applyFont="1" applyFill="1" applyBorder="1" applyAlignment="1">
      <alignment horizontal="left" vertical="center" wrapText="1"/>
    </xf>
    <xf numFmtId="0" fontId="36" fillId="0" borderId="0" xfId="23" applyFont="1" applyFill="1" applyBorder="1" applyAlignment="1">
      <alignment horizontal="center" vertical="center"/>
    </xf>
    <xf numFmtId="0" fontId="13" fillId="0" borderId="10" xfId="144" applyFont="1" applyFill="1" applyBorder="1" applyAlignment="1">
      <alignment horizontal="center" vertical="center" textRotation="90" wrapText="1"/>
    </xf>
    <xf numFmtId="0" fontId="13" fillId="0" borderId="10" xfId="23" applyFont="1" applyFill="1" applyBorder="1" applyAlignment="1">
      <alignment horizontal="center" vertical="center" wrapText="1"/>
    </xf>
    <xf numFmtId="0" fontId="13" fillId="0" borderId="10" xfId="23" applyFont="1" applyFill="1" applyBorder="1" applyAlignment="1">
      <alignment horizontal="left" vertical="center"/>
    </xf>
    <xf numFmtId="0" fontId="13" fillId="0" borderId="0" xfId="23" applyFont="1" applyFill="1" applyBorder="1" applyAlignment="1">
      <alignment vertical="center" wrapText="1"/>
    </xf>
    <xf numFmtId="0" fontId="69" fillId="0" borderId="0" xfId="23" applyFont="1" applyFill="1" applyBorder="1" applyAlignment="1">
      <alignment horizontal="left" vertical="center" wrapText="1"/>
    </xf>
    <xf numFmtId="0" fontId="13"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9" fillId="24" borderId="17" xfId="23" applyNumberFormat="1" applyFont="1" applyFill="1" applyBorder="1" applyAlignment="1">
      <alignment horizontal="right" vertical="center" wrapText="1"/>
    </xf>
    <xf numFmtId="0" fontId="14" fillId="0" borderId="0" xfId="0" applyFont="1" applyFill="1" applyAlignment="1"/>
    <xf numFmtId="0" fontId="8" fillId="0" borderId="0" xfId="0" applyFont="1" applyFill="1"/>
    <xf numFmtId="0" fontId="3" fillId="0" borderId="0" xfId="0" applyFont="1" applyFill="1"/>
    <xf numFmtId="1" fontId="13" fillId="25" borderId="10" xfId="144" applyNumberFormat="1" applyFont="1" applyFill="1" applyBorder="1" applyAlignment="1" applyProtection="1">
      <alignment horizontal="center" vertical="center" wrapText="1"/>
      <protection locked="0"/>
    </xf>
    <xf numFmtId="0" fontId="13" fillId="25" borderId="10" xfId="144" applyFont="1" applyFill="1" applyBorder="1" applyAlignment="1">
      <alignment horizontal="center" vertical="center"/>
    </xf>
    <xf numFmtId="0" fontId="14" fillId="0" borderId="0" xfId="144" applyFont="1" applyFill="1" applyBorder="1" applyAlignment="1">
      <alignment horizontal="center"/>
    </xf>
    <xf numFmtId="0" fontId="13" fillId="25" borderId="10" xfId="0" applyFont="1" applyFill="1" applyBorder="1" applyAlignment="1">
      <alignment vertical="top"/>
    </xf>
    <xf numFmtId="0" fontId="12"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vertical="center" wrapText="1"/>
    </xf>
    <xf numFmtId="0" fontId="13"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3" fillId="0" borderId="17" xfId="23" applyFont="1" applyFill="1" applyBorder="1" applyAlignment="1">
      <alignment horizontal="center" vertical="center" textRotation="90" wrapText="1"/>
    </xf>
    <xf numFmtId="0" fontId="48" fillId="0" borderId="0" xfId="144" applyFont="1" applyFill="1" applyAlignment="1">
      <alignment wrapText="1"/>
    </xf>
    <xf numFmtId="1" fontId="48" fillId="0" borderId="0" xfId="144" applyNumberFormat="1" applyFont="1" applyFill="1" applyBorder="1" applyAlignment="1" applyProtection="1">
      <alignment horizontal="center" vertical="center"/>
      <protection locked="0"/>
    </xf>
    <xf numFmtId="0" fontId="48" fillId="0" borderId="0" xfId="144" applyFont="1" applyFill="1" applyBorder="1"/>
    <xf numFmtId="0" fontId="48" fillId="0" borderId="0" xfId="144" applyFont="1" applyFill="1"/>
    <xf numFmtId="0" fontId="48" fillId="0" borderId="0" xfId="144" applyFont="1" applyFill="1" applyBorder="1" applyAlignment="1"/>
    <xf numFmtId="0" fontId="47" fillId="0" borderId="0" xfId="144" applyFont="1" applyFill="1" applyAlignment="1"/>
    <xf numFmtId="0" fontId="47" fillId="0" borderId="0" xfId="144" quotePrefix="1" applyFont="1" applyFill="1" applyBorder="1" applyAlignment="1">
      <alignment horizontal="center" wrapText="1"/>
    </xf>
    <xf numFmtId="0" fontId="47" fillId="0" borderId="17" xfId="144" quotePrefix="1" applyFont="1" applyFill="1" applyBorder="1" applyAlignment="1">
      <alignment horizontal="right" wrapText="1"/>
    </xf>
    <xf numFmtId="0" fontId="47" fillId="0" borderId="21" xfId="144" quotePrefix="1" applyFont="1" applyFill="1" applyBorder="1" applyAlignment="1">
      <alignment horizontal="center" vertical="center" wrapText="1"/>
    </xf>
    <xf numFmtId="0" fontId="17" fillId="25" borderId="0" xfId="144" applyFont="1" applyFill="1" applyAlignment="1">
      <alignment vertical="center"/>
    </xf>
    <xf numFmtId="0" fontId="16" fillId="25" borderId="0" xfId="144" applyFont="1" applyFill="1" applyBorder="1" applyAlignment="1">
      <alignment vertical="center"/>
    </xf>
    <xf numFmtId="0" fontId="14" fillId="0" borderId="17" xfId="144" applyFont="1" applyFill="1" applyBorder="1"/>
    <xf numFmtId="0" fontId="26" fillId="25" borderId="15" xfId="144" applyFont="1" applyFill="1" applyBorder="1" applyAlignment="1">
      <alignment wrapText="1"/>
    </xf>
    <xf numFmtId="0" fontId="26" fillId="25" borderId="21" xfId="144" applyFont="1" applyFill="1" applyBorder="1" applyAlignment="1">
      <alignment vertical="center"/>
    </xf>
    <xf numFmtId="3" fontId="13" fillId="24" borderId="10" xfId="144" applyNumberFormat="1" applyFont="1" applyFill="1" applyBorder="1" applyAlignment="1" applyProtection="1">
      <alignment horizontal="right" vertical="center"/>
      <protection locked="0"/>
    </xf>
    <xf numFmtId="0" fontId="76" fillId="25" borderId="0" xfId="144" applyFont="1" applyFill="1" applyAlignment="1"/>
    <xf numFmtId="1" fontId="29" fillId="0" borderId="21" xfId="144" applyNumberFormat="1" applyFont="1" applyFill="1" applyBorder="1" applyAlignment="1" applyProtection="1">
      <alignment horizontal="center" vertical="center" wrapText="1"/>
      <protection locked="0"/>
    </xf>
    <xf numFmtId="0" fontId="29" fillId="0" borderId="10" xfId="0" applyFont="1" applyFill="1" applyBorder="1" applyAlignment="1">
      <alignment vertical="center"/>
    </xf>
    <xf numFmtId="49" fontId="36"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8" fillId="0" borderId="0" xfId="0" applyFont="1" applyFill="1" applyBorder="1" applyAlignment="1" applyProtection="1">
      <alignment horizontal="center"/>
      <protection locked="0"/>
    </xf>
    <xf numFmtId="0" fontId="4" fillId="25" borderId="0" xfId="144" applyFont="1" applyFill="1" applyBorder="1"/>
    <xf numFmtId="0" fontId="80" fillId="25" borderId="0" xfId="144" applyFont="1" applyFill="1" applyBorder="1" applyAlignment="1" applyProtection="1">
      <alignment horizontal="left" wrapText="1"/>
    </xf>
    <xf numFmtId="0" fontId="85" fillId="25" borderId="0" xfId="144" applyFont="1" applyFill="1" applyAlignment="1">
      <alignment horizontal="center" vertical="center"/>
    </xf>
    <xf numFmtId="0" fontId="86" fillId="25" borderId="0" xfId="144" applyFont="1" applyFill="1" applyBorder="1" applyAlignment="1">
      <alignment horizontal="center" vertical="center"/>
    </xf>
    <xf numFmtId="0" fontId="89" fillId="25" borderId="0" xfId="144" applyFont="1" applyFill="1" applyBorder="1" applyAlignment="1" applyProtection="1">
      <alignment horizontal="center" vertical="center" wrapText="1"/>
    </xf>
    <xf numFmtId="0" fontId="90" fillId="25" borderId="0" xfId="144" applyFont="1" applyFill="1" applyBorder="1" applyAlignment="1" applyProtection="1">
      <alignment horizontal="left" wrapText="1"/>
    </xf>
    <xf numFmtId="0" fontId="91" fillId="25" borderId="0" xfId="0" applyFont="1" applyFill="1"/>
    <xf numFmtId="0" fontId="90" fillId="25" borderId="0" xfId="144" applyFont="1" applyFill="1" applyAlignment="1" applyProtection="1">
      <alignment vertical="top"/>
    </xf>
    <xf numFmtId="0" fontId="90" fillId="25" borderId="0" xfId="144" applyFont="1" applyFill="1" applyAlignment="1" applyProtection="1">
      <alignment horizontal="left" vertical="top"/>
    </xf>
    <xf numFmtId="0" fontId="85" fillId="0" borderId="0" xfId="144" applyFont="1" applyFill="1" applyAlignment="1">
      <alignment horizontal="center" vertical="center"/>
    </xf>
    <xf numFmtId="0" fontId="86" fillId="0" borderId="0" xfId="144" applyFont="1" applyFill="1" applyBorder="1" applyAlignment="1">
      <alignment horizontal="center" vertical="center"/>
    </xf>
    <xf numFmtId="0" fontId="93" fillId="25" borderId="0" xfId="144" applyFont="1" applyFill="1" applyBorder="1" applyAlignment="1" applyProtection="1">
      <alignment horizontal="center" vertical="center" wrapText="1"/>
    </xf>
    <xf numFmtId="0" fontId="93" fillId="25" borderId="0" xfId="144" applyFont="1" applyFill="1" applyAlignment="1" applyProtection="1">
      <alignment vertical="top"/>
    </xf>
    <xf numFmtId="0" fontId="95" fillId="0" borderId="0" xfId="144" applyFont="1" applyFill="1"/>
    <xf numFmtId="0" fontId="96" fillId="0" borderId="0" xfId="144" applyFont="1" applyFill="1" applyBorder="1" applyAlignment="1"/>
    <xf numFmtId="0" fontId="96" fillId="0" borderId="0" xfId="144" applyFont="1" applyFill="1" applyAlignment="1">
      <alignment horizontal="left" vertical="top" wrapText="1"/>
    </xf>
    <xf numFmtId="0" fontId="95" fillId="0" borderId="0" xfId="144" applyFont="1" applyFill="1" applyAlignment="1">
      <alignment horizontal="left" vertical="top" wrapText="1"/>
    </xf>
    <xf numFmtId="0" fontId="97" fillId="0" borderId="0" xfId="144" applyFont="1" applyFill="1"/>
    <xf numFmtId="0" fontId="93" fillId="0" borderId="0" xfId="144" applyFont="1" applyFill="1" applyBorder="1" applyAlignment="1"/>
    <xf numFmtId="0" fontId="98" fillId="0" borderId="0" xfId="144" applyFont="1" applyFill="1" applyAlignment="1">
      <alignment horizontal="left" vertical="top" wrapText="1"/>
    </xf>
    <xf numFmtId="0" fontId="97" fillId="0" borderId="0" xfId="144" applyFont="1" applyFill="1" applyAlignment="1">
      <alignment horizontal="left" vertical="top" wrapText="1"/>
    </xf>
    <xf numFmtId="0" fontId="88" fillId="0" borderId="10" xfId="144" applyFont="1" applyFill="1" applyBorder="1" applyAlignment="1">
      <alignment horizontal="center" vertical="center" wrapText="1"/>
    </xf>
    <xf numFmtId="49" fontId="98" fillId="25" borderId="10" xfId="144" applyNumberFormat="1" applyFont="1" applyFill="1" applyBorder="1" applyAlignment="1">
      <alignment horizontal="center" vertical="center" wrapText="1"/>
    </xf>
    <xf numFmtId="0" fontId="98" fillId="25" borderId="10" xfId="144" applyFont="1" applyFill="1" applyBorder="1" applyAlignment="1">
      <alignment horizontal="center"/>
    </xf>
    <xf numFmtId="0" fontId="98" fillId="25" borderId="10" xfId="144" applyFont="1" applyFill="1" applyBorder="1" applyAlignment="1">
      <alignment horizontal="center" vertical="center"/>
    </xf>
    <xf numFmtId="0" fontId="98" fillId="25" borderId="21" xfId="144" applyFont="1" applyFill="1" applyBorder="1" applyAlignment="1">
      <alignment vertical="center" wrapText="1"/>
    </xf>
    <xf numFmtId="3" fontId="98" fillId="27" borderId="10" xfId="144" applyNumberFormat="1" applyFont="1" applyFill="1" applyBorder="1" applyAlignment="1" applyProtection="1">
      <alignment horizontal="right" vertical="center"/>
      <protection locked="0"/>
    </xf>
    <xf numFmtId="49" fontId="98" fillId="25" borderId="21" xfId="144" applyNumberFormat="1" applyFont="1" applyFill="1" applyBorder="1" applyAlignment="1">
      <alignment vertical="center" wrapText="1"/>
    </xf>
    <xf numFmtId="3" fontId="98" fillId="26" borderId="10" xfId="144" applyNumberFormat="1" applyFont="1" applyFill="1" applyBorder="1" applyAlignment="1" applyProtection="1">
      <alignment horizontal="right" vertical="center"/>
      <protection locked="0"/>
    </xf>
    <xf numFmtId="3" fontId="98" fillId="24" borderId="10" xfId="144" applyNumberFormat="1" applyFont="1" applyFill="1" applyBorder="1" applyAlignment="1" applyProtection="1">
      <alignment horizontal="right" vertical="center"/>
      <protection locked="0"/>
    </xf>
    <xf numFmtId="49" fontId="98" fillId="25" borderId="10" xfId="144" applyNumberFormat="1" applyFont="1" applyFill="1" applyBorder="1" applyAlignment="1">
      <alignment vertical="center" wrapText="1"/>
    </xf>
    <xf numFmtId="49" fontId="98" fillId="0" borderId="21" xfId="144" applyNumberFormat="1" applyFont="1" applyFill="1" applyBorder="1" applyAlignment="1">
      <alignment vertical="center" wrapText="1"/>
    </xf>
    <xf numFmtId="0" fontId="98" fillId="25" borderId="10" xfId="144" applyFont="1" applyFill="1" applyBorder="1" applyAlignment="1">
      <alignment horizontal="left" vertical="center"/>
    </xf>
    <xf numFmtId="49" fontId="98" fillId="25" borderId="22" xfId="144" applyNumberFormat="1" applyFont="1" applyFill="1" applyBorder="1" applyAlignment="1">
      <alignment vertical="center" wrapText="1"/>
    </xf>
    <xf numFmtId="0" fontId="58" fillId="0" borderId="22" xfId="144" applyFont="1" applyFill="1" applyBorder="1" applyAlignment="1">
      <alignment horizontal="center" vertical="center"/>
    </xf>
    <xf numFmtId="1" fontId="87" fillId="0" borderId="10" xfId="144" applyNumberFormat="1" applyFont="1" applyFill="1" applyBorder="1" applyAlignment="1">
      <alignment horizontal="center" vertical="center"/>
    </xf>
    <xf numFmtId="49" fontId="34" fillId="25" borderId="10" xfId="0" applyNumberFormat="1" applyFont="1" applyFill="1" applyBorder="1" applyAlignment="1">
      <alignment horizontal="left" vertical="center" wrapText="1"/>
    </xf>
    <xf numFmtId="49" fontId="96" fillId="25" borderId="10" xfId="0" applyNumberFormat="1" applyFont="1" applyFill="1" applyBorder="1" applyAlignment="1">
      <alignment horizontal="left" vertical="center" wrapText="1"/>
    </xf>
    <xf numFmtId="1" fontId="34" fillId="25" borderId="10" xfId="144" applyNumberFormat="1" applyFont="1" applyFill="1" applyBorder="1" applyAlignment="1" applyProtection="1">
      <alignment horizontal="center" vertical="center" wrapText="1"/>
      <protection locked="0"/>
    </xf>
    <xf numFmtId="0" fontId="96" fillId="25" borderId="10" xfId="0" applyFont="1" applyFill="1" applyBorder="1" applyAlignment="1">
      <alignment horizontal="center" vertical="center" wrapText="1"/>
    </xf>
    <xf numFmtId="0" fontId="27" fillId="25" borderId="0" xfId="0" applyFont="1" applyFill="1"/>
    <xf numFmtId="49" fontId="87" fillId="25" borderId="21" xfId="144" applyNumberFormat="1" applyFont="1" applyFill="1" applyBorder="1" applyAlignment="1" applyProtection="1">
      <alignment horizontal="left" vertical="center" wrapText="1"/>
    </xf>
    <xf numFmtId="3" fontId="29" fillId="24" borderId="23" xfId="23" applyNumberFormat="1" applyFont="1" applyFill="1" applyBorder="1" applyAlignment="1">
      <alignment horizontal="right" vertical="center" wrapText="1"/>
    </xf>
    <xf numFmtId="3" fontId="29" fillId="25" borderId="0" xfId="23" applyNumberFormat="1" applyFont="1" applyFill="1" applyBorder="1" applyAlignment="1">
      <alignment horizontal="right" vertical="center" wrapText="1"/>
    </xf>
    <xf numFmtId="0" fontId="13" fillId="0" borderId="22" xfId="23" applyFont="1" applyFill="1" applyBorder="1" applyAlignment="1">
      <alignment horizontal="left" vertical="center" wrapText="1"/>
    </xf>
    <xf numFmtId="0" fontId="13"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9" fillId="25" borderId="24" xfId="23" applyNumberFormat="1" applyFont="1" applyFill="1" applyBorder="1" applyAlignment="1">
      <alignment horizontal="right" vertical="center" wrapText="1"/>
    </xf>
    <xf numFmtId="0" fontId="12" fillId="0" borderId="10" xfId="23" applyFont="1" applyFill="1" applyBorder="1" applyAlignment="1">
      <alignment horizontal="center" vertical="center" wrapText="1"/>
    </xf>
    <xf numFmtId="0" fontId="56" fillId="0" borderId="10" xfId="145" applyFont="1" applyFill="1" applyBorder="1" applyAlignment="1">
      <alignment horizontal="center" vertical="center" wrapText="1"/>
    </xf>
    <xf numFmtId="3" fontId="56" fillId="0" borderId="10" xfId="23" applyNumberFormat="1"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0" fontId="29" fillId="0" borderId="0" xfId="0" applyFont="1" applyFill="1" applyBorder="1" applyAlignment="1" applyProtection="1">
      <alignment horizontal="center" vertical="top" wrapText="1"/>
      <protection locked="0"/>
    </xf>
    <xf numFmtId="3" fontId="29" fillId="24" borderId="22" xfId="23" applyNumberFormat="1" applyFont="1" applyFill="1" applyBorder="1" applyAlignment="1">
      <alignment horizontal="right" vertical="center" wrapText="1"/>
    </xf>
    <xf numFmtId="3" fontId="29" fillId="24" borderId="10" xfId="23" applyNumberFormat="1" applyFont="1" applyFill="1" applyBorder="1" applyAlignment="1">
      <alignment horizontal="right" vertical="center" wrapText="1"/>
    </xf>
    <xf numFmtId="0" fontId="0" fillId="0" borderId="0" xfId="0" applyBorder="1"/>
    <xf numFmtId="0" fontId="88" fillId="0" borderId="24" xfId="23" applyFont="1" applyFill="1" applyBorder="1" applyAlignment="1">
      <alignment horizontal="center" vertical="center" wrapText="1"/>
    </xf>
    <xf numFmtId="49" fontId="98" fillId="0" borderId="24" xfId="127" applyNumberFormat="1" applyFont="1" applyFill="1" applyBorder="1" applyAlignment="1">
      <alignment horizontal="left" vertical="center" wrapText="1"/>
    </xf>
    <xf numFmtId="49" fontId="98" fillId="0" borderId="0" xfId="127" applyNumberFormat="1" applyFont="1" applyFill="1" applyBorder="1" applyAlignment="1">
      <alignment horizontal="center" vertical="center" wrapText="1"/>
    </xf>
    <xf numFmtId="185" fontId="30" fillId="0" borderId="0" xfId="0" applyNumberFormat="1" applyFont="1" applyFill="1" applyBorder="1" applyAlignment="1" applyProtection="1">
      <alignment horizontal="center"/>
      <protection locked="0"/>
    </xf>
    <xf numFmtId="0" fontId="30" fillId="0" borderId="0" xfId="0" applyFont="1" applyFill="1" applyBorder="1" applyAlignment="1" applyProtection="1">
      <alignment horizontal="center"/>
      <protection locked="0"/>
    </xf>
    <xf numFmtId="0" fontId="30" fillId="0" borderId="0" xfId="0" applyFont="1" applyFill="1" applyBorder="1" applyProtection="1">
      <protection locked="0"/>
    </xf>
    <xf numFmtId="0" fontId="30" fillId="0" borderId="0" xfId="23" applyFont="1" applyFill="1" applyBorder="1"/>
    <xf numFmtId="0" fontId="29" fillId="0" borderId="0" xfId="0" applyFont="1" applyFill="1" applyBorder="1" applyAlignment="1" applyProtection="1">
      <alignment horizontal="center" vertical="center"/>
      <protection locked="0"/>
    </xf>
    <xf numFmtId="0" fontId="38" fillId="0" borderId="0" xfId="0" applyFont="1" applyFill="1" applyBorder="1" applyAlignment="1" applyProtection="1">
      <protection locked="0"/>
    </xf>
    <xf numFmtId="0" fontId="89" fillId="25" borderId="25" xfId="144" applyFont="1" applyFill="1" applyBorder="1" applyAlignment="1" applyProtection="1">
      <alignment horizontal="center" vertical="center" wrapText="1"/>
    </xf>
    <xf numFmtId="0" fontId="89" fillId="25" borderId="26" xfId="144" applyFont="1" applyFill="1" applyBorder="1" applyAlignment="1" applyProtection="1">
      <alignment horizontal="center" vertical="center" wrapText="1"/>
    </xf>
    <xf numFmtId="0" fontId="65" fillId="25" borderId="27" xfId="144" applyFont="1" applyFill="1" applyBorder="1" applyAlignment="1" applyProtection="1">
      <alignment horizontal="center" vertical="center" textRotation="90" wrapText="1"/>
    </xf>
    <xf numFmtId="3" fontId="58" fillId="24" borderId="28" xfId="0" applyNumberFormat="1" applyFont="1" applyFill="1" applyBorder="1" applyAlignment="1" applyProtection="1">
      <alignment horizontal="right" vertical="center"/>
      <protection locked="0"/>
    </xf>
    <xf numFmtId="3" fontId="58" fillId="26" borderId="28" xfId="0" applyNumberFormat="1" applyFont="1" applyFill="1" applyBorder="1" applyAlignment="1" applyProtection="1">
      <alignment horizontal="right" vertical="center"/>
      <protection locked="0"/>
    </xf>
    <xf numFmtId="0" fontId="89" fillId="25" borderId="29" xfId="144" applyFont="1" applyFill="1" applyBorder="1" applyAlignment="1" applyProtection="1">
      <alignment horizontal="center" vertical="center" wrapText="1"/>
    </xf>
    <xf numFmtId="0" fontId="89" fillId="25" borderId="30" xfId="144" applyFont="1" applyFill="1" applyBorder="1" applyAlignment="1" applyProtection="1">
      <alignment horizontal="center" vertical="center" wrapText="1"/>
    </xf>
    <xf numFmtId="0" fontId="93" fillId="25" borderId="31" xfId="144" applyFont="1" applyFill="1" applyBorder="1" applyAlignment="1" applyProtection="1">
      <alignment horizontal="center" vertical="center" wrapText="1"/>
    </xf>
    <xf numFmtId="0" fontId="93" fillId="25" borderId="29" xfId="144" applyFont="1" applyFill="1" applyBorder="1" applyAlignment="1" applyProtection="1">
      <alignment horizontal="center" vertical="center" wrapText="1"/>
    </xf>
    <xf numFmtId="0" fontId="33" fillId="25" borderId="29" xfId="144" applyFont="1" applyFill="1" applyBorder="1" applyAlignment="1" applyProtection="1">
      <alignment horizontal="center" vertical="center" wrapText="1"/>
    </xf>
    <xf numFmtId="0" fontId="94" fillId="25" borderId="29" xfId="144" applyFont="1" applyFill="1" applyBorder="1" applyAlignment="1" applyProtection="1">
      <alignment wrapText="1"/>
    </xf>
    <xf numFmtId="0" fontId="94" fillId="25" borderId="29" xfId="144" applyFont="1" applyFill="1" applyBorder="1" applyAlignment="1" applyProtection="1">
      <alignment horizontal="left" wrapText="1"/>
    </xf>
    <xf numFmtId="0" fontId="93" fillId="25" borderId="30" xfId="144" applyFont="1" applyFill="1" applyBorder="1" applyAlignment="1" applyProtection="1">
      <alignment horizontal="center" vertical="center" wrapText="1"/>
    </xf>
    <xf numFmtId="0" fontId="47" fillId="0" borderId="10" xfId="144"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4" fillId="0" borderId="10" xfId="144" applyNumberFormat="1" applyFont="1" applyFill="1" applyBorder="1" applyAlignment="1">
      <alignment horizontal="center" vertical="center" textRotation="90" wrapText="1"/>
    </xf>
    <xf numFmtId="49" fontId="24" fillId="25" borderId="10" xfId="144" applyNumberFormat="1" applyFont="1" applyFill="1" applyBorder="1" applyAlignment="1">
      <alignment horizontal="center" vertical="center" textRotation="90" wrapText="1"/>
    </xf>
    <xf numFmtId="0" fontId="74" fillId="25" borderId="0" xfId="144" applyFont="1" applyFill="1"/>
    <xf numFmtId="3" fontId="40" fillId="27" borderId="10" xfId="0" applyNumberFormat="1" applyFont="1" applyFill="1" applyBorder="1" applyAlignment="1" applyProtection="1">
      <alignment horizontal="right" vertical="center"/>
      <protection locked="0"/>
    </xf>
    <xf numFmtId="3" fontId="40" fillId="27" borderId="28" xfId="0" applyNumberFormat="1" applyFont="1" applyFill="1" applyBorder="1" applyAlignment="1" applyProtection="1">
      <alignment horizontal="right" vertical="center"/>
      <protection locked="0"/>
    </xf>
    <xf numFmtId="3" fontId="40" fillId="24" borderId="28" xfId="0" applyNumberFormat="1" applyFont="1" applyFill="1" applyBorder="1" applyAlignment="1" applyProtection="1">
      <alignment horizontal="right" vertical="center"/>
      <protection locked="0"/>
    </xf>
    <xf numFmtId="3" fontId="40" fillId="24" borderId="10" xfId="0" applyNumberFormat="1" applyFont="1" applyFill="1" applyBorder="1" applyAlignment="1" applyProtection="1">
      <alignment horizontal="right" vertical="center"/>
      <protection locked="0"/>
    </xf>
    <xf numFmtId="3" fontId="40" fillId="24" borderId="10" xfId="144" applyNumberFormat="1" applyFont="1" applyFill="1" applyBorder="1" applyAlignment="1" applyProtection="1">
      <alignment horizontal="right" vertical="center"/>
      <protection locked="0"/>
    </xf>
    <xf numFmtId="3" fontId="40" fillId="27" borderId="10" xfId="144" applyNumberFormat="1" applyFont="1" applyFill="1" applyBorder="1" applyAlignment="1" applyProtection="1">
      <alignment horizontal="right" vertical="center"/>
      <protection locked="0"/>
    </xf>
    <xf numFmtId="0" fontId="58" fillId="26" borderId="10" xfId="144" applyFont="1" applyFill="1" applyBorder="1" applyAlignment="1" applyProtection="1">
      <alignment horizontal="right" vertical="center"/>
    </xf>
    <xf numFmtId="0" fontId="58" fillId="24" borderId="10" xfId="144" applyFont="1" applyFill="1" applyBorder="1" applyAlignment="1" applyProtection="1">
      <alignment horizontal="right" vertical="center"/>
    </xf>
    <xf numFmtId="0" fontId="58" fillId="24" borderId="28" xfId="144" applyFont="1" applyFill="1" applyBorder="1" applyAlignment="1" applyProtection="1">
      <alignment horizontal="right" vertical="center" wrapText="1"/>
    </xf>
    <xf numFmtId="0" fontId="58" fillId="24" borderId="10" xfId="144" applyFont="1" applyFill="1" applyBorder="1" applyAlignment="1" applyProtection="1">
      <alignment horizontal="right" vertical="center" wrapText="1"/>
    </xf>
    <xf numFmtId="0" fontId="26" fillId="25" borderId="15" xfId="144" applyFont="1" applyFill="1" applyBorder="1" applyAlignment="1">
      <alignment vertical="center"/>
    </xf>
    <xf numFmtId="0" fontId="14" fillId="0" borderId="0" xfId="145" applyFont="1" applyFill="1" applyBorder="1"/>
    <xf numFmtId="0" fontId="16" fillId="0" borderId="10" xfId="145" applyFont="1" applyFill="1" applyBorder="1" applyAlignment="1" applyProtection="1">
      <alignment horizontal="center" vertical="center" wrapText="1"/>
    </xf>
    <xf numFmtId="0" fontId="101" fillId="0" borderId="0" xfId="145" applyFont="1" applyFill="1" applyAlignment="1" applyProtection="1">
      <alignment vertical="top"/>
    </xf>
    <xf numFmtId="0" fontId="102" fillId="0" borderId="0" xfId="0" applyFont="1" applyFill="1"/>
    <xf numFmtId="0" fontId="58" fillId="0" borderId="0" xfId="145" applyFont="1" applyFill="1" applyAlignment="1" applyProtection="1">
      <alignment vertical="top"/>
    </xf>
    <xf numFmtId="0" fontId="101" fillId="0" borderId="0" xfId="145" applyFont="1" applyFill="1" applyAlignment="1" applyProtection="1">
      <alignment horizontal="left" vertical="top"/>
    </xf>
    <xf numFmtId="0" fontId="58" fillId="0" borderId="0" xfId="145" applyFont="1" applyFill="1" applyAlignment="1" applyProtection="1">
      <alignment horizontal="left" vertical="top"/>
    </xf>
    <xf numFmtId="0" fontId="74" fillId="0" borderId="0" xfId="145" applyFont="1" applyFill="1" applyAlignment="1">
      <alignment horizontal="left" vertical="top" wrapText="1"/>
    </xf>
    <xf numFmtId="0" fontId="26" fillId="0" borderId="0" xfId="145" applyFont="1" applyFill="1" applyBorder="1" applyAlignment="1"/>
    <xf numFmtId="0" fontId="23" fillId="0" borderId="0" xfId="145" applyFont="1" applyFill="1"/>
    <xf numFmtId="0" fontId="103" fillId="0" borderId="0" xfId="145" applyFont="1" applyFill="1" applyAlignment="1">
      <alignment vertical="center"/>
    </xf>
    <xf numFmtId="0" fontId="11" fillId="0" borderId="0" xfId="23" applyFont="1" applyFill="1" applyAlignment="1">
      <alignment horizontal="left"/>
    </xf>
    <xf numFmtId="0" fontId="11" fillId="0" borderId="0" xfId="23" applyFont="1" applyFill="1"/>
    <xf numFmtId="0" fontId="105" fillId="0" borderId="0" xfId="23" applyFont="1" applyFill="1"/>
    <xf numFmtId="0" fontId="11" fillId="0" borderId="0" xfId="23" applyFont="1" applyFill="1" applyAlignment="1">
      <alignment vertical="top"/>
    </xf>
    <xf numFmtId="3" fontId="29" fillId="31" borderId="10" xfId="0" applyNumberFormat="1" applyFont="1" applyFill="1" applyBorder="1" applyAlignment="1">
      <alignment horizontal="right" vertical="center" wrapText="1"/>
    </xf>
    <xf numFmtId="3" fontId="29" fillId="32" borderId="10" xfId="0" applyNumberFormat="1" applyFont="1" applyFill="1" applyBorder="1" applyAlignment="1">
      <alignment horizontal="right" vertical="center" wrapText="1"/>
    </xf>
    <xf numFmtId="3" fontId="29" fillId="31" borderId="23" xfId="23" applyNumberFormat="1" applyFont="1" applyFill="1" applyBorder="1" applyAlignment="1">
      <alignment horizontal="right" vertical="center" wrapText="1"/>
    </xf>
    <xf numFmtId="3" fontId="58" fillId="24" borderId="17" xfId="0" applyNumberFormat="1" applyFont="1" applyFill="1" applyBorder="1" applyAlignment="1" applyProtection="1">
      <alignment horizontal="right" vertical="center"/>
      <protection locked="0"/>
    </xf>
    <xf numFmtId="0" fontId="89" fillId="25" borderId="32" xfId="144" applyFont="1" applyFill="1" applyBorder="1" applyAlignment="1" applyProtection="1">
      <alignment horizontal="center" vertical="center" wrapText="1"/>
    </xf>
    <xf numFmtId="0" fontId="89" fillId="25" borderId="33" xfId="144" applyFont="1" applyFill="1" applyBorder="1" applyAlignment="1" applyProtection="1">
      <alignment horizontal="center" vertical="center" wrapText="1"/>
    </xf>
    <xf numFmtId="0" fontId="89" fillId="25" borderId="34" xfId="144" applyFont="1" applyFill="1" applyBorder="1" applyAlignment="1" applyProtection="1">
      <alignment horizontal="center" vertical="center" wrapText="1"/>
    </xf>
    <xf numFmtId="3" fontId="58" fillId="24" borderId="35" xfId="0" applyNumberFormat="1" applyFont="1" applyFill="1" applyBorder="1" applyAlignment="1" applyProtection="1">
      <alignment horizontal="right" vertical="center"/>
      <protection locked="0"/>
    </xf>
    <xf numFmtId="3" fontId="58" fillId="24" borderId="36" xfId="0" applyNumberFormat="1" applyFont="1" applyFill="1" applyBorder="1" applyAlignment="1" applyProtection="1">
      <alignment horizontal="right" vertical="center"/>
      <protection locked="0"/>
    </xf>
    <xf numFmtId="3" fontId="40" fillId="26" borderId="36" xfId="0" applyNumberFormat="1" applyFont="1" applyFill="1" applyBorder="1" applyAlignment="1" applyProtection="1">
      <alignment horizontal="right" vertical="center"/>
      <protection locked="0"/>
    </xf>
    <xf numFmtId="3" fontId="40" fillId="27" borderId="36" xfId="0" applyNumberFormat="1" applyFont="1" applyFill="1" applyBorder="1" applyAlignment="1" applyProtection="1">
      <alignment horizontal="right" vertical="center"/>
      <protection locked="0"/>
    </xf>
    <xf numFmtId="3" fontId="13" fillId="29" borderId="10" xfId="144" applyNumberFormat="1" applyFont="1" applyFill="1" applyBorder="1" applyAlignment="1" applyProtection="1">
      <alignment horizontal="center" vertical="center" wrapText="1"/>
      <protection locked="0"/>
    </xf>
    <xf numFmtId="0" fontId="156" fillId="0" borderId="0" xfId="0" applyFont="1" applyBorder="1" applyAlignment="1" applyProtection="1">
      <alignment horizontal="center" vertical="center" wrapText="1"/>
    </xf>
    <xf numFmtId="0" fontId="58" fillId="0" borderId="10" xfId="144" applyFont="1" applyFill="1" applyBorder="1" applyAlignment="1">
      <alignment horizontal="center" vertical="center"/>
    </xf>
    <xf numFmtId="0" fontId="13" fillId="0" borderId="22" xfId="23" applyFont="1" applyFill="1" applyBorder="1" applyAlignment="1">
      <alignment horizontal="center" vertical="center" wrapText="1"/>
    </xf>
    <xf numFmtId="0" fontId="47" fillId="25" borderId="37" xfId="144" applyFont="1" applyFill="1" applyBorder="1" applyAlignment="1" applyProtection="1">
      <alignment horizontal="center" vertical="center" wrapText="1"/>
    </xf>
    <xf numFmtId="0" fontId="56" fillId="0" borderId="38" xfId="144" applyFont="1" applyFill="1" applyBorder="1" applyAlignment="1" applyProtection="1">
      <alignment horizontal="center" vertical="center" wrapText="1"/>
    </xf>
    <xf numFmtId="0" fontId="56" fillId="0" borderId="39" xfId="144" applyFont="1" applyFill="1" applyBorder="1" applyAlignment="1" applyProtection="1">
      <alignment horizontal="center" vertical="center" wrapText="1"/>
    </xf>
    <xf numFmtId="0" fontId="56" fillId="0" borderId="40" xfId="144" applyFont="1" applyFill="1" applyBorder="1" applyAlignment="1" applyProtection="1">
      <alignment horizontal="center" vertical="center" wrapText="1"/>
    </xf>
    <xf numFmtId="0" fontId="56" fillId="0" borderId="41" xfId="144" applyFont="1" applyFill="1" applyBorder="1" applyAlignment="1" applyProtection="1">
      <alignment horizontal="center" vertical="center" wrapText="1"/>
    </xf>
    <xf numFmtId="0" fontId="56" fillId="25" borderId="38" xfId="144" applyFont="1" applyFill="1" applyBorder="1" applyAlignment="1" applyProtection="1">
      <alignment horizontal="center" vertical="center" wrapText="1"/>
    </xf>
    <xf numFmtId="0" fontId="43" fillId="25" borderId="38" xfId="144" applyFont="1" applyFill="1" applyBorder="1" applyAlignment="1" applyProtection="1">
      <alignment horizontal="center" vertical="center" wrapText="1"/>
    </xf>
    <xf numFmtId="0" fontId="43" fillId="25" borderId="42" xfId="144" applyFont="1" applyFill="1" applyBorder="1" applyAlignment="1" applyProtection="1">
      <alignment horizontal="center" vertical="center" wrapText="1"/>
    </xf>
    <xf numFmtId="49" fontId="29" fillId="0" borderId="10" xfId="144" applyNumberFormat="1" applyFont="1" applyFill="1" applyBorder="1" applyAlignment="1">
      <alignment horizontal="center" vertical="center" wrapText="1"/>
    </xf>
    <xf numFmtId="0" fontId="29" fillId="0" borderId="10" xfId="144" applyFont="1" applyFill="1" applyBorder="1" applyAlignment="1">
      <alignment horizontal="center" vertical="center" wrapText="1"/>
    </xf>
    <xf numFmtId="49" fontId="29" fillId="25" borderId="10" xfId="144" applyNumberFormat="1" applyFont="1" applyFill="1" applyBorder="1" applyAlignment="1">
      <alignment horizontal="center" vertical="center" wrapText="1"/>
    </xf>
    <xf numFmtId="0" fontId="36" fillId="0" borderId="10" xfId="0" applyNumberFormat="1" applyFont="1" applyFill="1" applyBorder="1" applyAlignment="1">
      <alignment horizontal="center" vertical="center" wrapText="1"/>
    </xf>
    <xf numFmtId="49" fontId="36" fillId="0" borderId="22" xfId="0" applyNumberFormat="1" applyFont="1" applyFill="1" applyBorder="1" applyAlignment="1">
      <alignment horizontal="center" vertical="center" wrapText="1"/>
    </xf>
    <xf numFmtId="0" fontId="34" fillId="0" borderId="10" xfId="0" applyFont="1" applyFill="1" applyBorder="1" applyAlignment="1">
      <alignment horizontal="center"/>
    </xf>
    <xf numFmtId="0" fontId="34" fillId="0" borderId="10" xfId="0" applyFont="1" applyFill="1" applyBorder="1"/>
    <xf numFmtId="0" fontId="34" fillId="0" borderId="10" xfId="0" applyFont="1" applyFill="1" applyBorder="1" applyAlignment="1">
      <alignment horizontal="center" vertical="center" wrapText="1"/>
    </xf>
    <xf numFmtId="0" fontId="34" fillId="0" borderId="10" xfId="0" applyFont="1" applyFill="1" applyBorder="1" applyAlignment="1">
      <alignment horizontal="center" vertical="center"/>
    </xf>
    <xf numFmtId="0" fontId="5" fillId="25" borderId="21"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1" fillId="25" borderId="10" xfId="23" applyFont="1" applyFill="1" applyBorder="1" applyAlignment="1">
      <alignment horizontal="center" vertical="center" wrapText="1"/>
    </xf>
    <xf numFmtId="0" fontId="13" fillId="0" borderId="10" xfId="23" applyFont="1" applyFill="1" applyBorder="1" applyAlignment="1">
      <alignment horizontal="center" vertical="center"/>
    </xf>
    <xf numFmtId="0" fontId="13" fillId="0" borderId="10" xfId="0" applyFont="1" applyFill="1" applyBorder="1"/>
    <xf numFmtId="0" fontId="13" fillId="0" borderId="10" xfId="0" applyFont="1" applyFill="1" applyBorder="1" applyAlignment="1">
      <alignment horizontal="center" vertical="center"/>
    </xf>
    <xf numFmtId="0" fontId="29" fillId="0" borderId="10"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47" fillId="0" borderId="10" xfId="23" applyFont="1" applyFill="1" applyBorder="1" applyAlignment="1">
      <alignment horizontal="center" vertical="center" wrapText="1"/>
    </xf>
    <xf numFmtId="0" fontId="47" fillId="0" borderId="22" xfId="23" applyFont="1" applyFill="1" applyBorder="1" applyAlignment="1">
      <alignment horizontal="center" vertical="center" wrapText="1"/>
    </xf>
    <xf numFmtId="0" fontId="13" fillId="0" borderId="10" xfId="77" applyFont="1" applyFill="1" applyBorder="1"/>
    <xf numFmtId="0" fontId="13" fillId="0" borderId="0" xfId="0" applyFont="1" applyFill="1"/>
    <xf numFmtId="0" fontId="13" fillId="25" borderId="10" xfId="0" applyFont="1" applyFill="1" applyBorder="1" applyAlignment="1">
      <alignment horizontal="center" vertical="center"/>
    </xf>
    <xf numFmtId="0" fontId="13" fillId="0" borderId="10" xfId="0" applyFont="1" applyBorder="1" applyAlignment="1">
      <alignment horizontal="center" vertical="center"/>
    </xf>
    <xf numFmtId="0" fontId="47" fillId="25" borderId="22" xfId="145" applyFont="1" applyFill="1" applyBorder="1"/>
    <xf numFmtId="3" fontId="58" fillId="31" borderId="43" xfId="0" applyNumberFormat="1" applyFont="1" applyFill="1" applyBorder="1" applyAlignment="1" applyProtection="1">
      <alignment horizontal="right" vertical="center"/>
      <protection locked="0"/>
    </xf>
    <xf numFmtId="0" fontId="58" fillId="31" borderId="44" xfId="144" applyFont="1" applyFill="1" applyBorder="1" applyAlignment="1">
      <alignment horizontal="right" vertical="center"/>
    </xf>
    <xf numFmtId="3" fontId="58" fillId="31" borderId="36" xfId="0" applyNumberFormat="1" applyFont="1" applyFill="1" applyBorder="1" applyAlignment="1" applyProtection="1">
      <alignment horizontal="right" vertical="center"/>
      <protection locked="0"/>
    </xf>
    <xf numFmtId="0" fontId="58" fillId="31" borderId="45" xfId="144" applyFont="1" applyFill="1" applyBorder="1" applyAlignment="1">
      <alignment horizontal="right" vertical="center"/>
    </xf>
    <xf numFmtId="3" fontId="58" fillId="31" borderId="10" xfId="0" applyNumberFormat="1" applyFont="1" applyFill="1" applyBorder="1" applyAlignment="1" applyProtection="1">
      <alignment horizontal="right" vertical="center"/>
      <protection locked="0"/>
    </xf>
    <xf numFmtId="0" fontId="58" fillId="31" borderId="46" xfId="144" applyFont="1" applyFill="1" applyBorder="1" applyAlignment="1">
      <alignment horizontal="right" vertical="center"/>
    </xf>
    <xf numFmtId="0" fontId="58" fillId="31" borderId="10" xfId="144" applyFont="1" applyFill="1" applyBorder="1" applyAlignment="1" applyProtection="1">
      <alignment horizontal="right" vertical="center"/>
    </xf>
    <xf numFmtId="3" fontId="40" fillId="31" borderId="10" xfId="0" applyNumberFormat="1" applyFont="1" applyFill="1" applyBorder="1" applyAlignment="1" applyProtection="1">
      <alignment horizontal="right" vertical="center"/>
      <protection locked="0"/>
    </xf>
    <xf numFmtId="0" fontId="58" fillId="31" borderId="27" xfId="144" applyFont="1" applyFill="1" applyBorder="1" applyAlignment="1" applyProtection="1">
      <alignment horizontal="right" vertical="center"/>
    </xf>
    <xf numFmtId="0" fontId="58" fillId="31" borderId="47" xfId="144" applyFont="1" applyFill="1" applyBorder="1" applyAlignment="1">
      <alignment horizontal="right" vertical="center"/>
    </xf>
    <xf numFmtId="0" fontId="58" fillId="31" borderId="27" xfId="144" applyFont="1" applyFill="1" applyBorder="1" applyAlignment="1" applyProtection="1">
      <alignment horizontal="right" vertical="center" wrapText="1"/>
    </xf>
    <xf numFmtId="0" fontId="65" fillId="0" borderId="22" xfId="145" applyFont="1" applyFill="1" applyBorder="1" applyAlignment="1" applyProtection="1">
      <alignment horizontal="center" vertical="center" textRotation="90" wrapText="1"/>
    </xf>
    <xf numFmtId="3" fontId="58" fillId="33" borderId="25" xfId="0" applyNumberFormat="1" applyFont="1" applyFill="1" applyBorder="1" applyAlignment="1" applyProtection="1">
      <alignment horizontal="right" vertical="center"/>
      <protection locked="0"/>
    </xf>
    <xf numFmtId="3" fontId="58" fillId="33" borderId="43" xfId="0" applyNumberFormat="1" applyFont="1" applyFill="1" applyBorder="1" applyAlignment="1" applyProtection="1">
      <alignment horizontal="right" vertical="center"/>
      <protection locked="0"/>
    </xf>
    <xf numFmtId="3" fontId="24" fillId="33" borderId="10" xfId="144" applyNumberFormat="1" applyFont="1" applyFill="1" applyBorder="1" applyAlignment="1" applyProtection="1">
      <alignment horizontal="right" vertical="center"/>
      <protection locked="0"/>
    </xf>
    <xf numFmtId="3" fontId="29" fillId="33" borderId="10" xfId="0" applyNumberFormat="1" applyFont="1" applyFill="1" applyBorder="1" applyAlignment="1">
      <alignment horizontal="right" vertical="center" wrapText="1"/>
    </xf>
    <xf numFmtId="3" fontId="29" fillId="33" borderId="23" xfId="23" applyNumberFormat="1" applyFont="1" applyFill="1" applyBorder="1" applyAlignment="1">
      <alignment horizontal="right" vertical="center" wrapText="1"/>
    </xf>
    <xf numFmtId="3" fontId="29" fillId="33" borderId="17" xfId="23" applyNumberFormat="1" applyFont="1" applyFill="1" applyBorder="1" applyAlignment="1">
      <alignment horizontal="right" vertical="center" wrapText="1"/>
    </xf>
    <xf numFmtId="0" fontId="2" fillId="0" borderId="0" xfId="0" applyFont="1" applyAlignment="1">
      <alignment vertical="center" wrapText="1"/>
    </xf>
    <xf numFmtId="0" fontId="134"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4" fillId="0" borderId="10" xfId="0" applyFont="1" applyBorder="1" applyAlignment="1">
      <alignment horizontal="center" vertical="center"/>
    </xf>
    <xf numFmtId="0" fontId="136" fillId="0" borderId="48" xfId="0" applyFont="1" applyBorder="1" applyAlignment="1">
      <alignment horizontal="center" vertical="center" wrapText="1"/>
    </xf>
    <xf numFmtId="0" fontId="136"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7"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6" fillId="0" borderId="48" xfId="77" applyFont="1" applyBorder="1" applyAlignment="1">
      <alignment horizontal="center" vertical="center" wrapText="1"/>
    </xf>
    <xf numFmtId="0" fontId="27"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3" fillId="0" borderId="48" xfId="0" applyFont="1" applyBorder="1" applyAlignment="1">
      <alignment horizontal="center" wrapText="1"/>
    </xf>
    <xf numFmtId="0" fontId="133" fillId="0" borderId="48" xfId="0" applyFont="1" applyBorder="1" applyAlignment="1">
      <alignment horizontal="center"/>
    </xf>
    <xf numFmtId="0" fontId="4" fillId="0" borderId="10" xfId="0" applyFont="1" applyBorder="1" applyAlignment="1">
      <alignment horizontal="right"/>
    </xf>
    <xf numFmtId="0" fontId="27" fillId="0" borderId="48" xfId="0" applyFont="1" applyBorder="1" applyAlignment="1">
      <alignment horizontal="center"/>
    </xf>
    <xf numFmtId="0" fontId="134" fillId="0" borderId="0" xfId="0" applyFont="1" applyAlignment="1">
      <alignment wrapText="1"/>
    </xf>
    <xf numFmtId="3" fontId="58" fillId="33" borderId="49" xfId="0" applyNumberFormat="1" applyFont="1" applyFill="1" applyBorder="1" applyAlignment="1" applyProtection="1">
      <alignment horizontal="right" vertical="center"/>
      <protection locked="0"/>
    </xf>
    <xf numFmtId="3" fontId="58" fillId="33" borderId="10" xfId="0" applyNumberFormat="1" applyFont="1" applyFill="1" applyBorder="1" applyAlignment="1" applyProtection="1">
      <alignment horizontal="right" vertical="center"/>
      <protection locked="0"/>
    </xf>
    <xf numFmtId="3" fontId="58" fillId="33" borderId="50" xfId="0" applyNumberFormat="1" applyFont="1" applyFill="1" applyBorder="1" applyAlignment="1" applyProtection="1">
      <alignment horizontal="right" vertical="center"/>
      <protection locked="0"/>
    </xf>
    <xf numFmtId="3" fontId="98" fillId="31" borderId="10" xfId="144"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30" fillId="0" borderId="0" xfId="0" applyFont="1" applyFill="1" applyBorder="1" applyAlignment="1" applyProtection="1">
      <protection locked="0"/>
    </xf>
    <xf numFmtId="0" fontId="0" fillId="0" borderId="48" xfId="0" applyFill="1" applyBorder="1"/>
    <xf numFmtId="49" fontId="34" fillId="0" borderId="22" xfId="77" applyNumberFormat="1" applyFont="1" applyFill="1" applyBorder="1" applyAlignment="1">
      <alignment horizontal="center" vertical="center" wrapText="1"/>
    </xf>
    <xf numFmtId="0" fontId="34" fillId="25" borderId="10" xfId="77" applyFont="1" applyFill="1" applyBorder="1" applyAlignment="1">
      <alignment horizontal="center" vertical="center" wrapText="1"/>
    </xf>
    <xf numFmtId="0" fontId="71" fillId="25" borderId="21" xfId="145" applyFont="1" applyFill="1" applyBorder="1" applyAlignment="1">
      <alignment vertical="center" wrapText="1"/>
    </xf>
    <xf numFmtId="1" fontId="71" fillId="25" borderId="21" xfId="145" applyNumberFormat="1" applyFont="1" applyFill="1" applyBorder="1" applyAlignment="1" applyProtection="1">
      <alignment vertical="center" wrapText="1"/>
      <protection locked="0"/>
    </xf>
    <xf numFmtId="0" fontId="71" fillId="25" borderId="10" xfId="77" applyFont="1" applyFill="1" applyBorder="1" applyAlignment="1">
      <alignment horizontal="left" vertical="center" wrapText="1"/>
    </xf>
    <xf numFmtId="0" fontId="71" fillId="0" borderId="21" xfId="145" applyFont="1" applyFill="1" applyBorder="1" applyAlignment="1">
      <alignment vertical="center" wrapText="1"/>
    </xf>
    <xf numFmtId="3" fontId="142" fillId="31" borderId="17" xfId="23" applyNumberFormat="1" applyFont="1" applyFill="1" applyBorder="1" applyAlignment="1">
      <alignment horizontal="right" vertical="center" wrapText="1"/>
    </xf>
    <xf numFmtId="3" fontId="29" fillId="31" borderId="17" xfId="23" applyNumberFormat="1" applyFont="1" applyFill="1" applyBorder="1" applyAlignment="1">
      <alignment horizontal="right" vertical="center" wrapText="1"/>
    </xf>
    <xf numFmtId="0" fontId="13" fillId="0" borderId="16" xfId="77" applyFont="1" applyBorder="1" applyAlignment="1">
      <alignment horizontal="left"/>
    </xf>
    <xf numFmtId="0" fontId="5" fillId="0" borderId="10" xfId="77" applyFont="1" applyBorder="1" applyAlignment="1">
      <alignment horizontal="center"/>
    </xf>
    <xf numFmtId="0" fontId="56" fillId="0" borderId="10" xfId="77" applyFont="1" applyBorder="1" applyAlignment="1">
      <alignment horizontal="center" vertical="center"/>
    </xf>
    <xf numFmtId="0" fontId="56" fillId="0" borderId="10" xfId="77" applyFont="1" applyBorder="1"/>
    <xf numFmtId="0" fontId="56" fillId="0" borderId="10" xfId="77" applyFont="1" applyBorder="1" applyAlignment="1">
      <alignment horizontal="center" vertical="top" wrapText="1"/>
    </xf>
    <xf numFmtId="0" fontId="13" fillId="0" borderId="10" xfId="77" applyFont="1" applyBorder="1" applyAlignment="1">
      <alignment horizontal="center" vertical="center"/>
    </xf>
    <xf numFmtId="0" fontId="13" fillId="0" borderId="0" xfId="77" applyFont="1" applyFill="1" applyBorder="1" applyAlignment="1" applyProtection="1">
      <alignment vertical="center" wrapText="1"/>
      <protection locked="0"/>
    </xf>
    <xf numFmtId="0" fontId="13" fillId="0" borderId="0" xfId="77" applyFont="1" applyFill="1" applyBorder="1" applyAlignment="1" applyProtection="1">
      <alignment horizontal="center" vertical="center"/>
      <protection locked="0"/>
    </xf>
    <xf numFmtId="0" fontId="5" fillId="0" borderId="0" xfId="77" applyFont="1"/>
    <xf numFmtId="0" fontId="13" fillId="0" borderId="0" xfId="77" applyFont="1" applyFill="1" applyBorder="1" applyAlignment="1" applyProtection="1">
      <alignment horizontal="center"/>
      <protection locked="0"/>
    </xf>
    <xf numFmtId="183" fontId="56" fillId="0" borderId="0" xfId="77" applyNumberFormat="1" applyFont="1" applyFill="1" applyBorder="1" applyAlignment="1" applyProtection="1">
      <protection locked="0"/>
    </xf>
    <xf numFmtId="0" fontId="13" fillId="0" borderId="0" xfId="77" applyFont="1" applyFill="1" applyBorder="1" applyProtection="1">
      <protection locked="0"/>
    </xf>
    <xf numFmtId="0" fontId="13" fillId="0" borderId="0" xfId="77" applyFont="1" applyFill="1" applyBorder="1" applyAlignment="1" applyProtection="1">
      <alignment vertical="top"/>
      <protection locked="0"/>
    </xf>
    <xf numFmtId="0" fontId="13" fillId="0" borderId="0" xfId="23" applyFont="1" applyFill="1" applyBorder="1" applyAlignment="1">
      <alignment horizontal="center"/>
    </xf>
    <xf numFmtId="0" fontId="47" fillId="25" borderId="10" xfId="145" applyFont="1" applyFill="1" applyBorder="1" applyAlignment="1">
      <alignment horizontal="center" vertical="center" textRotation="90" wrapText="1"/>
    </xf>
    <xf numFmtId="0" fontId="88" fillId="0" borderId="10" xfId="145" applyFont="1" applyFill="1" applyBorder="1" applyAlignment="1">
      <alignment horizontal="center" vertical="center" textRotation="90" wrapText="1"/>
    </xf>
    <xf numFmtId="0" fontId="29" fillId="0" borderId="0" xfId="0" applyFont="1" applyFill="1" applyBorder="1" applyAlignment="1" applyProtection="1">
      <alignment vertical="center" wrapText="1"/>
      <protection locked="0"/>
    </xf>
    <xf numFmtId="0" fontId="30" fillId="0" borderId="0" xfId="0" applyFont="1" applyFill="1" applyBorder="1" applyAlignment="1" applyProtection="1">
      <alignment vertical="top"/>
      <protection locked="0"/>
    </xf>
    <xf numFmtId="0" fontId="30" fillId="0" borderId="0" xfId="23" applyFont="1" applyFill="1" applyBorder="1" applyAlignment="1"/>
    <xf numFmtId="0" fontId="30" fillId="0" borderId="0" xfId="23" applyFont="1" applyFill="1" applyBorder="1" applyAlignment="1">
      <alignment wrapText="1"/>
    </xf>
    <xf numFmtId="183" fontId="30" fillId="0" borderId="0" xfId="0" applyNumberFormat="1" applyFont="1" applyFill="1" applyBorder="1" applyAlignment="1" applyProtection="1">
      <protection locked="0"/>
    </xf>
    <xf numFmtId="0" fontId="8" fillId="0" borderId="0" xfId="0" applyFont="1"/>
    <xf numFmtId="0" fontId="157" fillId="0" borderId="10" xfId="42" applyNumberFormat="1" applyFont="1" applyBorder="1" applyAlignment="1">
      <alignment horizontal="center"/>
    </xf>
    <xf numFmtId="0" fontId="156" fillId="0" borderId="10" xfId="42" applyNumberFormat="1" applyFont="1" applyBorder="1" applyAlignment="1">
      <alignment horizontal="center"/>
    </xf>
    <xf numFmtId="0" fontId="8" fillId="0" borderId="0" xfId="0" applyNumberFormat="1" applyFont="1" applyAlignment="1">
      <alignment wrapText="1"/>
    </xf>
    <xf numFmtId="0" fontId="157" fillId="0" borderId="0" xfId="0" applyNumberFormat="1" applyFont="1" applyBorder="1" applyAlignment="1">
      <alignment horizontal="center" vertical="center" wrapText="1"/>
    </xf>
    <xf numFmtId="0" fontId="156"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3" fillId="0" borderId="10" xfId="42" applyNumberFormat="1" applyFont="1" applyBorder="1" applyAlignment="1">
      <alignment wrapText="1"/>
    </xf>
    <xf numFmtId="0" fontId="143" fillId="34"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58" fillId="0" borderId="10" xfId="42" applyNumberFormat="1" applyFont="1" applyBorder="1"/>
    <xf numFmtId="0" fontId="145" fillId="0" borderId="0" xfId="0" applyFont="1" applyAlignment="1" applyProtection="1">
      <alignment horizontal="center" vertical="center" wrapText="1"/>
    </xf>
    <xf numFmtId="0" fontId="146" fillId="0" borderId="0" xfId="0" applyNumberFormat="1" applyFont="1"/>
    <xf numFmtId="0" fontId="143"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1" fillId="25" borderId="0" xfId="144" applyFont="1" applyFill="1" applyBorder="1" applyAlignment="1"/>
    <xf numFmtId="49" fontId="29" fillId="25" borderId="21" xfId="144" applyNumberFormat="1" applyFont="1" applyFill="1" applyBorder="1" applyAlignment="1">
      <alignment vertical="center" wrapText="1"/>
    </xf>
    <xf numFmtId="0" fontId="47" fillId="0" borderId="17" xfId="146" applyFont="1" applyFill="1" applyBorder="1" applyAlignment="1">
      <alignment horizontal="left" vertical="top" wrapText="1"/>
    </xf>
    <xf numFmtId="49" fontId="47" fillId="0" borderId="10" xfId="146" applyNumberFormat="1" applyFont="1" applyFill="1" applyBorder="1" applyAlignment="1">
      <alignment vertical="center" wrapText="1"/>
    </xf>
    <xf numFmtId="49" fontId="47" fillId="0" borderId="21" xfId="146" applyNumberFormat="1" applyFont="1" applyFill="1" applyBorder="1" applyAlignment="1">
      <alignment vertical="center" wrapText="1"/>
    </xf>
    <xf numFmtId="0" fontId="47" fillId="0" borderId="17" xfId="146" applyFont="1" applyFill="1" applyBorder="1" applyAlignment="1">
      <alignment horizontal="left" vertical="center" wrapText="1"/>
    </xf>
    <xf numFmtId="3" fontId="43" fillId="24" borderId="10" xfId="146" applyNumberFormat="1" applyFont="1" applyFill="1" applyBorder="1" applyAlignment="1" applyProtection="1">
      <alignment horizontal="right" vertical="center"/>
      <protection locked="0"/>
    </xf>
    <xf numFmtId="0" fontId="29" fillId="0" borderId="10" xfId="146" applyNumberFormat="1" applyFont="1" applyFill="1" applyBorder="1" applyAlignment="1">
      <alignment horizontal="center" vertical="center" wrapText="1"/>
    </xf>
    <xf numFmtId="0" fontId="29" fillId="0" borderId="22" xfId="146" applyNumberFormat="1" applyFont="1" applyFill="1" applyBorder="1" applyAlignment="1">
      <alignment horizontal="center" vertical="center" wrapText="1"/>
    </xf>
    <xf numFmtId="0" fontId="47" fillId="0" borderId="10" xfId="146" applyFont="1" applyFill="1" applyBorder="1" applyAlignment="1">
      <alignment horizontal="center" vertical="top" wrapText="1"/>
    </xf>
    <xf numFmtId="0" fontId="29" fillId="0" borderId="10" xfId="146" applyFont="1" applyFill="1" applyBorder="1" applyAlignment="1">
      <alignment horizontal="center" vertical="center"/>
    </xf>
    <xf numFmtId="0" fontId="47" fillId="0" borderId="22" xfId="146" applyFont="1" applyFill="1" applyBorder="1" applyAlignment="1">
      <alignment horizontal="left" vertical="center"/>
    </xf>
    <xf numFmtId="0" fontId="30" fillId="0" borderId="10" xfId="146" applyNumberFormat="1" applyFont="1" applyFill="1" applyBorder="1" applyAlignment="1">
      <alignment horizontal="center" vertical="center" wrapText="1"/>
    </xf>
    <xf numFmtId="3" fontId="56" fillId="30" borderId="10" xfId="0" applyNumberFormat="1" applyFont="1" applyFill="1" applyBorder="1" applyAlignment="1" applyProtection="1">
      <alignment horizontal="right" vertical="center" wrapText="1"/>
      <protection locked="0"/>
    </xf>
    <xf numFmtId="3" fontId="43" fillId="31" borderId="10" xfId="146" applyNumberFormat="1" applyFont="1" applyFill="1" applyBorder="1" applyAlignment="1" applyProtection="1">
      <alignment horizontal="right" vertical="center"/>
      <protection locked="0"/>
    </xf>
    <xf numFmtId="49" fontId="72" fillId="0" borderId="10" xfId="145" applyNumberFormat="1" applyFont="1" applyFill="1" applyBorder="1" applyAlignment="1">
      <alignment vertical="center" wrapText="1"/>
    </xf>
    <xf numFmtId="3" fontId="24" fillId="24" borderId="10" xfId="145" applyNumberFormat="1" applyFont="1" applyFill="1" applyBorder="1" applyAlignment="1" applyProtection="1">
      <alignment horizontal="right" vertical="center"/>
      <protection locked="0"/>
    </xf>
    <xf numFmtId="3" fontId="24" fillId="28" borderId="10" xfId="145" applyNumberFormat="1" applyFont="1" applyFill="1" applyBorder="1" applyAlignment="1" applyProtection="1">
      <alignment horizontal="right" vertical="center"/>
      <protection locked="0"/>
    </xf>
    <xf numFmtId="3" fontId="24" fillId="27" borderId="10" xfId="145" applyNumberFormat="1" applyFont="1" applyFill="1" applyBorder="1" applyAlignment="1" applyProtection="1">
      <alignment horizontal="right" vertical="center"/>
      <protection locked="0"/>
    </xf>
    <xf numFmtId="0" fontId="24" fillId="24" borderId="10" xfId="145" applyFont="1" applyFill="1" applyBorder="1" applyAlignment="1">
      <alignment horizontal="right" vertical="center"/>
    </xf>
    <xf numFmtId="3" fontId="24" fillId="24" borderId="36" xfId="145" applyNumberFormat="1" applyFont="1" applyFill="1" applyBorder="1" applyAlignment="1" applyProtection="1">
      <alignment horizontal="right" vertical="center"/>
      <protection locked="0"/>
    </xf>
    <xf numFmtId="1" fontId="40" fillId="0" borderId="10" xfId="145" applyNumberFormat="1" applyFont="1" applyFill="1" applyBorder="1" applyAlignment="1">
      <alignment horizontal="center" vertical="center"/>
    </xf>
    <xf numFmtId="0" fontId="15" fillId="0" borderId="0" xfId="77" applyFont="1" applyBorder="1" applyAlignment="1">
      <alignment horizontal="center" vertical="center"/>
    </xf>
    <xf numFmtId="0" fontId="4" fillId="0" borderId="0" xfId="77" applyFont="1" applyBorder="1"/>
    <xf numFmtId="0" fontId="13" fillId="0" borderId="0" xfId="77" applyFont="1" applyFill="1" applyBorder="1"/>
    <xf numFmtId="0" fontId="56" fillId="0" borderId="10" xfId="77" applyFont="1" applyFill="1" applyBorder="1"/>
    <xf numFmtId="185" fontId="13" fillId="0" borderId="16" xfId="77" applyNumberFormat="1" applyFont="1" applyFill="1" applyBorder="1" applyAlignment="1" applyProtection="1">
      <alignment horizontal="center"/>
      <protection locked="0"/>
    </xf>
    <xf numFmtId="0" fontId="13" fillId="34" borderId="51" xfId="0" applyFont="1" applyFill="1" applyBorder="1" applyAlignment="1">
      <alignment horizontal="center"/>
    </xf>
    <xf numFmtId="0" fontId="13" fillId="34" borderId="52" xfId="0" applyFont="1" applyFill="1" applyBorder="1" applyAlignment="1">
      <alignment horizontal="center"/>
    </xf>
    <xf numFmtId="0" fontId="4" fillId="0" borderId="0" xfId="0" applyFont="1" applyAlignment="1">
      <alignment horizontal="center"/>
    </xf>
    <xf numFmtId="0" fontId="13" fillId="34" borderId="10" xfId="0" applyFont="1" applyFill="1" applyBorder="1" applyAlignment="1">
      <alignment horizontal="center"/>
    </xf>
    <xf numFmtId="0" fontId="135" fillId="0" borderId="36" xfId="0" applyFont="1" applyFill="1" applyBorder="1" applyAlignment="1">
      <alignment horizontal="center" vertical="center" wrapText="1"/>
    </xf>
    <xf numFmtId="0" fontId="134" fillId="0" borderId="36" xfId="0" applyFont="1" applyBorder="1" applyAlignment="1">
      <alignment horizontal="center" vertical="center"/>
    </xf>
    <xf numFmtId="0" fontId="135" fillId="0" borderId="10" xfId="0" applyFont="1" applyFill="1" applyBorder="1" applyAlignment="1">
      <alignment horizontal="center" vertical="center" wrapText="1"/>
    </xf>
    <xf numFmtId="0" fontId="5" fillId="0" borderId="0" xfId="0" applyFont="1" applyAlignment="1">
      <alignment vertical="top" wrapText="1"/>
    </xf>
    <xf numFmtId="3" fontId="12" fillId="24" borderId="10" xfId="77" applyNumberFormat="1" applyFont="1" applyFill="1" applyBorder="1"/>
    <xf numFmtId="0" fontId="21"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8" fillId="0" borderId="0" xfId="0" applyFont="1" applyFill="1" applyAlignment="1" applyProtection="1">
      <alignment horizontal="left" vertical="center"/>
    </xf>
    <xf numFmtId="3" fontId="24" fillId="35" borderId="10" xfId="145" applyNumberFormat="1" applyFont="1" applyFill="1" applyBorder="1" applyAlignment="1" applyProtection="1">
      <alignment horizontal="right" vertical="center"/>
      <protection locked="0"/>
    </xf>
    <xf numFmtId="0" fontId="3" fillId="0" borderId="0" xfId="0" applyFont="1" applyFill="1" applyAlignment="1" applyProtection="1">
      <alignment horizontal="center"/>
    </xf>
    <xf numFmtId="14" fontId="17" fillId="0" borderId="0" xfId="0" applyNumberFormat="1" applyFont="1" applyFill="1" applyAlignment="1" applyProtection="1">
      <alignment horizontal="left" vertical="top" wrapText="1"/>
      <protection locked="0"/>
    </xf>
    <xf numFmtId="14" fontId="4" fillId="0" borderId="0" xfId="0" applyNumberFormat="1" applyFont="1" applyFill="1" applyAlignment="1" applyProtection="1">
      <alignment horizontal="center" wrapText="1"/>
      <protection locked="0"/>
    </xf>
    <xf numFmtId="0" fontId="39"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40" xfId="0" applyFont="1" applyFill="1" applyBorder="1" applyAlignment="1" applyProtection="1">
      <alignment horizontal="center"/>
    </xf>
    <xf numFmtId="0" fontId="41" fillId="0" borderId="19" xfId="0" applyFont="1" applyFill="1" applyBorder="1" applyAlignment="1" applyProtection="1">
      <alignment horizontal="center" vertical="center" wrapText="1"/>
      <protection locked="0"/>
    </xf>
    <xf numFmtId="0" fontId="41" fillId="0" borderId="20"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39" fillId="0" borderId="19" xfId="0" applyFont="1" applyFill="1" applyBorder="1" applyAlignment="1" applyProtection="1">
      <alignment horizontal="center"/>
    </xf>
    <xf numFmtId="0" fontId="39" fillId="0" borderId="20" xfId="0" applyFont="1" applyFill="1" applyBorder="1" applyAlignment="1" applyProtection="1">
      <alignment horizontal="center"/>
    </xf>
    <xf numFmtId="0" fontId="41" fillId="24" borderId="18" xfId="0" applyFont="1" applyFill="1" applyBorder="1" applyAlignment="1" applyProtection="1">
      <alignment horizontal="center" vertical="center" wrapText="1"/>
      <protection locked="0"/>
    </xf>
    <xf numFmtId="0" fontId="41" fillId="24" borderId="19" xfId="0" applyFont="1" applyFill="1" applyBorder="1" applyAlignment="1" applyProtection="1">
      <alignment horizontal="center" vertical="center" wrapText="1"/>
      <protection locked="0"/>
    </xf>
    <xf numFmtId="0" fontId="41" fillId="24" borderId="20" xfId="0" applyFont="1" applyFill="1" applyBorder="1" applyAlignment="1" applyProtection="1">
      <alignment horizontal="center" vertical="center" wrapText="1"/>
      <protection locked="0"/>
    </xf>
    <xf numFmtId="0" fontId="54" fillId="0" borderId="18" xfId="0" applyFont="1" applyFill="1" applyBorder="1" applyAlignment="1" applyProtection="1">
      <alignment horizontal="center" vertical="center"/>
    </xf>
    <xf numFmtId="0" fontId="54" fillId="0" borderId="19"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44" fillId="0" borderId="19" xfId="0" applyFont="1" applyFill="1" applyBorder="1" applyAlignment="1" applyProtection="1">
      <alignment horizontal="center" vertical="center" wrapText="1"/>
      <protection locked="0"/>
    </xf>
    <xf numFmtId="0" fontId="44" fillId="0" borderId="20"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top"/>
    </xf>
    <xf numFmtId="0" fontId="51" fillId="0" borderId="19" xfId="0" applyFont="1" applyFill="1" applyBorder="1" applyAlignment="1" applyProtection="1">
      <alignment horizontal="center" vertical="top"/>
    </xf>
    <xf numFmtId="0" fontId="51" fillId="0" borderId="20" xfId="0" applyFont="1" applyFill="1" applyBorder="1" applyAlignment="1" applyProtection="1">
      <alignment horizontal="center" vertical="top"/>
    </xf>
    <xf numFmtId="0" fontId="54" fillId="0" borderId="18" xfId="0" applyFont="1" applyFill="1" applyBorder="1" applyAlignment="1" applyProtection="1">
      <alignment horizontal="center" vertical="center" wrapText="1"/>
    </xf>
    <xf numFmtId="0" fontId="15" fillId="0" borderId="18"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0" fontId="15" fillId="0" borderId="20" xfId="0" applyFont="1" applyFill="1" applyBorder="1" applyAlignment="1" applyProtection="1">
      <alignment horizontal="center" wrapText="1"/>
    </xf>
    <xf numFmtId="0" fontId="56" fillId="0" borderId="53" xfId="144" applyFont="1" applyFill="1" applyBorder="1" applyAlignment="1" applyProtection="1">
      <alignment horizontal="center" vertical="center" wrapText="1"/>
    </xf>
    <xf numFmtId="0" fontId="56" fillId="0" borderId="54" xfId="144" applyFont="1" applyFill="1" applyBorder="1" applyAlignment="1" applyProtection="1">
      <alignment horizontal="center" vertical="center" wrapText="1"/>
    </xf>
    <xf numFmtId="0" fontId="56" fillId="0" borderId="55" xfId="144" applyFont="1" applyFill="1" applyBorder="1" applyAlignment="1" applyProtection="1">
      <alignment horizontal="center" vertical="center" wrapText="1"/>
    </xf>
    <xf numFmtId="0" fontId="56" fillId="0" borderId="14" xfId="144" applyFont="1" applyFill="1" applyBorder="1" applyAlignment="1" applyProtection="1">
      <alignment horizontal="center" vertical="center" wrapText="1"/>
    </xf>
    <xf numFmtId="0" fontId="56" fillId="0" borderId="0" xfId="144" applyFont="1" applyFill="1" applyBorder="1" applyAlignment="1" applyProtection="1">
      <alignment horizontal="center" vertical="center" wrapText="1"/>
    </xf>
    <xf numFmtId="0" fontId="56" fillId="0" borderId="56" xfId="144" applyFont="1" applyFill="1" applyBorder="1" applyAlignment="1" applyProtection="1">
      <alignment horizontal="center" vertical="center" wrapText="1"/>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20" fillId="0" borderId="14" xfId="0" applyFont="1" applyBorder="1" applyAlignment="1" applyProtection="1">
      <alignment horizontal="center"/>
    </xf>
    <xf numFmtId="0" fontId="20" fillId="0" borderId="0" xfId="0" applyFont="1" applyAlignment="1" applyProtection="1">
      <alignment horizontal="center"/>
    </xf>
    <xf numFmtId="0" fontId="50" fillId="0" borderId="0" xfId="0" applyFont="1" applyFill="1" applyAlignment="1" applyProtection="1">
      <alignment horizontal="center"/>
    </xf>
    <xf numFmtId="0" fontId="3" fillId="0" borderId="54"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13"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xf>
    <xf numFmtId="0" fontId="3" fillId="0" borderId="5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58" fillId="0" borderId="24" xfId="145" applyFont="1" applyFill="1" applyBorder="1" applyAlignment="1" applyProtection="1">
      <alignment horizontal="left" wrapText="1"/>
    </xf>
    <xf numFmtId="0" fontId="87" fillId="25" borderId="62" xfId="144" applyFont="1" applyFill="1" applyBorder="1" applyAlignment="1" applyProtection="1">
      <alignment horizontal="center" vertical="center" wrapText="1"/>
    </xf>
    <xf numFmtId="0" fontId="87" fillId="25" borderId="63" xfId="144" applyFont="1" applyFill="1" applyBorder="1" applyAlignment="1" applyProtection="1">
      <alignment horizontal="center" vertical="center" wrapText="1"/>
    </xf>
    <xf numFmtId="49" fontId="87" fillId="25" borderId="64" xfId="144" applyNumberFormat="1" applyFont="1" applyFill="1" applyBorder="1" applyAlignment="1" applyProtection="1">
      <alignment horizontal="center" vertical="center" textRotation="90" wrapText="1"/>
    </xf>
    <xf numFmtId="49" fontId="87" fillId="25" borderId="65" xfId="144" applyNumberFormat="1" applyFont="1" applyFill="1" applyBorder="1" applyAlignment="1" applyProtection="1">
      <alignment horizontal="center" vertical="center" textRotation="90" wrapText="1"/>
    </xf>
    <xf numFmtId="49" fontId="87" fillId="25" borderId="60" xfId="144" applyNumberFormat="1" applyFont="1" applyFill="1" applyBorder="1" applyAlignment="1" applyProtection="1">
      <alignment horizontal="center" vertical="center" textRotation="90" wrapText="1"/>
    </xf>
    <xf numFmtId="0" fontId="43" fillId="25" borderId="11" xfId="144" applyFont="1" applyFill="1" applyBorder="1" applyAlignment="1" applyProtection="1">
      <alignment horizontal="left" vertical="center" wrapText="1"/>
    </xf>
    <xf numFmtId="0" fontId="81" fillId="25" borderId="49" xfId="144" applyFont="1" applyFill="1" applyBorder="1" applyAlignment="1" applyProtection="1">
      <alignment horizontal="center" vertical="center" textRotation="90" wrapText="1"/>
    </xf>
    <xf numFmtId="0" fontId="90" fillId="25" borderId="38" xfId="144" applyFont="1" applyFill="1" applyBorder="1" applyAlignment="1" applyProtection="1">
      <alignment horizontal="center" vertical="center" textRotation="90" wrapText="1"/>
    </xf>
    <xf numFmtId="0" fontId="90" fillId="25" borderId="37" xfId="144" applyFont="1" applyFill="1" applyBorder="1" applyAlignment="1" applyProtection="1">
      <alignment horizontal="center" vertical="center" textRotation="90" wrapText="1"/>
    </xf>
    <xf numFmtId="0" fontId="90" fillId="25" borderId="49" xfId="144" applyFont="1" applyFill="1" applyBorder="1" applyAlignment="1" applyProtection="1">
      <alignment horizontal="center" vertical="center" textRotation="90" wrapText="1"/>
    </xf>
    <xf numFmtId="49" fontId="87" fillId="25" borderId="29" xfId="144" applyNumberFormat="1" applyFont="1" applyFill="1" applyBorder="1" applyAlignment="1" applyProtection="1">
      <alignment horizontal="left" vertical="center" wrapText="1"/>
    </xf>
    <xf numFmtId="49" fontId="87" fillId="25" borderId="15" xfId="144" applyNumberFormat="1" applyFont="1" applyFill="1" applyBorder="1" applyAlignment="1" applyProtection="1">
      <alignment horizontal="left" vertical="center" wrapText="1"/>
    </xf>
    <xf numFmtId="0" fontId="40" fillId="25" borderId="21" xfId="144" applyFont="1" applyFill="1" applyBorder="1" applyAlignment="1" applyProtection="1">
      <alignment horizontal="left" vertical="center" wrapText="1"/>
    </xf>
    <xf numFmtId="0" fontId="87" fillId="25" borderId="66" xfId="144" applyFont="1" applyFill="1" applyBorder="1" applyAlignment="1" applyProtection="1">
      <alignment horizontal="left" vertical="center" wrapText="1"/>
    </xf>
    <xf numFmtId="0" fontId="40" fillId="25" borderId="15" xfId="144" applyFont="1" applyFill="1" applyBorder="1" applyAlignment="1" applyProtection="1">
      <alignment horizontal="left" vertical="center" wrapText="1"/>
    </xf>
    <xf numFmtId="0" fontId="87" fillId="25" borderId="15" xfId="144" applyFont="1" applyFill="1" applyBorder="1" applyAlignment="1" applyProtection="1">
      <alignment horizontal="left" vertical="center" wrapText="1"/>
    </xf>
    <xf numFmtId="0" fontId="100" fillId="25" borderId="15" xfId="0" applyFont="1" applyFill="1" applyBorder="1" applyAlignment="1">
      <alignment horizontal="left" vertical="center" wrapText="1"/>
    </xf>
    <xf numFmtId="0" fontId="16" fillId="0" borderId="22" xfId="145" applyFont="1" applyFill="1" applyBorder="1" applyAlignment="1" applyProtection="1">
      <alignment horizontal="center" vertical="center" wrapText="1"/>
    </xf>
    <xf numFmtId="0" fontId="16" fillId="0" borderId="36" xfId="145" applyFont="1" applyFill="1" applyBorder="1" applyAlignment="1" applyProtection="1">
      <alignment horizontal="center" vertical="center" wrapText="1"/>
    </xf>
    <xf numFmtId="49" fontId="87" fillId="25" borderId="28" xfId="144" applyNumberFormat="1" applyFont="1" applyFill="1" applyBorder="1" applyAlignment="1" applyProtection="1">
      <alignment horizontal="left" vertical="center" wrapText="1"/>
    </xf>
    <xf numFmtId="49" fontId="87" fillId="25" borderId="10" xfId="144" applyNumberFormat="1" applyFont="1" applyFill="1" applyBorder="1" applyAlignment="1" applyProtection="1">
      <alignment horizontal="left" vertical="center" wrapText="1"/>
    </xf>
    <xf numFmtId="49" fontId="87" fillId="25" borderId="21" xfId="144" applyNumberFormat="1" applyFont="1" applyFill="1" applyBorder="1" applyAlignment="1" applyProtection="1">
      <alignment horizontal="left" vertical="center" wrapText="1"/>
    </xf>
    <xf numFmtId="0" fontId="90" fillId="25" borderId="52" xfId="144" applyFont="1" applyFill="1" applyBorder="1" applyAlignment="1" applyProtection="1">
      <alignment horizontal="center" vertical="center" textRotation="90" wrapText="1"/>
    </xf>
    <xf numFmtId="0" fontId="90" fillId="25" borderId="46" xfId="144" applyFont="1" applyFill="1" applyBorder="1" applyAlignment="1" applyProtection="1">
      <alignment horizontal="center" vertical="center" textRotation="90" wrapText="1"/>
    </xf>
    <xf numFmtId="0" fontId="90" fillId="25" borderId="47" xfId="144" applyFont="1" applyFill="1" applyBorder="1" applyAlignment="1" applyProtection="1">
      <alignment horizontal="center" vertical="center" textRotation="90" wrapText="1"/>
    </xf>
    <xf numFmtId="0" fontId="65" fillId="25" borderId="57" xfId="144" applyFont="1" applyFill="1" applyBorder="1" applyAlignment="1" applyProtection="1">
      <alignment horizontal="center" vertical="center" wrapText="1"/>
    </xf>
    <xf numFmtId="0" fontId="65" fillId="25" borderId="58" xfId="144" applyFont="1" applyFill="1" applyBorder="1" applyAlignment="1" applyProtection="1">
      <alignment horizontal="center" vertical="center" wrapText="1"/>
    </xf>
    <xf numFmtId="0" fontId="65" fillId="25" borderId="59" xfId="144" applyFont="1" applyFill="1" applyBorder="1" applyAlignment="1" applyProtection="1">
      <alignment horizontal="center" vertical="center" wrapText="1"/>
    </xf>
    <xf numFmtId="0" fontId="65" fillId="25" borderId="49" xfId="144" applyFont="1" applyFill="1" applyBorder="1" applyAlignment="1" applyProtection="1">
      <alignment horizontal="center" vertical="center" textRotation="90" wrapText="1"/>
    </xf>
    <xf numFmtId="0" fontId="65" fillId="25" borderId="38" xfId="144" applyFont="1" applyFill="1" applyBorder="1" applyAlignment="1" applyProtection="1">
      <alignment horizontal="center" vertical="center" textRotation="90" wrapText="1"/>
    </xf>
    <xf numFmtId="0" fontId="65" fillId="25" borderId="37" xfId="144" applyFont="1" applyFill="1" applyBorder="1" applyAlignment="1" applyProtection="1">
      <alignment horizontal="center" vertical="center" textRotation="90" wrapText="1"/>
    </xf>
    <xf numFmtId="0" fontId="65" fillId="25" borderId="50" xfId="144" applyFont="1" applyFill="1" applyBorder="1" applyAlignment="1" applyProtection="1">
      <alignment horizontal="center" vertical="center" textRotation="90" wrapText="1"/>
    </xf>
    <xf numFmtId="0" fontId="65" fillId="25" borderId="10" xfId="144" applyFont="1" applyFill="1" applyBorder="1" applyAlignment="1" applyProtection="1">
      <alignment horizontal="center" vertical="center" textRotation="90" wrapText="1"/>
    </xf>
    <xf numFmtId="0" fontId="65" fillId="25" borderId="27" xfId="144" applyFont="1" applyFill="1" applyBorder="1" applyAlignment="1" applyProtection="1">
      <alignment horizontal="center" vertical="center" textRotation="90" wrapText="1"/>
    </xf>
    <xf numFmtId="0" fontId="65" fillId="25" borderId="50" xfId="144" applyFont="1" applyFill="1" applyBorder="1" applyAlignment="1" applyProtection="1">
      <alignment horizontal="center" vertical="center" wrapText="1"/>
    </xf>
    <xf numFmtId="0" fontId="65" fillId="25" borderId="10" xfId="144" applyFont="1" applyFill="1" applyBorder="1" applyAlignment="1" applyProtection="1">
      <alignment horizontal="center" vertical="center" wrapText="1"/>
    </xf>
    <xf numFmtId="0" fontId="33" fillId="25" borderId="0" xfId="144" applyFont="1" applyFill="1" applyAlignment="1" applyProtection="1">
      <alignment horizontal="left" vertical="top"/>
    </xf>
    <xf numFmtId="49" fontId="40" fillId="25" borderId="10" xfId="144" applyNumberFormat="1" applyFont="1" applyFill="1" applyBorder="1" applyAlignment="1" applyProtection="1">
      <alignment horizontal="left" vertical="center" wrapText="1"/>
    </xf>
    <xf numFmtId="49" fontId="87" fillId="25" borderId="28" xfId="144" applyNumberFormat="1" applyFont="1" applyFill="1" applyBorder="1" applyAlignment="1" applyProtection="1">
      <alignment horizontal="center" vertical="center" textRotation="90" wrapText="1"/>
    </xf>
    <xf numFmtId="49" fontId="87" fillId="25" borderId="22" xfId="144" applyNumberFormat="1" applyFont="1" applyFill="1" applyBorder="1" applyAlignment="1" applyProtection="1">
      <alignment horizontal="left" vertical="center" textRotation="90" wrapText="1"/>
    </xf>
    <xf numFmtId="0" fontId="87" fillId="25" borderId="38" xfId="22" applyFont="1" applyFill="1" applyBorder="1" applyAlignment="1" applyProtection="1">
      <alignment horizontal="left" textRotation="90"/>
    </xf>
    <xf numFmtId="0" fontId="87" fillId="25" borderId="36" xfId="22" applyFont="1" applyFill="1" applyBorder="1" applyAlignment="1" applyProtection="1">
      <alignment horizontal="left" textRotation="90"/>
    </xf>
    <xf numFmtId="0" fontId="87" fillId="25" borderId="28" xfId="144" applyFont="1" applyFill="1" applyBorder="1" applyAlignment="1" applyProtection="1">
      <alignment horizontal="center" vertical="center" textRotation="90" wrapText="1"/>
    </xf>
    <xf numFmtId="49" fontId="99" fillId="0" borderId="51" xfId="144" applyNumberFormat="1" applyFont="1" applyFill="1" applyBorder="1" applyAlignment="1" applyProtection="1">
      <alignment horizontal="center" vertical="center" wrapText="1"/>
    </xf>
    <xf numFmtId="49" fontId="99" fillId="0" borderId="50" xfId="144" applyNumberFormat="1" applyFont="1" applyFill="1" applyBorder="1" applyAlignment="1" applyProtection="1">
      <alignment horizontal="center" vertical="center" wrapText="1"/>
    </xf>
    <xf numFmtId="49" fontId="99" fillId="0" borderId="28" xfId="144" applyNumberFormat="1" applyFont="1" applyFill="1" applyBorder="1" applyAlignment="1" applyProtection="1">
      <alignment horizontal="center" vertical="center" wrapText="1"/>
    </xf>
    <xf numFmtId="49" fontId="99" fillId="0" borderId="10" xfId="144" applyNumberFormat="1" applyFont="1" applyFill="1" applyBorder="1" applyAlignment="1" applyProtection="1">
      <alignment horizontal="center" vertical="center" wrapText="1"/>
    </xf>
    <xf numFmtId="49" fontId="99" fillId="0" borderId="61" xfId="144" applyNumberFormat="1" applyFont="1" applyFill="1" applyBorder="1" applyAlignment="1" applyProtection="1">
      <alignment horizontal="center" vertical="center" wrapText="1"/>
    </xf>
    <xf numFmtId="49" fontId="99" fillId="0" borderId="27" xfId="144" applyNumberFormat="1" applyFont="1" applyFill="1" applyBorder="1" applyAlignment="1" applyProtection="1">
      <alignment horizontal="center" vertical="center" wrapText="1"/>
    </xf>
    <xf numFmtId="0" fontId="65" fillId="25" borderId="22" xfId="144" applyFont="1" applyFill="1" applyBorder="1" applyAlignment="1" applyProtection="1">
      <alignment horizontal="center" vertical="center" textRotation="90" wrapText="1"/>
    </xf>
    <xf numFmtId="0" fontId="92" fillId="25" borderId="50" xfId="144" applyFont="1" applyFill="1" applyBorder="1" applyAlignment="1" applyProtection="1">
      <alignment horizontal="center" vertical="center" wrapText="1"/>
    </xf>
    <xf numFmtId="0" fontId="92" fillId="25" borderId="10" xfId="144" applyFont="1" applyFill="1" applyBorder="1" applyAlignment="1" applyProtection="1">
      <alignment horizontal="center" vertical="center" wrapText="1"/>
    </xf>
    <xf numFmtId="0" fontId="92" fillId="25" borderId="27" xfId="144" applyFont="1" applyFill="1" applyBorder="1" applyAlignment="1" applyProtection="1">
      <alignment horizontal="center" vertical="center" wrapText="1"/>
    </xf>
    <xf numFmtId="0" fontId="33" fillId="0" borderId="21" xfId="144" quotePrefix="1" applyFont="1" applyFill="1" applyBorder="1" applyAlignment="1">
      <alignment horizontal="center" vertical="center" wrapText="1"/>
    </xf>
    <xf numFmtId="0" fontId="33" fillId="0" borderId="15" xfId="144" applyFont="1" applyFill="1" applyBorder="1" applyAlignment="1">
      <alignment horizontal="center" vertical="center" wrapText="1"/>
    </xf>
    <xf numFmtId="0" fontId="33" fillId="0" borderId="17" xfId="144" applyFont="1" applyFill="1" applyBorder="1" applyAlignment="1">
      <alignment horizontal="center" vertical="center" wrapText="1"/>
    </xf>
    <xf numFmtId="0" fontId="57" fillId="0" borderId="0" xfId="144" applyFont="1" applyFill="1" applyAlignment="1">
      <alignment horizontal="left" vertical="top" wrapText="1"/>
    </xf>
    <xf numFmtId="0" fontId="87" fillId="25" borderId="49" xfId="144" applyFont="1" applyFill="1" applyBorder="1" applyAlignment="1" applyProtection="1">
      <alignment horizontal="center" vertical="center" wrapText="1"/>
    </xf>
    <xf numFmtId="0" fontId="87" fillId="25" borderId="38" xfId="144" applyFont="1" applyFill="1" applyBorder="1" applyAlignment="1" applyProtection="1">
      <alignment horizontal="center" vertical="center" wrapText="1"/>
    </xf>
    <xf numFmtId="0" fontId="87" fillId="25" borderId="37" xfId="144" applyFont="1" applyFill="1" applyBorder="1" applyAlignment="1" applyProtection="1">
      <alignment horizontal="center" vertical="center" wrapText="1"/>
    </xf>
    <xf numFmtId="49" fontId="87" fillId="25" borderId="25" xfId="144" applyNumberFormat="1" applyFont="1" applyFill="1" applyBorder="1" applyAlignment="1" applyProtection="1">
      <alignment horizontal="left" vertical="center" wrapText="1"/>
    </xf>
    <xf numFmtId="49" fontId="87" fillId="25" borderId="43" xfId="144" applyNumberFormat="1" applyFont="1" applyFill="1" applyBorder="1" applyAlignment="1" applyProtection="1">
      <alignment horizontal="left" vertical="center" wrapText="1"/>
    </xf>
    <xf numFmtId="49" fontId="87" fillId="25" borderId="44" xfId="144" applyNumberFormat="1" applyFont="1" applyFill="1" applyBorder="1" applyAlignment="1" applyProtection="1">
      <alignment horizontal="left" vertical="center" wrapText="1"/>
    </xf>
    <xf numFmtId="49" fontId="40" fillId="25" borderId="28" xfId="144" applyNumberFormat="1" applyFont="1" applyFill="1" applyBorder="1" applyAlignment="1" applyProtection="1">
      <alignment horizontal="left" vertical="center" wrapText="1"/>
    </xf>
    <xf numFmtId="0" fontId="47" fillId="0" borderId="60" xfId="144" applyFont="1" applyFill="1" applyBorder="1" applyAlignment="1" applyProtection="1">
      <alignment horizontal="center" vertical="top" wrapText="1"/>
    </xf>
    <xf numFmtId="0" fontId="47" fillId="0" borderId="37" xfId="144" applyFont="1" applyFill="1" applyBorder="1" applyAlignment="1" applyProtection="1">
      <alignment horizontal="center" vertical="top" wrapText="1"/>
    </xf>
    <xf numFmtId="49" fontId="87" fillId="25" borderId="51" xfId="144" applyNumberFormat="1" applyFont="1" applyFill="1" applyBorder="1" applyAlignment="1" applyProtection="1">
      <alignment horizontal="left" vertical="center" wrapText="1"/>
    </xf>
    <xf numFmtId="49" fontId="87" fillId="25" borderId="50" xfId="144" applyNumberFormat="1" applyFont="1" applyFill="1" applyBorder="1" applyAlignment="1" applyProtection="1">
      <alignment horizontal="left" vertical="center" wrapText="1"/>
    </xf>
    <xf numFmtId="49" fontId="87" fillId="25" borderId="57" xfId="144" applyNumberFormat="1" applyFont="1" applyFill="1" applyBorder="1" applyAlignment="1" applyProtection="1">
      <alignment horizontal="left" vertical="center" wrapText="1"/>
    </xf>
    <xf numFmtId="0" fontId="65" fillId="25" borderId="58" xfId="144" applyFont="1" applyFill="1" applyBorder="1" applyAlignment="1" applyProtection="1">
      <alignment horizontal="center" vertical="center"/>
    </xf>
    <xf numFmtId="0" fontId="65" fillId="25" borderId="59" xfId="144" applyFont="1" applyFill="1" applyBorder="1" applyAlignment="1" applyProtection="1">
      <alignment horizontal="center" vertical="center"/>
    </xf>
    <xf numFmtId="0" fontId="65" fillId="25" borderId="21" xfId="144" applyFont="1" applyFill="1" applyBorder="1" applyAlignment="1" applyProtection="1">
      <alignment horizontal="center" vertical="center" wrapText="1"/>
    </xf>
    <xf numFmtId="0" fontId="65" fillId="25" borderId="15" xfId="144" applyFont="1" applyFill="1" applyBorder="1" applyAlignment="1" applyProtection="1">
      <alignment horizontal="center" vertical="center" wrapText="1"/>
    </xf>
    <xf numFmtId="0" fontId="65" fillId="25" borderId="17" xfId="144" applyFont="1" applyFill="1" applyBorder="1" applyAlignment="1" applyProtection="1">
      <alignment horizontal="center" vertical="center" wrapText="1"/>
    </xf>
    <xf numFmtId="49" fontId="47" fillId="0" borderId="21" xfId="146" applyNumberFormat="1" applyFont="1" applyFill="1" applyBorder="1" applyAlignment="1">
      <alignment vertical="center" wrapText="1"/>
    </xf>
    <xf numFmtId="49" fontId="47" fillId="0" borderId="17" xfId="146" applyNumberFormat="1" applyFont="1" applyFill="1" applyBorder="1" applyAlignment="1">
      <alignment vertical="center" wrapText="1"/>
    </xf>
    <xf numFmtId="0" fontId="47" fillId="0" borderId="21" xfId="146" applyFont="1" applyFill="1" applyBorder="1" applyAlignment="1">
      <alignment horizontal="left" vertical="center" wrapText="1"/>
    </xf>
    <xf numFmtId="0" fontId="47" fillId="0" borderId="15" xfId="146" applyFont="1" applyFill="1" applyBorder="1" applyAlignment="1">
      <alignment horizontal="left" vertical="center" wrapText="1"/>
    </xf>
    <xf numFmtId="0" fontId="47" fillId="0" borderId="17" xfId="146" applyFont="1" applyFill="1" applyBorder="1" applyAlignment="1">
      <alignment horizontal="left" vertical="center" wrapText="1"/>
    </xf>
    <xf numFmtId="0" fontId="47" fillId="0" borderId="21" xfId="146" applyFont="1" applyFill="1" applyBorder="1" applyAlignment="1">
      <alignment horizontal="justify" vertical="center" wrapText="1"/>
    </xf>
    <xf numFmtId="0" fontId="47" fillId="0" borderId="15" xfId="146" applyFont="1" applyFill="1" applyBorder="1" applyAlignment="1">
      <alignment horizontal="justify" vertical="center" wrapText="1"/>
    </xf>
    <xf numFmtId="0" fontId="47" fillId="0" borderId="17" xfId="146" applyFont="1" applyFill="1" applyBorder="1" applyAlignment="1">
      <alignment horizontal="justify" vertical="center" wrapText="1"/>
    </xf>
    <xf numFmtId="0" fontId="47" fillId="0" borderId="22" xfId="146" applyFont="1" applyFill="1" applyBorder="1" applyAlignment="1">
      <alignment horizontal="center" vertical="center" wrapText="1"/>
    </xf>
    <xf numFmtId="0" fontId="47" fillId="0" borderId="38" xfId="146" applyFont="1" applyFill="1" applyBorder="1" applyAlignment="1">
      <alignment horizontal="center" vertical="center" wrapText="1"/>
    </xf>
    <xf numFmtId="0" fontId="47" fillId="0" borderId="36" xfId="146" applyFont="1" applyFill="1" applyBorder="1" applyAlignment="1">
      <alignment horizontal="center" vertical="center" wrapText="1"/>
    </xf>
    <xf numFmtId="49" fontId="47" fillId="0" borderId="15" xfId="146" applyNumberFormat="1" applyFont="1" applyFill="1" applyBorder="1" applyAlignment="1">
      <alignment vertical="center" wrapText="1"/>
    </xf>
    <xf numFmtId="0" fontId="47" fillId="0" borderId="10" xfId="146" applyFont="1" applyFill="1" applyBorder="1" applyAlignment="1">
      <alignment horizontal="left" vertical="top" wrapText="1"/>
    </xf>
    <xf numFmtId="0" fontId="47" fillId="0" borderId="10" xfId="0" applyFont="1" applyFill="1" applyBorder="1" applyAlignment="1">
      <alignment horizontal="left" vertical="top" wrapText="1"/>
    </xf>
    <xf numFmtId="49" fontId="47" fillId="0" borderId="21" xfId="146" applyNumberFormat="1" applyFont="1" applyFill="1" applyBorder="1" applyAlignment="1">
      <alignment horizontal="left" vertical="center" wrapText="1"/>
    </xf>
    <xf numFmtId="49" fontId="47" fillId="0" borderId="15" xfId="146" applyNumberFormat="1" applyFont="1" applyFill="1" applyBorder="1" applyAlignment="1">
      <alignment horizontal="left" vertical="center" wrapText="1"/>
    </xf>
    <xf numFmtId="49" fontId="47" fillId="0" borderId="17" xfId="146" applyNumberFormat="1" applyFont="1" applyFill="1" applyBorder="1" applyAlignment="1">
      <alignment horizontal="left" vertical="center" wrapText="1"/>
    </xf>
    <xf numFmtId="0" fontId="47" fillId="0" borderId="21" xfId="146" applyFont="1" applyFill="1" applyBorder="1" applyAlignment="1">
      <alignment horizontal="left" vertical="center"/>
    </xf>
    <xf numFmtId="0" fontId="47" fillId="0" borderId="15" xfId="146" applyFont="1" applyFill="1" applyBorder="1" applyAlignment="1">
      <alignment horizontal="left" vertical="center"/>
    </xf>
    <xf numFmtId="0" fontId="47" fillId="0" borderId="17" xfId="146" applyFont="1" applyFill="1" applyBorder="1" applyAlignment="1">
      <alignment horizontal="left" vertical="center"/>
    </xf>
    <xf numFmtId="49" fontId="47" fillId="0" borderId="10" xfId="146" applyNumberFormat="1" applyFont="1" applyFill="1" applyBorder="1" applyAlignment="1">
      <alignment vertical="center" wrapText="1"/>
    </xf>
    <xf numFmtId="0" fontId="47" fillId="0" borderId="21" xfId="146" applyFont="1" applyFill="1" applyBorder="1" applyAlignment="1">
      <alignment horizontal="left" vertical="top" wrapText="1"/>
    </xf>
    <xf numFmtId="0" fontId="47" fillId="0" borderId="15" xfId="146" applyFont="1" applyFill="1" applyBorder="1" applyAlignment="1">
      <alignment horizontal="left" vertical="top" wrapText="1"/>
    </xf>
    <xf numFmtId="0" fontId="47" fillId="0" borderId="17" xfId="146" applyFont="1" applyFill="1" applyBorder="1" applyAlignment="1">
      <alignment horizontal="left" vertical="top" wrapText="1"/>
    </xf>
    <xf numFmtId="0" fontId="47" fillId="0" borderId="10" xfId="146" applyFont="1" applyFill="1" applyBorder="1" applyAlignment="1">
      <alignment horizontal="center" vertical="center"/>
    </xf>
    <xf numFmtId="0" fontId="47" fillId="0" borderId="10" xfId="146" applyFont="1" applyFill="1" applyBorder="1" applyAlignment="1">
      <alignment horizontal="left" vertical="center"/>
    </xf>
    <xf numFmtId="49" fontId="47" fillId="0" borderId="10" xfId="146" applyNumberFormat="1" applyFont="1" applyFill="1" applyBorder="1" applyAlignment="1">
      <alignment horizontal="left" vertical="center" wrapText="1"/>
    </xf>
    <xf numFmtId="0" fontId="47" fillId="0" borderId="22" xfId="146" applyNumberFormat="1" applyFont="1" applyFill="1" applyBorder="1" applyAlignment="1">
      <alignment horizontal="center" vertical="center" wrapText="1"/>
    </xf>
    <xf numFmtId="0" fontId="47" fillId="0" borderId="38" xfId="146" applyNumberFormat="1" applyFont="1" applyFill="1" applyBorder="1" applyAlignment="1">
      <alignment horizontal="center" vertical="center" wrapText="1"/>
    </xf>
    <xf numFmtId="0" fontId="47" fillId="0" borderId="36" xfId="146" applyNumberFormat="1" applyFont="1" applyFill="1" applyBorder="1" applyAlignment="1">
      <alignment horizontal="center" vertical="center" wrapText="1"/>
    </xf>
    <xf numFmtId="49" fontId="94" fillId="0" borderId="22" xfId="146" applyNumberFormat="1" applyFont="1" applyFill="1" applyBorder="1" applyAlignment="1">
      <alignment horizontal="center" vertical="center" wrapText="1"/>
    </xf>
    <xf numFmtId="49" fontId="94" fillId="0" borderId="36" xfId="146" applyNumberFormat="1" applyFont="1" applyFill="1" applyBorder="1" applyAlignment="1">
      <alignment horizontal="center" vertical="center" wrapText="1"/>
    </xf>
    <xf numFmtId="0" fontId="46" fillId="0" borderId="0" xfId="144" applyFont="1" applyFill="1" applyBorder="1"/>
    <xf numFmtId="0" fontId="36" fillId="0" borderId="0" xfId="144" applyFont="1" applyFill="1" applyBorder="1" applyAlignment="1">
      <alignment wrapText="1"/>
    </xf>
    <xf numFmtId="0" fontId="36" fillId="0" borderId="16" xfId="144" applyFont="1" applyFill="1" applyBorder="1" applyAlignment="1">
      <alignment wrapText="1"/>
    </xf>
    <xf numFmtId="49" fontId="43" fillId="0" borderId="21" xfId="144" applyNumberFormat="1" applyFont="1" applyFill="1" applyBorder="1" applyAlignment="1">
      <alignment horizontal="center" vertical="center" wrapText="1"/>
    </xf>
    <xf numFmtId="49" fontId="43" fillId="0" borderId="15" xfId="144" applyNumberFormat="1" applyFont="1" applyFill="1" applyBorder="1" applyAlignment="1">
      <alignment horizontal="center" vertical="center" wrapText="1"/>
    </xf>
    <xf numFmtId="49" fontId="43" fillId="0" borderId="17" xfId="144" applyNumberFormat="1" applyFont="1" applyFill="1" applyBorder="1" applyAlignment="1">
      <alignment horizontal="center" vertical="center" wrapText="1"/>
    </xf>
    <xf numFmtId="49" fontId="29" fillId="0" borderId="21" xfId="144" applyNumberFormat="1" applyFont="1" applyFill="1" applyBorder="1" applyAlignment="1">
      <alignment horizontal="center" vertical="center" wrapText="1"/>
    </xf>
    <xf numFmtId="49" fontId="29" fillId="0" borderId="15" xfId="144" applyNumberFormat="1" applyFont="1" applyFill="1" applyBorder="1" applyAlignment="1">
      <alignment horizontal="center" vertical="center" wrapText="1"/>
    </xf>
    <xf numFmtId="49" fontId="29" fillId="0" borderId="17" xfId="144" applyNumberFormat="1" applyFont="1" applyFill="1" applyBorder="1" applyAlignment="1">
      <alignment horizontal="center" vertical="center" wrapText="1"/>
    </xf>
    <xf numFmtId="0" fontId="47" fillId="0" borderId="0" xfId="144" applyFont="1" applyFill="1" applyBorder="1" applyAlignment="1">
      <alignment horizontal="left" vertical="top"/>
    </xf>
    <xf numFmtId="0" fontId="47" fillId="0" borderId="10" xfId="146" applyFont="1" applyFill="1" applyBorder="1" applyAlignment="1">
      <alignment horizontal="center" vertical="center" wrapText="1"/>
    </xf>
    <xf numFmtId="49" fontId="47" fillId="0" borderId="10" xfId="146" applyNumberFormat="1" applyFont="1" applyFill="1" applyBorder="1" applyAlignment="1">
      <alignment horizontal="center" vertical="center" wrapText="1"/>
    </xf>
    <xf numFmtId="0" fontId="98" fillId="0" borderId="0" xfId="144" applyFont="1" applyFill="1" applyBorder="1" applyAlignment="1">
      <alignment horizontal="left" vertical="top" wrapText="1"/>
    </xf>
    <xf numFmtId="0" fontId="29" fillId="25" borderId="0" xfId="144" applyFont="1" applyFill="1" applyBorder="1" applyAlignment="1">
      <alignment horizontal="left" vertical="center" wrapText="1"/>
    </xf>
    <xf numFmtId="0" fontId="98" fillId="0" borderId="0" xfId="144" applyFont="1" applyFill="1" applyBorder="1" applyAlignment="1">
      <alignment horizontal="left" wrapText="1"/>
    </xf>
    <xf numFmtId="0" fontId="98" fillId="0" borderId="21" xfId="144" applyFont="1" applyFill="1" applyBorder="1" applyAlignment="1">
      <alignment horizontal="justify" vertical="center" wrapText="1"/>
    </xf>
    <xf numFmtId="0" fontId="98" fillId="0" borderId="17" xfId="144" applyFont="1" applyFill="1" applyBorder="1" applyAlignment="1">
      <alignment horizontal="justify" vertical="center" wrapText="1"/>
    </xf>
    <xf numFmtId="0" fontId="3" fillId="25" borderId="18" xfId="144" applyFont="1" applyFill="1" applyBorder="1" applyAlignment="1">
      <alignment horizontal="center" vertical="center" wrapText="1"/>
    </xf>
    <xf numFmtId="0" fontId="3" fillId="25" borderId="19" xfId="144" applyFont="1" applyFill="1" applyBorder="1" applyAlignment="1">
      <alignment horizontal="center" vertical="center" wrapText="1"/>
    </xf>
    <xf numFmtId="0" fontId="3" fillId="25" borderId="20" xfId="144" applyFont="1" applyFill="1" applyBorder="1" applyAlignment="1">
      <alignment horizontal="center" vertical="center" wrapText="1"/>
    </xf>
    <xf numFmtId="0" fontId="98" fillId="25" borderId="21" xfId="144" applyFont="1" applyFill="1" applyBorder="1" applyAlignment="1">
      <alignment horizontal="left" vertical="center" wrapText="1"/>
    </xf>
    <xf numFmtId="0" fontId="98" fillId="25" borderId="17" xfId="144" applyFont="1" applyFill="1" applyBorder="1" applyAlignment="1">
      <alignment horizontal="left" vertical="center" wrapText="1"/>
    </xf>
    <xf numFmtId="0" fontId="98" fillId="25" borderId="10" xfId="144" applyFont="1" applyFill="1" applyBorder="1" applyAlignment="1">
      <alignment horizontal="left" vertical="center" wrapText="1"/>
    </xf>
    <xf numFmtId="0" fontId="98" fillId="0" borderId="10" xfId="144" applyFont="1" applyFill="1" applyBorder="1" applyAlignment="1">
      <alignment horizontal="left" vertical="top" wrapText="1"/>
    </xf>
    <xf numFmtId="0" fontId="29" fillId="25" borderId="21" xfId="144" applyFont="1" applyFill="1" applyBorder="1" applyAlignment="1">
      <alignment horizontal="left" vertical="center" wrapText="1"/>
    </xf>
    <xf numFmtId="0" fontId="5" fillId="25" borderId="16" xfId="144" applyFont="1" applyFill="1" applyBorder="1" applyAlignment="1">
      <alignment horizontal="left" wrapText="1"/>
    </xf>
    <xf numFmtId="49" fontId="29" fillId="25" borderId="21" xfId="144" applyNumberFormat="1" applyFont="1" applyFill="1" applyBorder="1" applyAlignment="1">
      <alignment horizontal="center" vertical="center" wrapText="1"/>
    </xf>
    <xf numFmtId="49" fontId="98" fillId="25" borderId="17" xfId="144" applyNumberFormat="1" applyFont="1" applyFill="1" applyBorder="1" applyAlignment="1">
      <alignment horizontal="center" vertical="center" wrapText="1"/>
    </xf>
    <xf numFmtId="0" fontId="98" fillId="25" borderId="21" xfId="144" applyFont="1" applyFill="1" applyBorder="1" applyAlignment="1">
      <alignment horizontal="center" vertical="center"/>
    </xf>
    <xf numFmtId="0" fontId="98" fillId="25" borderId="17" xfId="144" applyFont="1" applyFill="1" applyBorder="1" applyAlignment="1">
      <alignment horizontal="center" vertical="center"/>
    </xf>
    <xf numFmtId="1" fontId="98" fillId="25" borderId="22" xfId="144" applyNumberFormat="1" applyFont="1" applyFill="1" applyBorder="1" applyAlignment="1" applyProtection="1">
      <alignment horizontal="center" vertical="center" textRotation="90"/>
      <protection locked="0"/>
    </xf>
    <xf numFmtId="1" fontId="98" fillId="25" borderId="38" xfId="144" applyNumberFormat="1" applyFont="1" applyFill="1" applyBorder="1" applyAlignment="1" applyProtection="1">
      <alignment horizontal="center" vertical="center" textRotation="90"/>
      <protection locked="0"/>
    </xf>
    <xf numFmtId="1" fontId="98" fillId="25" borderId="22" xfId="144" applyNumberFormat="1" applyFont="1" applyFill="1" applyBorder="1" applyAlignment="1" applyProtection="1">
      <alignment horizontal="center" vertical="center" textRotation="90" wrapText="1"/>
      <protection locked="0"/>
    </xf>
    <xf numFmtId="1" fontId="98" fillId="25" borderId="38" xfId="144" applyNumberFormat="1" applyFont="1" applyFill="1" applyBorder="1" applyAlignment="1" applyProtection="1">
      <alignment horizontal="center" vertical="center" textRotation="90" wrapText="1"/>
      <protection locked="0"/>
    </xf>
    <xf numFmtId="49" fontId="72" fillId="0" borderId="10" xfId="145" applyNumberFormat="1" applyFont="1" applyFill="1" applyBorder="1" applyAlignment="1">
      <alignment horizontal="left" vertical="center" wrapText="1"/>
    </xf>
    <xf numFmtId="49" fontId="72" fillId="0" borderId="21" xfId="145" applyNumberFormat="1" applyFont="1" applyFill="1" applyBorder="1" applyAlignment="1">
      <alignment horizontal="left" vertical="center" wrapText="1"/>
    </xf>
    <xf numFmtId="49" fontId="72" fillId="0" borderId="15" xfId="145" applyNumberFormat="1" applyFont="1" applyFill="1" applyBorder="1" applyAlignment="1">
      <alignment horizontal="left" vertical="center" wrapText="1"/>
    </xf>
    <xf numFmtId="49" fontId="72" fillId="0" borderId="17" xfId="145" applyNumberFormat="1" applyFont="1" applyFill="1" applyBorder="1" applyAlignment="1">
      <alignment horizontal="left" vertical="center" wrapText="1"/>
    </xf>
    <xf numFmtId="49" fontId="72" fillId="25" borderId="10" xfId="145" applyNumberFormat="1" applyFont="1" applyFill="1" applyBorder="1" applyAlignment="1">
      <alignment horizontal="left" vertical="center" wrapText="1"/>
    </xf>
    <xf numFmtId="49" fontId="72" fillId="0" borderId="67" xfId="145" applyNumberFormat="1" applyFont="1" applyFill="1" applyBorder="1" applyAlignment="1">
      <alignment horizontal="left" vertical="center" wrapText="1"/>
    </xf>
    <xf numFmtId="49" fontId="72" fillId="0" borderId="16" xfId="145" applyNumberFormat="1" applyFont="1" applyFill="1" applyBorder="1" applyAlignment="1">
      <alignment horizontal="left" vertical="center" wrapText="1"/>
    </xf>
    <xf numFmtId="49" fontId="72" fillId="0" borderId="35" xfId="145" applyNumberFormat="1" applyFont="1" applyFill="1" applyBorder="1" applyAlignment="1">
      <alignment horizontal="left" vertical="center" wrapText="1"/>
    </xf>
    <xf numFmtId="0" fontId="72" fillId="0" borderId="10" xfId="77" applyFont="1" applyFill="1" applyBorder="1" applyAlignment="1">
      <alignment horizontal="left" vertical="center" wrapText="1"/>
    </xf>
    <xf numFmtId="0" fontId="72" fillId="0" borderId="10" xfId="77" applyFont="1" applyFill="1" applyBorder="1" applyAlignment="1">
      <alignment horizontal="left" vertical="center"/>
    </xf>
    <xf numFmtId="0" fontId="72" fillId="0" borderId="10" xfId="145" applyFont="1" applyFill="1" applyBorder="1" applyAlignment="1">
      <alignment horizontal="center" vertical="center" wrapText="1"/>
    </xf>
    <xf numFmtId="0" fontId="72" fillId="0" borderId="10" xfId="145" applyNumberFormat="1" applyFont="1" applyFill="1" applyBorder="1" applyAlignment="1">
      <alignment horizontal="left" vertical="center" wrapText="1"/>
    </xf>
    <xf numFmtId="0" fontId="72" fillId="0" borderId="10" xfId="145" applyFont="1" applyFill="1" applyBorder="1" applyAlignment="1">
      <alignment horizontal="left" vertical="center" wrapText="1"/>
    </xf>
    <xf numFmtId="0" fontId="112" fillId="0" borderId="10" xfId="77" applyFont="1" applyFill="1" applyBorder="1" applyAlignment="1">
      <alignment horizontal="left"/>
    </xf>
    <xf numFmtId="49" fontId="72" fillId="25" borderId="21" xfId="145" applyNumberFormat="1" applyFont="1" applyFill="1" applyBorder="1" applyAlignment="1">
      <alignment horizontal="left" vertical="center" wrapText="1"/>
    </xf>
    <xf numFmtId="49" fontId="72" fillId="25" borderId="15" xfId="145" applyNumberFormat="1" applyFont="1" applyFill="1" applyBorder="1" applyAlignment="1">
      <alignment horizontal="left" vertical="center" wrapText="1"/>
    </xf>
    <xf numFmtId="49" fontId="72" fillId="25" borderId="17" xfId="145" applyNumberFormat="1" applyFont="1" applyFill="1" applyBorder="1" applyAlignment="1">
      <alignment horizontal="left" vertical="center" wrapText="1"/>
    </xf>
    <xf numFmtId="49" fontId="72" fillId="25" borderId="10" xfId="22" applyNumberFormat="1" applyFont="1" applyFill="1" applyBorder="1" applyAlignment="1">
      <alignment horizontal="left" vertical="center" wrapText="1"/>
    </xf>
    <xf numFmtId="0" fontId="72" fillId="0" borderId="21" xfId="77" applyFont="1" applyFill="1" applyBorder="1" applyAlignment="1">
      <alignment horizontal="left" vertical="center" wrapText="1"/>
    </xf>
    <xf numFmtId="0" fontId="72" fillId="0" borderId="17" xfId="77" applyFont="1" applyFill="1" applyBorder="1" applyAlignment="1">
      <alignment horizontal="left" vertical="center" wrapText="1"/>
    </xf>
    <xf numFmtId="49" fontId="72" fillId="0" borderId="10" xfId="145" applyNumberFormat="1" applyFont="1" applyFill="1" applyBorder="1" applyAlignment="1">
      <alignment horizontal="center" vertical="center" wrapText="1"/>
    </xf>
    <xf numFmtId="0" fontId="72" fillId="0" borderId="10" xfId="145" applyFont="1" applyFill="1" applyBorder="1" applyAlignment="1">
      <alignment horizontal="left" vertical="center"/>
    </xf>
    <xf numFmtId="0" fontId="72" fillId="0" borderId="15" xfId="77" applyFont="1" applyFill="1" applyBorder="1" applyAlignment="1">
      <alignment horizontal="left" vertical="center" wrapText="1"/>
    </xf>
    <xf numFmtId="0" fontId="72" fillId="0" borderId="10" xfId="144" applyFont="1" applyFill="1" applyBorder="1" applyAlignment="1">
      <alignment horizontal="center" vertical="center"/>
    </xf>
    <xf numFmtId="49" fontId="72" fillId="25" borderId="21" xfId="145" applyNumberFormat="1" applyFont="1" applyFill="1" applyBorder="1" applyAlignment="1">
      <alignment vertical="center" wrapText="1"/>
    </xf>
    <xf numFmtId="49" fontId="72" fillId="25" borderId="15" xfId="145" applyNumberFormat="1" applyFont="1" applyFill="1" applyBorder="1" applyAlignment="1">
      <alignment vertical="center" wrapText="1"/>
    </xf>
    <xf numFmtId="49" fontId="72" fillId="25" borderId="17" xfId="145" applyNumberFormat="1" applyFont="1" applyFill="1" applyBorder="1" applyAlignment="1">
      <alignment vertical="center" wrapText="1"/>
    </xf>
    <xf numFmtId="49" fontId="24" fillId="0" borderId="10" xfId="144" applyNumberFormat="1" applyFont="1" applyFill="1" applyBorder="1" applyAlignment="1">
      <alignment horizontal="center" vertical="center" textRotation="90" wrapText="1"/>
    </xf>
    <xf numFmtId="49" fontId="160" fillId="25" borderId="10" xfId="145" applyNumberFormat="1" applyFont="1" applyFill="1" applyBorder="1" applyAlignment="1">
      <alignment horizontal="left" vertical="center" wrapText="1"/>
    </xf>
    <xf numFmtId="0" fontId="26" fillId="25" borderId="0" xfId="144" applyFont="1" applyFill="1" applyBorder="1" applyAlignment="1">
      <alignment vertical="center"/>
    </xf>
    <xf numFmtId="0" fontId="26" fillId="25" borderId="41" xfId="144" applyFont="1" applyFill="1" applyBorder="1" applyAlignment="1">
      <alignment vertical="center"/>
    </xf>
    <xf numFmtId="0" fontId="110" fillId="25" borderId="16" xfId="144" applyFont="1" applyFill="1" applyBorder="1" applyAlignment="1">
      <alignment horizontal="left" wrapText="1"/>
    </xf>
    <xf numFmtId="0" fontId="24" fillId="0" borderId="22" xfId="144" applyFont="1" applyFill="1" applyBorder="1" applyAlignment="1">
      <alignment horizontal="center" vertical="center" textRotation="90" wrapText="1"/>
    </xf>
    <xf numFmtId="0" fontId="24" fillId="0" borderId="36" xfId="144" applyFont="1" applyFill="1" applyBorder="1" applyAlignment="1">
      <alignment horizontal="center" vertical="center" textRotation="90" wrapText="1"/>
    </xf>
    <xf numFmtId="49" fontId="24" fillId="25" borderId="22" xfId="144" applyNumberFormat="1" applyFont="1" applyFill="1" applyBorder="1" applyAlignment="1">
      <alignment horizontal="center" vertical="center" textRotation="90" wrapText="1"/>
    </xf>
    <xf numFmtId="49" fontId="24" fillId="25" borderId="36" xfId="144" applyNumberFormat="1" applyFont="1" applyFill="1" applyBorder="1" applyAlignment="1">
      <alignment horizontal="center" vertical="center" textRotation="90" wrapText="1"/>
    </xf>
    <xf numFmtId="0" fontId="104" fillId="0" borderId="0" xfId="145" applyFont="1" applyFill="1" applyAlignment="1">
      <alignment horizontal="left" vertical="center"/>
    </xf>
    <xf numFmtId="0" fontId="104" fillId="0" borderId="0" xfId="145" applyFont="1" applyFill="1" applyAlignment="1">
      <alignment horizontal="left" vertical="center" wrapText="1"/>
    </xf>
    <xf numFmtId="0" fontId="72" fillId="0" borderId="22" xfId="145" applyFont="1" applyFill="1" applyBorder="1" applyAlignment="1">
      <alignment horizontal="center" vertical="center" wrapText="1"/>
    </xf>
    <xf numFmtId="0" fontId="72" fillId="0" borderId="38" xfId="145" applyFont="1" applyFill="1" applyBorder="1" applyAlignment="1">
      <alignment horizontal="center" vertical="center" wrapText="1"/>
    </xf>
    <xf numFmtId="0" fontId="72" fillId="0" borderId="36" xfId="145" applyFont="1" applyFill="1" applyBorder="1" applyAlignment="1">
      <alignment horizontal="center" vertical="center" wrapText="1"/>
    </xf>
    <xf numFmtId="0" fontId="104" fillId="0" borderId="0" xfId="145" applyFont="1" applyFill="1" applyBorder="1" applyAlignment="1">
      <alignment horizontal="left" vertical="center"/>
    </xf>
    <xf numFmtId="49" fontId="72" fillId="0" borderId="10" xfId="145" applyNumberFormat="1" applyFont="1" applyFill="1" applyBorder="1" applyAlignment="1">
      <alignment vertical="center" wrapText="1"/>
    </xf>
    <xf numFmtId="49" fontId="26" fillId="0" borderId="10" xfId="144" applyNumberFormat="1" applyFont="1" applyFill="1" applyBorder="1" applyAlignment="1">
      <alignment horizontal="center" vertical="center"/>
    </xf>
    <xf numFmtId="49" fontId="75" fillId="0" borderId="10" xfId="144" applyNumberFormat="1" applyFont="1" applyFill="1" applyBorder="1" applyAlignment="1">
      <alignment horizontal="center" vertical="center" wrapText="1"/>
    </xf>
    <xf numFmtId="49" fontId="16" fillId="0" borderId="10" xfId="144" applyNumberFormat="1" applyFont="1" applyFill="1" applyBorder="1" applyAlignment="1">
      <alignment horizontal="center" vertical="center" wrapText="1"/>
    </xf>
    <xf numFmtId="0" fontId="72" fillId="25" borderId="10" xfId="77" applyNumberFormat="1" applyFont="1" applyFill="1" applyBorder="1" applyAlignment="1">
      <alignment horizontal="left" vertical="center" wrapText="1"/>
    </xf>
    <xf numFmtId="49" fontId="24" fillId="0" borderId="22" xfId="144" applyNumberFormat="1" applyFont="1" applyFill="1" applyBorder="1" applyAlignment="1">
      <alignment horizontal="center" vertical="center" textRotation="90" wrapText="1"/>
    </xf>
    <xf numFmtId="49" fontId="24" fillId="0" borderId="36" xfId="144" applyNumberFormat="1" applyFont="1" applyFill="1" applyBorder="1" applyAlignment="1">
      <alignment horizontal="center" vertical="center" textRotation="90" wrapText="1"/>
    </xf>
    <xf numFmtId="49" fontId="159" fillId="0" borderId="22" xfId="145" applyNumberFormat="1" applyFont="1" applyFill="1" applyBorder="1" applyAlignment="1">
      <alignment horizontal="center" vertical="center" textRotation="90" wrapText="1"/>
    </xf>
    <xf numFmtId="49" fontId="159" fillId="0" borderId="36" xfId="145" applyNumberFormat="1" applyFont="1" applyFill="1" applyBorder="1" applyAlignment="1">
      <alignment horizontal="center" vertical="center" textRotation="90" wrapText="1"/>
    </xf>
    <xf numFmtId="49" fontId="24" fillId="0" borderId="22" xfId="145" applyNumberFormat="1" applyFont="1" applyFill="1" applyBorder="1" applyAlignment="1">
      <alignment horizontal="center" vertical="center" textRotation="90" wrapText="1"/>
    </xf>
    <xf numFmtId="49" fontId="24" fillId="0" borderId="36" xfId="145" applyNumberFormat="1" applyFont="1" applyFill="1" applyBorder="1" applyAlignment="1">
      <alignment horizontal="center" vertical="center" textRotation="90" wrapText="1"/>
    </xf>
    <xf numFmtId="0" fontId="110" fillId="0" borderId="10" xfId="145" applyNumberFormat="1" applyFont="1" applyFill="1" applyBorder="1" applyAlignment="1">
      <alignment horizontal="center" vertical="center" wrapText="1"/>
    </xf>
    <xf numFmtId="49" fontId="154" fillId="25" borderId="10" xfId="144" applyNumberFormat="1" applyFont="1" applyFill="1" applyBorder="1" applyAlignment="1">
      <alignment horizontal="left" vertical="center" wrapText="1"/>
    </xf>
    <xf numFmtId="0" fontId="71" fillId="25" borderId="10" xfId="144" applyFont="1" applyFill="1" applyBorder="1" applyAlignment="1">
      <alignment horizontal="left" vertical="center" wrapText="1"/>
    </xf>
    <xf numFmtId="0" fontId="12" fillId="25" borderId="0" xfId="144" applyFont="1" applyFill="1" applyBorder="1" applyAlignment="1">
      <alignment horizontal="left" wrapText="1"/>
    </xf>
    <xf numFmtId="0" fontId="71" fillId="25" borderId="10" xfId="144" applyFont="1" applyFill="1" applyBorder="1" applyAlignment="1">
      <alignment horizontal="center" vertical="center"/>
    </xf>
    <xf numFmtId="0" fontId="71" fillId="0" borderId="10" xfId="144" applyFont="1" applyFill="1" applyBorder="1" applyAlignment="1">
      <alignment horizontal="left" vertical="center" wrapText="1"/>
    </xf>
    <xf numFmtId="0" fontId="36" fillId="0" borderId="21"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43" fillId="0" borderId="0" xfId="0" applyFont="1" applyFill="1" applyAlignment="1">
      <alignment horizontal="left" vertical="top" wrapText="1"/>
    </xf>
    <xf numFmtId="0" fontId="39" fillId="0" borderId="24" xfId="0" applyFont="1" applyFill="1" applyBorder="1" applyAlignment="1">
      <alignment vertical="center"/>
    </xf>
    <xf numFmtId="0" fontId="5" fillId="0" borderId="16" xfId="0" applyFont="1" applyFill="1" applyBorder="1" applyAlignment="1">
      <alignment horizontal="left" wrapText="1"/>
    </xf>
    <xf numFmtId="0" fontId="43" fillId="0" borderId="16" xfId="0" applyFont="1" applyFill="1" applyBorder="1" applyAlignment="1">
      <alignment horizontal="left" wrapText="1"/>
    </xf>
    <xf numFmtId="0" fontId="56" fillId="0" borderId="0" xfId="0" applyFont="1" applyFill="1" applyAlignment="1">
      <alignment horizontal="left" wrapText="1"/>
    </xf>
    <xf numFmtId="0" fontId="41" fillId="25" borderId="0" xfId="23" applyFont="1" applyFill="1" applyBorder="1" applyAlignment="1">
      <alignment horizontal="left" vertical="center" wrapText="1"/>
    </xf>
    <xf numFmtId="0" fontId="13" fillId="0" borderId="22" xfId="23" applyFont="1" applyFill="1" applyBorder="1" applyAlignment="1">
      <alignment horizontal="center" vertical="center" textRotation="90" wrapText="1"/>
    </xf>
    <xf numFmtId="0" fontId="13" fillId="0" borderId="36" xfId="23" applyFont="1" applyFill="1" applyBorder="1" applyAlignment="1">
      <alignment horizontal="center" vertical="center" textRotation="90" wrapText="1"/>
    </xf>
    <xf numFmtId="0" fontId="13" fillId="0" borderId="21" xfId="23" applyFont="1" applyFill="1" applyBorder="1" applyAlignment="1">
      <alignment horizontal="center" vertical="center" wrapText="1"/>
    </xf>
    <xf numFmtId="0" fontId="13" fillId="0" borderId="15" xfId="23" applyFont="1" applyFill="1" applyBorder="1" applyAlignment="1">
      <alignment horizontal="center" vertical="center" wrapText="1"/>
    </xf>
    <xf numFmtId="0" fontId="13" fillId="0" borderId="17" xfId="23" applyFont="1" applyFill="1" applyBorder="1" applyAlignment="1">
      <alignment horizontal="center" vertical="center" wrapText="1"/>
    </xf>
    <xf numFmtId="0" fontId="105" fillId="0" borderId="0" xfId="23" applyFont="1" applyFill="1" applyAlignment="1">
      <alignment horizontal="left"/>
    </xf>
    <xf numFmtId="0" fontId="11" fillId="0" borderId="0" xfId="23" applyFont="1" applyFill="1" applyAlignment="1">
      <alignment horizontal="left"/>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horizontal="center" vertical="center" textRotation="90"/>
    </xf>
    <xf numFmtId="0" fontId="12" fillId="0" borderId="24" xfId="23" applyFont="1" applyFill="1" applyBorder="1" applyAlignment="1">
      <alignment horizontal="left" vertical="center" wrapText="1"/>
    </xf>
    <xf numFmtId="0" fontId="12" fillId="0" borderId="23" xfId="23" applyFont="1" applyFill="1" applyBorder="1" applyAlignment="1">
      <alignment horizontal="left" vertical="center" wrapText="1"/>
    </xf>
    <xf numFmtId="0" fontId="13" fillId="0" borderId="38" xfId="23" applyFont="1" applyFill="1" applyBorder="1" applyAlignment="1">
      <alignment horizontal="center" vertical="center" textRotation="90" wrapText="1"/>
    </xf>
    <xf numFmtId="0" fontId="71" fillId="0" borderId="22" xfId="23" applyFont="1" applyFill="1" applyBorder="1" applyAlignment="1">
      <alignment horizontal="center" vertical="center" textRotation="90" wrapText="1"/>
    </xf>
    <xf numFmtId="0" fontId="71" fillId="0" borderId="36" xfId="23" applyFont="1" applyFill="1" applyBorder="1" applyAlignment="1">
      <alignment horizontal="center" vertical="center" textRotation="90" wrapText="1"/>
    </xf>
    <xf numFmtId="0" fontId="13" fillId="0" borderId="67" xfId="23" applyFont="1" applyFill="1" applyBorder="1" applyAlignment="1">
      <alignment horizontal="center" vertical="center" wrapText="1"/>
    </xf>
    <xf numFmtId="0" fontId="13" fillId="0" borderId="16" xfId="23" applyFont="1" applyFill="1" applyBorder="1" applyAlignment="1">
      <alignment horizontal="center" vertical="center" wrapText="1"/>
    </xf>
    <xf numFmtId="0" fontId="13" fillId="0" borderId="35" xfId="23" applyFont="1" applyFill="1" applyBorder="1" applyAlignment="1">
      <alignment horizontal="center" vertical="center" wrapText="1"/>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13" fillId="0" borderId="68" xfId="23" applyFont="1" applyFill="1" applyBorder="1" applyAlignment="1">
      <alignment horizontal="center" vertical="center" wrapText="1"/>
    </xf>
    <xf numFmtId="0" fontId="13" fillId="0" borderId="23" xfId="23" applyFont="1" applyFill="1" applyBorder="1" applyAlignment="1">
      <alignment horizontal="center" vertical="center" wrapText="1"/>
    </xf>
    <xf numFmtId="0" fontId="13" fillId="0" borderId="39" xfId="23" applyFont="1" applyFill="1" applyBorder="1" applyAlignment="1">
      <alignment horizontal="center" vertical="center" wrapText="1"/>
    </xf>
    <xf numFmtId="0" fontId="13" fillId="0" borderId="41" xfId="23" applyFont="1" applyFill="1" applyBorder="1" applyAlignment="1">
      <alignment horizontal="center" vertical="center" wrapText="1"/>
    </xf>
    <xf numFmtId="0" fontId="13" fillId="0" borderId="22" xfId="23" applyFont="1" applyFill="1" applyBorder="1" applyAlignment="1">
      <alignment horizontal="center" vertical="center" wrapText="1"/>
    </xf>
    <xf numFmtId="0" fontId="13" fillId="0" borderId="38" xfId="23" applyFont="1" applyFill="1" applyBorder="1" applyAlignment="1">
      <alignment horizontal="center" vertical="center" wrapText="1"/>
    </xf>
    <xf numFmtId="0" fontId="13" fillId="0" borderId="36" xfId="23" applyFont="1" applyFill="1" applyBorder="1" applyAlignment="1">
      <alignment horizontal="center" vertical="center" wrapText="1"/>
    </xf>
    <xf numFmtId="0" fontId="12" fillId="0" borderId="68"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2" fillId="0" borderId="67"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12" fillId="0" borderId="10" xfId="23" applyFont="1" applyFill="1" applyBorder="1" applyAlignment="1">
      <alignment horizontal="center" vertical="center" wrapText="1"/>
    </xf>
    <xf numFmtId="0" fontId="13" fillId="0" borderId="38" xfId="23" applyFont="1" applyFill="1" applyBorder="1" applyAlignment="1">
      <alignment horizontal="center" vertical="center" textRotation="90"/>
    </xf>
    <xf numFmtId="0" fontId="13" fillId="0" borderId="36" xfId="23" applyFont="1" applyFill="1" applyBorder="1" applyAlignment="1">
      <alignment horizontal="center" vertical="center" textRotation="90"/>
    </xf>
    <xf numFmtId="0" fontId="36" fillId="0" borderId="16" xfId="0" applyFont="1" applyFill="1" applyBorder="1" applyAlignment="1">
      <alignment horizontal="left" wrapText="1"/>
    </xf>
    <xf numFmtId="0" fontId="12" fillId="0" borderId="24"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13" fillId="0" borderId="10" xfId="23" applyFont="1" applyFill="1" applyBorder="1" applyAlignment="1">
      <alignment horizontal="center" vertical="center" wrapText="1"/>
    </xf>
    <xf numFmtId="0" fontId="43" fillId="0" borderId="0" xfId="0" applyFont="1" applyFill="1" applyBorder="1" applyAlignment="1">
      <alignment horizontal="left" vertical="center"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34" fillId="0" borderId="21"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43" fillId="0" borderId="0" xfId="0" applyFont="1" applyFill="1" applyAlignment="1">
      <alignment horizontal="left" vertical="center" wrapText="1"/>
    </xf>
    <xf numFmtId="0" fontId="34" fillId="0" borderId="16" xfId="0" applyFont="1" applyFill="1" applyBorder="1" applyAlignment="1">
      <alignment horizontal="left" wrapText="1"/>
    </xf>
    <xf numFmtId="0" fontId="16" fillId="0" borderId="0" xfId="0" applyFont="1" applyFill="1" applyAlignment="1">
      <alignment horizontal="left" wrapText="1"/>
    </xf>
    <xf numFmtId="3" fontId="56" fillId="0" borderId="10" xfId="23" applyNumberFormat="1" applyFont="1" applyFill="1" applyBorder="1" applyAlignment="1">
      <alignment horizontal="center" vertical="center" wrapText="1"/>
    </xf>
    <xf numFmtId="0" fontId="47" fillId="0" borderId="22" xfId="145" applyFont="1" applyFill="1" applyBorder="1" applyAlignment="1">
      <alignment horizontal="center" vertical="center" textRotation="90" wrapText="1"/>
    </xf>
    <xf numFmtId="0" fontId="88" fillId="0" borderId="36" xfId="145" applyFont="1" applyFill="1" applyBorder="1" applyAlignment="1">
      <alignment horizontal="center" vertical="center" textRotation="90" wrapText="1"/>
    </xf>
    <xf numFmtId="0" fontId="29" fillId="0" borderId="22" xfId="23" applyFont="1" applyFill="1" applyBorder="1" applyAlignment="1">
      <alignment horizontal="center" vertical="center" wrapText="1"/>
    </xf>
    <xf numFmtId="0" fontId="29" fillId="0" borderId="36" xfId="23" applyFont="1" applyFill="1" applyBorder="1" applyAlignment="1">
      <alignment horizontal="center" vertical="center" wrapText="1"/>
    </xf>
    <xf numFmtId="0" fontId="56" fillId="0" borderId="0" xfId="144" applyFont="1" applyFill="1" applyBorder="1" applyAlignment="1">
      <alignment horizontal="left" wrapText="1"/>
    </xf>
    <xf numFmtId="0" fontId="71" fillId="0" borderId="16" xfId="145" applyFont="1" applyFill="1" applyBorder="1" applyAlignment="1">
      <alignment horizontal="left" wrapText="1"/>
    </xf>
    <xf numFmtId="0" fontId="13" fillId="0" borderId="22" xfId="145" applyFont="1" applyFill="1" applyBorder="1" applyAlignment="1">
      <alignment horizontal="center" vertical="center" textRotation="90" wrapText="1"/>
    </xf>
    <xf numFmtId="0" fontId="13" fillId="0" borderId="36" xfId="145" applyFont="1" applyFill="1" applyBorder="1" applyAlignment="1">
      <alignment horizontal="center" vertical="center" textRotation="90" wrapText="1"/>
    </xf>
    <xf numFmtId="0" fontId="47" fillId="25" borderId="10" xfId="145" applyFont="1" applyFill="1" applyBorder="1" applyAlignment="1">
      <alignment horizontal="center" vertical="center" textRotation="90" wrapText="1"/>
    </xf>
    <xf numFmtId="0" fontId="88" fillId="25" borderId="10" xfId="145" applyFont="1" applyFill="1" applyBorder="1" applyAlignment="1">
      <alignment horizontal="center" vertical="center" textRotation="90" wrapText="1"/>
    </xf>
    <xf numFmtId="0" fontId="88" fillId="25" borderId="10" xfId="145"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183" fontId="30" fillId="0" borderId="0" xfId="0" applyNumberFormat="1" applyFont="1" applyFill="1" applyBorder="1" applyAlignment="1" applyProtection="1">
      <alignment horizontal="center"/>
      <protection locked="0"/>
    </xf>
    <xf numFmtId="0" fontId="29" fillId="0" borderId="22" xfId="23" applyFont="1" applyFill="1" applyBorder="1" applyAlignment="1">
      <alignment horizontal="center" vertical="center" textRotation="90" wrapText="1"/>
    </xf>
    <xf numFmtId="0" fontId="98" fillId="0" borderId="38" xfId="23" applyFont="1" applyFill="1" applyBorder="1" applyAlignment="1">
      <alignment horizontal="center" vertical="center" textRotation="90" wrapText="1"/>
    </xf>
    <xf numFmtId="0" fontId="98" fillId="0" borderId="36" xfId="23" applyFont="1" applyFill="1" applyBorder="1" applyAlignment="1">
      <alignment horizontal="center" vertical="center" textRotation="90" wrapText="1"/>
    </xf>
    <xf numFmtId="0" fontId="98" fillId="0" borderId="10" xfId="23" applyFont="1" applyFill="1" applyBorder="1" applyAlignment="1">
      <alignment horizontal="center" vertical="center" wrapText="1"/>
    </xf>
    <xf numFmtId="0" fontId="29" fillId="0" borderId="10" xfId="23" applyFont="1" applyFill="1" applyBorder="1" applyAlignment="1">
      <alignment horizontal="center" vertical="center" wrapText="1"/>
    </xf>
    <xf numFmtId="0" fontId="36" fillId="0" borderId="0" xfId="0" applyFont="1" applyFill="1" applyBorder="1" applyAlignment="1" applyProtection="1">
      <alignment horizontal="right" vertical="top" wrapText="1"/>
      <protection locked="0"/>
    </xf>
    <xf numFmtId="0" fontId="47" fillId="25" borderId="10" xfId="145" applyFont="1" applyFill="1" applyBorder="1" applyAlignment="1">
      <alignment horizontal="center" vertical="center" wrapText="1"/>
    </xf>
    <xf numFmtId="0" fontId="29" fillId="25" borderId="16" xfId="145" applyFont="1" applyFill="1" applyBorder="1" applyAlignment="1">
      <alignment horizontal="left" wrapText="1"/>
    </xf>
    <xf numFmtId="0" fontId="98" fillId="0" borderId="21" xfId="145" applyFont="1" applyFill="1" applyBorder="1" applyAlignment="1">
      <alignment horizontal="left" vertical="center" wrapText="1"/>
    </xf>
    <xf numFmtId="0" fontId="98" fillId="0" borderId="15" xfId="145" applyFont="1" applyFill="1" applyBorder="1" applyAlignment="1">
      <alignment horizontal="left" vertical="center" wrapText="1"/>
    </xf>
    <xf numFmtId="0" fontId="98" fillId="0" borderId="17" xfId="145" applyFont="1" applyFill="1" applyBorder="1" applyAlignment="1">
      <alignment horizontal="left" vertical="center" wrapText="1"/>
    </xf>
    <xf numFmtId="49" fontId="98" fillId="0" borderId="22" xfId="127" applyNumberFormat="1" applyFont="1" applyFill="1" applyBorder="1" applyAlignment="1">
      <alignment horizontal="center" vertical="center" wrapText="1"/>
    </xf>
    <xf numFmtId="49" fontId="98" fillId="0" borderId="38" xfId="127" applyNumberFormat="1" applyFont="1" applyFill="1" applyBorder="1" applyAlignment="1">
      <alignment horizontal="center" vertical="center" wrapText="1"/>
    </xf>
    <xf numFmtId="49" fontId="98" fillId="0" borderId="36" xfId="127" applyNumberFormat="1" applyFont="1" applyFill="1" applyBorder="1" applyAlignment="1">
      <alignment horizontal="center" vertical="center" wrapText="1"/>
    </xf>
    <xf numFmtId="0" fontId="13" fillId="0" borderId="10" xfId="144" applyFont="1" applyFill="1" applyBorder="1" applyAlignment="1">
      <alignment horizontal="center" vertical="center" wrapText="1"/>
    </xf>
    <xf numFmtId="0" fontId="56" fillId="0" borderId="22" xfId="145" applyFont="1" applyFill="1" applyBorder="1" applyAlignment="1">
      <alignment horizontal="center" vertical="center" textRotation="90" wrapText="1"/>
    </xf>
    <xf numFmtId="0" fontId="56" fillId="0" borderId="36" xfId="145" applyFont="1" applyFill="1" applyBorder="1" applyAlignment="1">
      <alignment horizontal="center" vertical="center" textRotation="90" wrapText="1"/>
    </xf>
    <xf numFmtId="0" fontId="13" fillId="0" borderId="21" xfId="144" applyFont="1" applyFill="1" applyBorder="1" applyAlignment="1">
      <alignment horizontal="center" vertical="center" wrapText="1"/>
    </xf>
    <xf numFmtId="0" fontId="13" fillId="0" borderId="15" xfId="144" applyFont="1" applyFill="1" applyBorder="1" applyAlignment="1">
      <alignment horizontal="center" vertical="center" wrapText="1"/>
    </xf>
    <xf numFmtId="0" fontId="13" fillId="0" borderId="17" xfId="144" applyFont="1" applyFill="1" applyBorder="1" applyAlignment="1">
      <alignment horizontal="center" vertical="center" wrapText="1"/>
    </xf>
    <xf numFmtId="0" fontId="47" fillId="0" borderId="22" xfId="77" applyFont="1" applyBorder="1" applyAlignment="1">
      <alignment horizontal="center" vertical="center" textRotation="90"/>
    </xf>
    <xf numFmtId="0" fontId="88" fillId="0" borderId="36" xfId="77" applyFont="1" applyBorder="1" applyAlignment="1">
      <alignment horizontal="center" vertical="center" textRotation="90"/>
    </xf>
    <xf numFmtId="49" fontId="98" fillId="0" borderId="21" xfId="127" applyNumberFormat="1" applyFont="1" applyFill="1" applyBorder="1" applyAlignment="1">
      <alignment horizontal="left" vertical="center" wrapText="1"/>
    </xf>
    <xf numFmtId="49" fontId="98" fillId="0" borderId="15" xfId="127" applyNumberFormat="1" applyFont="1" applyFill="1" applyBorder="1" applyAlignment="1">
      <alignment horizontal="left" vertical="center" wrapText="1"/>
    </xf>
    <xf numFmtId="49" fontId="98" fillId="0" borderId="17" xfId="127" applyNumberFormat="1" applyFont="1" applyFill="1" applyBorder="1" applyAlignment="1">
      <alignment horizontal="left" vertical="center" wrapText="1"/>
    </xf>
    <xf numFmtId="0" fontId="56" fillId="0" borderId="0" xfId="0" applyFont="1" applyFill="1" applyAlignment="1">
      <alignment horizontal="left" vertical="center" wrapText="1"/>
    </xf>
    <xf numFmtId="0" fontId="56" fillId="25" borderId="0" xfId="145" applyFont="1" applyFill="1" applyBorder="1" applyAlignment="1">
      <alignment horizontal="left" vertical="center" wrapText="1"/>
    </xf>
    <xf numFmtId="0" fontId="88" fillId="25" borderId="21" xfId="145" applyFont="1" applyFill="1" applyBorder="1" applyAlignment="1">
      <alignment horizontal="center" vertical="top" wrapText="1"/>
    </xf>
    <xf numFmtId="0" fontId="88" fillId="25" borderId="15" xfId="145" applyFont="1" applyFill="1" applyBorder="1" applyAlignment="1">
      <alignment horizontal="center" vertical="top" wrapText="1"/>
    </xf>
    <xf numFmtId="0" fontId="88" fillId="0" borderId="22" xfId="145" applyFont="1" applyFill="1" applyBorder="1" applyAlignment="1">
      <alignment horizontal="center" vertical="center" textRotation="90" wrapText="1"/>
    </xf>
    <xf numFmtId="0" fontId="98" fillId="0" borderId="21" xfId="145" applyFont="1" applyFill="1" applyBorder="1" applyAlignment="1">
      <alignment horizontal="center" vertical="center" wrapText="1"/>
    </xf>
    <xf numFmtId="0" fontId="98" fillId="0" borderId="15" xfId="145" applyFont="1" applyFill="1" applyBorder="1" applyAlignment="1">
      <alignment horizontal="center" vertical="center" wrapText="1"/>
    </xf>
    <xf numFmtId="0" fontId="98" fillId="0" borderId="17" xfId="145" applyFont="1" applyFill="1" applyBorder="1" applyAlignment="1">
      <alignment horizontal="center" vertical="center" wrapText="1"/>
    </xf>
    <xf numFmtId="0" fontId="98" fillId="0" borderId="68" xfId="145" applyFont="1" applyFill="1" applyBorder="1" applyAlignment="1">
      <alignment horizontal="center" vertical="center" wrapText="1"/>
    </xf>
    <xf numFmtId="0" fontId="98" fillId="0" borderId="24" xfId="145" applyFont="1" applyFill="1" applyBorder="1" applyAlignment="1">
      <alignment horizontal="center" vertical="center" wrapText="1"/>
    </xf>
    <xf numFmtId="0" fontId="98" fillId="0" borderId="23" xfId="145" applyFont="1" applyFill="1" applyBorder="1" applyAlignment="1">
      <alignment horizontal="center" vertical="center" wrapText="1"/>
    </xf>
    <xf numFmtId="0" fontId="98" fillId="0" borderId="67" xfId="145" applyFont="1" applyFill="1" applyBorder="1" applyAlignment="1">
      <alignment horizontal="center" vertical="center" wrapText="1"/>
    </xf>
    <xf numFmtId="0" fontId="98" fillId="0" borderId="16" xfId="145" applyFont="1" applyFill="1" applyBorder="1" applyAlignment="1">
      <alignment horizontal="center" vertical="center" wrapText="1"/>
    </xf>
    <xf numFmtId="0" fontId="98" fillId="0" borderId="35" xfId="145" applyFont="1" applyFill="1" applyBorder="1" applyAlignment="1">
      <alignment horizontal="center" vertical="center" wrapText="1"/>
    </xf>
    <xf numFmtId="0" fontId="88" fillId="25" borderId="17" xfId="145" applyFont="1" applyFill="1" applyBorder="1" applyAlignment="1">
      <alignment horizontal="center" vertical="top" wrapText="1"/>
    </xf>
    <xf numFmtId="0" fontId="47" fillId="0" borderId="21" xfId="145" applyFont="1" applyFill="1" applyBorder="1" applyAlignment="1">
      <alignment horizontal="left" vertical="center" wrapText="1"/>
    </xf>
    <xf numFmtId="0" fontId="47" fillId="0" borderId="15" xfId="145" applyFont="1" applyFill="1" applyBorder="1" applyAlignment="1">
      <alignment horizontal="left" vertical="center" wrapText="1"/>
    </xf>
    <xf numFmtId="0" fontId="47" fillId="0" borderId="17" xfId="145" applyFont="1" applyFill="1" applyBorder="1" applyAlignment="1">
      <alignment horizontal="left" vertical="center" wrapText="1"/>
    </xf>
    <xf numFmtId="0" fontId="29" fillId="0" borderId="36" xfId="23" applyFont="1" applyFill="1" applyBorder="1" applyAlignment="1">
      <alignment horizontal="center" vertical="center" textRotation="90" wrapText="1"/>
    </xf>
    <xf numFmtId="0" fontId="13" fillId="0" borderId="22" xfId="144" applyFont="1" applyFill="1" applyBorder="1" applyAlignment="1">
      <alignment horizontal="center" vertical="center" wrapText="1"/>
    </xf>
    <xf numFmtId="0" fontId="13" fillId="0" borderId="36" xfId="144" applyFont="1" applyFill="1" applyBorder="1" applyAlignment="1">
      <alignment horizontal="center" vertical="center" wrapText="1"/>
    </xf>
    <xf numFmtId="0" fontId="88" fillId="25" borderId="21" xfId="145" applyFont="1" applyFill="1" applyBorder="1" applyAlignment="1">
      <alignment horizontal="center" vertical="center" wrapText="1"/>
    </xf>
    <xf numFmtId="0" fontId="88" fillId="25" borderId="15" xfId="145" applyFont="1" applyFill="1" applyBorder="1" applyAlignment="1">
      <alignment horizontal="center" vertical="center" wrapText="1"/>
    </xf>
    <xf numFmtId="0" fontId="88" fillId="25" borderId="17" xfId="145" applyFont="1" applyFill="1" applyBorder="1" applyAlignment="1">
      <alignment horizontal="center" vertical="center" wrapText="1"/>
    </xf>
    <xf numFmtId="0" fontId="88" fillId="0" borderId="21" xfId="145" applyFont="1" applyFill="1" applyBorder="1" applyAlignment="1">
      <alignment horizontal="left" vertical="center" wrapText="1"/>
    </xf>
    <xf numFmtId="0" fontId="88" fillId="0" borderId="15" xfId="145" applyFont="1" applyFill="1" applyBorder="1" applyAlignment="1">
      <alignment horizontal="left" vertical="center" wrapText="1"/>
    </xf>
    <xf numFmtId="0" fontId="88" fillId="0" borderId="17" xfId="145" applyFont="1" applyFill="1" applyBorder="1" applyAlignment="1">
      <alignment horizontal="left" vertical="center" wrapText="1"/>
    </xf>
    <xf numFmtId="0" fontId="29" fillId="25" borderId="21" xfId="77" applyFont="1" applyFill="1" applyBorder="1" applyAlignment="1">
      <alignment horizontal="center" vertical="center"/>
    </xf>
    <xf numFmtId="0" fontId="29" fillId="25" borderId="15" xfId="77" applyFont="1" applyFill="1" applyBorder="1" applyAlignment="1">
      <alignment horizontal="center" vertical="center"/>
    </xf>
    <xf numFmtId="0" fontId="29" fillId="25" borderId="17" xfId="77" applyFont="1" applyFill="1" applyBorder="1" applyAlignment="1">
      <alignment horizontal="center" vertical="center"/>
    </xf>
    <xf numFmtId="0" fontId="29" fillId="0" borderId="21" xfId="23" applyFont="1" applyFill="1" applyBorder="1" applyAlignment="1">
      <alignment horizontal="center" vertical="center" wrapText="1"/>
    </xf>
    <xf numFmtId="0" fontId="29" fillId="0" borderId="15"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47" fillId="0" borderId="22" xfId="77" applyFont="1" applyBorder="1" applyAlignment="1">
      <alignment horizontal="center" vertical="center" textRotation="90" wrapText="1"/>
    </xf>
    <xf numFmtId="0" fontId="88" fillId="0" borderId="36" xfId="77" applyFont="1" applyBorder="1" applyAlignment="1">
      <alignment horizontal="center" vertical="center" textRotation="90" wrapText="1"/>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6" fillId="0" borderId="0" xfId="77" applyFont="1" applyBorder="1" applyAlignment="1">
      <alignment horizontal="left"/>
    </xf>
    <xf numFmtId="0" fontId="13" fillId="0" borderId="24" xfId="77" applyFont="1" applyFill="1" applyBorder="1" applyAlignment="1" applyProtection="1">
      <alignment horizontal="center" vertical="top"/>
      <protection locked="0"/>
    </xf>
    <xf numFmtId="0" fontId="13" fillId="0" borderId="0" xfId="77" applyFont="1" applyFill="1" applyBorder="1" applyAlignment="1" applyProtection="1">
      <alignment horizontal="center" vertical="center" wrapText="1"/>
      <protection locked="0"/>
    </xf>
    <xf numFmtId="0" fontId="56" fillId="0" borderId="0" xfId="77" applyFont="1" applyBorder="1" applyAlignment="1">
      <alignment horizontal="center" vertical="center" wrapText="1"/>
    </xf>
    <xf numFmtId="0" fontId="56" fillId="0" borderId="16" xfId="77" applyFont="1" applyBorder="1" applyAlignment="1">
      <alignment horizontal="center" vertical="center" wrapText="1"/>
    </xf>
    <xf numFmtId="0" fontId="13" fillId="0" borderId="0" xfId="77" applyFont="1" applyFill="1" applyBorder="1" applyAlignment="1" applyProtection="1">
      <alignment horizontal="center" vertical="top"/>
      <protection locked="0"/>
    </xf>
    <xf numFmtId="0" fontId="56" fillId="0" borderId="0" xfId="77" applyFont="1" applyFill="1" applyBorder="1" applyAlignment="1" applyProtection="1">
      <alignment horizontal="center" vertical="center" wrapText="1"/>
      <protection locked="0"/>
    </xf>
    <xf numFmtId="0" fontId="56" fillId="0" borderId="16" xfId="77" applyFont="1" applyFill="1" applyBorder="1" applyAlignment="1" applyProtection="1">
      <alignment horizontal="center" vertical="center" wrapText="1"/>
      <protection locked="0"/>
    </xf>
    <xf numFmtId="0" fontId="13" fillId="0" borderId="24" xfId="77" applyFont="1" applyFill="1" applyBorder="1" applyAlignment="1" applyProtection="1">
      <alignment horizontal="center"/>
      <protection locked="0"/>
    </xf>
    <xf numFmtId="183" fontId="56" fillId="0" borderId="16" xfId="77" applyNumberFormat="1" applyFont="1" applyFill="1" applyBorder="1" applyAlignment="1" applyProtection="1">
      <alignment horizontal="center"/>
      <protection locked="0"/>
    </xf>
    <xf numFmtId="0" fontId="13" fillId="0" borderId="69" xfId="0" applyFont="1" applyBorder="1" applyAlignment="1">
      <alignment horizontal="center"/>
    </xf>
    <xf numFmtId="0" fontId="5" fillId="0" borderId="0" xfId="0" applyFont="1" applyAlignment="1">
      <alignment horizontal="justify" vertical="top" wrapText="1"/>
    </xf>
    <xf numFmtId="0" fontId="30" fillId="0" borderId="19"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cellXfs>
  <cellStyles count="15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29" xfId="119"/>
    <cellStyle name="Обычный 3" xfId="120"/>
    <cellStyle name="Обычный 3 2" xfId="121"/>
    <cellStyle name="Обычный 4" xfId="122"/>
    <cellStyle name="Обычный 4 2" xfId="123"/>
    <cellStyle name="Обычный 4 2 2" xfId="124"/>
    <cellStyle name="Обычный 4 3" xfId="125"/>
    <cellStyle name="Обычный 5" xfId="126"/>
    <cellStyle name="Обычный 5 2" xfId="127"/>
    <cellStyle name="Обычный 5 2 2" xfId="128"/>
    <cellStyle name="Обычный 5 3" xfId="129"/>
    <cellStyle name="Обычный 5 4" xfId="130"/>
    <cellStyle name="Обычный 6" xfId="131"/>
    <cellStyle name="Обычный 6 2" xfId="132"/>
    <cellStyle name="Обычный 6 3" xfId="133"/>
    <cellStyle name="Обычный 6 4" xfId="134"/>
    <cellStyle name="Обычный 7" xfId="135"/>
    <cellStyle name="Обычный 7 2" xfId="136"/>
    <cellStyle name="Обычный 8" xfId="137"/>
    <cellStyle name="Обычный 8 2" xfId="138"/>
    <cellStyle name="Обычный 8 3" xfId="139"/>
    <cellStyle name="Обычный 9" xfId="140"/>
    <cellStyle name="Обычный 9 2" xfId="141"/>
    <cellStyle name="Обычный 9 3" xfId="142"/>
    <cellStyle name="Обычный 9 4" xfId="143"/>
    <cellStyle name="Обычный_Шаблон формы 1 (исправления на 2003)" xfId="144"/>
    <cellStyle name="Обычный_Шаблон формы 1 (исправления на 2003) 2" xfId="145"/>
    <cellStyle name="Обычный_Шаблон формы 1 (исправления на 2003) 4" xfId="146"/>
    <cellStyle name="Плохой 2" xfId="147"/>
    <cellStyle name="Пояснение 2" xfId="148"/>
    <cellStyle name="Примечание 2" xfId="149"/>
    <cellStyle name="Связанная ячейка 2" xfId="150"/>
    <cellStyle name="Текст предупреждения 2" xfId="151"/>
    <cellStyle name="Финансовый 2" xfId="152"/>
    <cellStyle name="Финансовый 2 2" xfId="153"/>
    <cellStyle name="Финансовый 2 3" xfId="154"/>
    <cellStyle name="Финансовый 2 3 2" xfId="155"/>
    <cellStyle name="Финансовый 2 3 3" xfId="156"/>
    <cellStyle name="Финансовый 2 3 4" xfId="157"/>
    <cellStyle name="Хороший 2" xfId="158"/>
  </cellStyles>
  <dxfs count="5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381000</xdr:colOff>
          <xdr:row>1</xdr:row>
          <xdr:rowOff>133350</xdr:rowOff>
        </xdr:from>
        <xdr:to>
          <xdr:col>13</xdr:col>
          <xdr:colOff>742950</xdr:colOff>
          <xdr:row>4</xdr:row>
          <xdr:rowOff>180975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CC"/>
    <pageSetUpPr fitToPage="1"/>
  </sheetPr>
  <dimension ref="A1:R33"/>
  <sheetViews>
    <sheetView showGridLines="0" tabSelected="1" zoomScale="80" zoomScaleNormal="80" zoomScaleSheetLayoutView="100" workbookViewId="0">
      <selection activeCell="A18" sqref="A18:F18"/>
    </sheetView>
  </sheetViews>
  <sheetFormatPr defaultRowHeight="12.75" x14ac:dyDescent="0.2"/>
  <cols>
    <col min="1" max="1" width="10" style="20" customWidth="1"/>
    <col min="2" max="2" width="10.140625" style="20" customWidth="1"/>
    <col min="3" max="3" width="29.5703125" style="20" customWidth="1"/>
    <col min="4" max="4" width="10" style="20" customWidth="1"/>
    <col min="5" max="5" width="9.42578125" style="20" customWidth="1"/>
    <col min="6" max="6" width="12.140625" style="20" customWidth="1"/>
    <col min="7" max="7" width="9.85546875" style="20" customWidth="1"/>
    <col min="8" max="8" width="12" style="20" customWidth="1"/>
    <col min="9" max="9" width="9.7109375" style="20" customWidth="1"/>
    <col min="10" max="10" width="8.7109375" style="20" customWidth="1"/>
    <col min="11" max="12" width="9.140625" style="20" customWidth="1"/>
    <col min="13" max="13" width="10.42578125" style="20" customWidth="1"/>
    <col min="14" max="14" width="11.5703125" style="20" customWidth="1"/>
    <col min="15" max="15" width="9.140625" style="20" customWidth="1"/>
    <col min="16" max="16" width="12.140625" style="20" customWidth="1"/>
    <col min="17" max="16384" width="9.140625" style="20"/>
  </cols>
  <sheetData>
    <row r="1" spans="1:18" ht="15" customHeight="1" thickBot="1" x14ac:dyDescent="0.25">
      <c r="A1" s="490" t="str">
        <f>"f1r-" &amp;VLOOKUP(G6,Коды_отчетных_периодов,2,FALSE) &amp; "-" &amp; I6 &amp; "-"  &amp;  VLOOKUP(D24,Коды_судов,2,FALSE)</f>
        <v>f1r-Y-2024-86RS0018</v>
      </c>
      <c r="B1" s="19"/>
      <c r="L1" s="496"/>
      <c r="M1" s="496"/>
      <c r="N1" s="496"/>
      <c r="O1" s="495">
        <v>45469</v>
      </c>
      <c r="P1" s="495"/>
      <c r="Q1" s="495"/>
      <c r="R1" s="495"/>
    </row>
    <row r="2" spans="1:18" ht="14.25" customHeight="1" thickBot="1" x14ac:dyDescent="0.25">
      <c r="A2" s="491"/>
      <c r="D2" s="522" t="s">
        <v>102</v>
      </c>
      <c r="E2" s="523"/>
      <c r="F2" s="523"/>
      <c r="G2" s="523"/>
      <c r="H2" s="523"/>
      <c r="I2" s="523"/>
      <c r="J2" s="523"/>
      <c r="K2" s="523"/>
      <c r="L2" s="524"/>
      <c r="M2" s="21"/>
    </row>
    <row r="3" spans="1:18" ht="10.5" customHeight="1" thickBot="1" x14ac:dyDescent="0.25">
      <c r="A3" s="491"/>
      <c r="E3" s="15"/>
      <c r="F3" s="15"/>
      <c r="G3" s="15"/>
      <c r="H3" s="15"/>
      <c r="I3" s="15"/>
      <c r="J3" s="15"/>
      <c r="K3" s="15"/>
      <c r="L3" s="15"/>
      <c r="M3" s="22"/>
    </row>
    <row r="4" spans="1:18" ht="17.45" customHeight="1" x14ac:dyDescent="0.2">
      <c r="A4" s="491"/>
      <c r="D4" s="525" t="s">
        <v>11209</v>
      </c>
      <c r="E4" s="526"/>
      <c r="F4" s="526"/>
      <c r="G4" s="526"/>
      <c r="H4" s="526"/>
      <c r="I4" s="526"/>
      <c r="J4" s="526"/>
      <c r="K4" s="526"/>
      <c r="L4" s="527"/>
      <c r="M4" s="21"/>
    </row>
    <row r="5" spans="1:18" ht="19.899999999999999" customHeight="1" x14ac:dyDescent="0.3">
      <c r="A5" s="491"/>
      <c r="B5" s="23"/>
      <c r="D5" s="528"/>
      <c r="E5" s="529"/>
      <c r="F5" s="529"/>
      <c r="G5" s="529"/>
      <c r="H5" s="529"/>
      <c r="I5" s="529"/>
      <c r="J5" s="529"/>
      <c r="K5" s="529"/>
      <c r="L5" s="530"/>
      <c r="M5" s="21"/>
    </row>
    <row r="6" spans="1:18" s="24" customFormat="1" ht="22.15" customHeight="1" thickBot="1" x14ac:dyDescent="0.3">
      <c r="A6" s="492"/>
      <c r="D6" s="17"/>
      <c r="E6" s="16"/>
      <c r="F6" s="96" t="s">
        <v>103</v>
      </c>
      <c r="G6" s="97">
        <v>12</v>
      </c>
      <c r="H6" s="98" t="s">
        <v>104</v>
      </c>
      <c r="I6" s="97">
        <v>2024</v>
      </c>
      <c r="J6" s="99" t="s">
        <v>105</v>
      </c>
      <c r="K6" s="16"/>
      <c r="L6" s="18"/>
      <c r="M6" s="544" t="str">
        <f>IF(COUNTIF('ФЛК (обязательный)'!A2:A2878,"Неверно!") &gt; 0,"Ошибки ФЛК!"," ")</f>
        <v xml:space="preserve"> </v>
      </c>
      <c r="N6" s="545"/>
    </row>
    <row r="7" spans="1:18" ht="14.25" customHeight="1" x14ac:dyDescent="0.2">
      <c r="E7" s="21"/>
      <c r="F7" s="21"/>
      <c r="G7" s="21"/>
      <c r="H7" s="21"/>
      <c r="I7" s="21"/>
      <c r="J7" s="21"/>
      <c r="K7" s="21"/>
      <c r="L7" s="21"/>
      <c r="M7" s="546" t="str">
        <f>IF((COUNTIF('ФЛК (информационный)'!G2:G164,"Внести подтверждение к нарушенному информационному ФЛК")&gt;0),"Ошибки инф. ФЛК!"," ")</f>
        <v xml:space="preserve"> </v>
      </c>
      <c r="N7" s="546"/>
    </row>
    <row r="8" spans="1:18" ht="9" customHeight="1" thickBot="1" x14ac:dyDescent="0.25">
      <c r="A8" s="22"/>
      <c r="B8" s="22"/>
      <c r="C8" s="22"/>
      <c r="D8" s="22"/>
      <c r="E8" s="22"/>
      <c r="F8" s="22"/>
      <c r="G8" s="22"/>
      <c r="H8" s="22"/>
      <c r="I8" s="22"/>
    </row>
    <row r="9" spans="1:18" s="15" customFormat="1" ht="19.899999999999999" customHeight="1" thickBot="1" x14ac:dyDescent="0.3">
      <c r="A9" s="560" t="s">
        <v>106</v>
      </c>
      <c r="B9" s="560"/>
      <c r="C9" s="560"/>
      <c r="D9" s="560" t="s">
        <v>107</v>
      </c>
      <c r="E9" s="560"/>
      <c r="F9" s="560"/>
      <c r="G9" s="560" t="s">
        <v>138</v>
      </c>
      <c r="H9" s="560"/>
      <c r="I9" s="25"/>
      <c r="K9" s="551" t="s">
        <v>212</v>
      </c>
      <c r="L9" s="552"/>
      <c r="M9" s="552"/>
      <c r="N9" s="553"/>
      <c r="O9" s="26"/>
    </row>
    <row r="10" spans="1:18" s="15" customFormat="1" ht="19.899999999999999" customHeight="1" thickBot="1" x14ac:dyDescent="0.25">
      <c r="A10" s="543" t="s">
        <v>139</v>
      </c>
      <c r="B10" s="543"/>
      <c r="C10" s="543"/>
      <c r="D10" s="543"/>
      <c r="E10" s="543"/>
      <c r="F10" s="543"/>
      <c r="G10" s="543"/>
      <c r="H10" s="543"/>
      <c r="I10" s="27"/>
      <c r="K10" s="554" t="s">
        <v>140</v>
      </c>
      <c r="L10" s="555"/>
      <c r="M10" s="555"/>
      <c r="N10" s="556"/>
    </row>
    <row r="11" spans="1:18" s="15" customFormat="1" ht="30" customHeight="1" thickBot="1" x14ac:dyDescent="0.25">
      <c r="A11" s="557" t="s">
        <v>141</v>
      </c>
      <c r="B11" s="558"/>
      <c r="C11" s="559"/>
      <c r="D11" s="547" t="s">
        <v>358</v>
      </c>
      <c r="E11" s="547"/>
      <c r="F11" s="548"/>
      <c r="G11" s="561" t="s">
        <v>144</v>
      </c>
      <c r="H11" s="548"/>
      <c r="I11" s="27"/>
      <c r="K11" s="531" t="s">
        <v>11211</v>
      </c>
      <c r="L11" s="532"/>
      <c r="M11" s="532"/>
      <c r="N11" s="533"/>
    </row>
    <row r="12" spans="1:18" s="15" customFormat="1" ht="30" customHeight="1" thickBot="1" x14ac:dyDescent="0.25">
      <c r="A12" s="540" t="s">
        <v>142</v>
      </c>
      <c r="B12" s="541"/>
      <c r="C12" s="542"/>
      <c r="D12" s="549"/>
      <c r="E12" s="549"/>
      <c r="F12" s="550"/>
      <c r="G12" s="562"/>
      <c r="H12" s="550"/>
      <c r="I12" s="27"/>
      <c r="K12" s="534"/>
      <c r="L12" s="535"/>
      <c r="M12" s="535"/>
      <c r="N12" s="536"/>
    </row>
    <row r="13" spans="1:18" s="15" customFormat="1" ht="30" customHeight="1" thickBot="1" x14ac:dyDescent="0.25">
      <c r="A13" s="557" t="s">
        <v>213</v>
      </c>
      <c r="B13" s="558"/>
      <c r="C13" s="559"/>
      <c r="D13" s="540" t="s">
        <v>54</v>
      </c>
      <c r="E13" s="541"/>
      <c r="F13" s="542"/>
      <c r="G13" s="563"/>
      <c r="H13" s="564"/>
      <c r="I13" s="27"/>
      <c r="K13" s="534"/>
      <c r="L13" s="535"/>
      <c r="M13" s="535"/>
      <c r="N13" s="536"/>
    </row>
    <row r="14" spans="1:18" s="15" customFormat="1" ht="30" customHeight="1" thickBot="1" x14ac:dyDescent="0.25">
      <c r="A14" s="543" t="s">
        <v>10266</v>
      </c>
      <c r="B14" s="543"/>
      <c r="C14" s="543"/>
      <c r="D14" s="561" t="s">
        <v>143</v>
      </c>
      <c r="E14" s="547"/>
      <c r="F14" s="548"/>
      <c r="G14" s="561" t="s">
        <v>144</v>
      </c>
      <c r="H14" s="548"/>
      <c r="I14" s="27"/>
      <c r="K14" s="534"/>
      <c r="L14" s="535"/>
      <c r="M14" s="535"/>
      <c r="N14" s="536"/>
    </row>
    <row r="15" spans="1:18" s="15" customFormat="1" ht="30" customHeight="1" thickBot="1" x14ac:dyDescent="0.25">
      <c r="A15" s="557" t="s">
        <v>10267</v>
      </c>
      <c r="B15" s="558"/>
      <c r="C15" s="559"/>
      <c r="D15" s="562"/>
      <c r="E15" s="549"/>
      <c r="F15" s="550"/>
      <c r="G15" s="562"/>
      <c r="H15" s="550"/>
      <c r="I15" s="27"/>
      <c r="K15" s="534"/>
      <c r="L15" s="535"/>
      <c r="M15" s="535"/>
      <c r="N15" s="536"/>
      <c r="O15" s="494"/>
      <c r="P15" s="494"/>
      <c r="Q15" s="494"/>
    </row>
    <row r="16" spans="1:18" s="15" customFormat="1" ht="30" customHeight="1" thickBot="1" x14ac:dyDescent="0.25">
      <c r="A16" s="557" t="s">
        <v>10268</v>
      </c>
      <c r="B16" s="558"/>
      <c r="C16" s="559"/>
      <c r="D16" s="562"/>
      <c r="E16" s="549"/>
      <c r="F16" s="550"/>
      <c r="G16" s="562"/>
      <c r="H16" s="550"/>
      <c r="I16" s="27"/>
      <c r="K16" s="534"/>
      <c r="L16" s="535"/>
      <c r="M16" s="535"/>
      <c r="N16" s="536"/>
      <c r="O16" s="494"/>
      <c r="P16" s="494"/>
      <c r="Q16" s="494"/>
    </row>
    <row r="17" spans="1:17" s="15" customFormat="1" ht="30" customHeight="1" thickBot="1" x14ac:dyDescent="0.25">
      <c r="A17" s="557" t="s">
        <v>55</v>
      </c>
      <c r="B17" s="558"/>
      <c r="C17" s="559"/>
      <c r="D17" s="562"/>
      <c r="E17" s="549"/>
      <c r="F17" s="550"/>
      <c r="G17" s="562"/>
      <c r="H17" s="550"/>
      <c r="I17" s="27"/>
      <c r="K17" s="537"/>
      <c r="L17" s="538"/>
      <c r="M17" s="538"/>
      <c r="N17" s="539"/>
      <c r="O17" s="494"/>
      <c r="P17" s="494"/>
      <c r="Q17" s="494"/>
    </row>
    <row r="18" spans="1:17" s="15" customFormat="1" ht="30" customHeight="1" thickBot="1" x14ac:dyDescent="0.25">
      <c r="A18" s="543" t="s">
        <v>145</v>
      </c>
      <c r="B18" s="543"/>
      <c r="C18" s="543"/>
      <c r="D18" s="543"/>
      <c r="E18" s="543"/>
      <c r="F18" s="543"/>
      <c r="G18" s="543"/>
      <c r="H18" s="543"/>
      <c r="I18" s="192"/>
      <c r="J18" s="193"/>
      <c r="K18" s="193"/>
      <c r="L18" s="193"/>
      <c r="M18" s="193"/>
      <c r="N18" s="193"/>
      <c r="O18" s="494"/>
      <c r="P18" s="494"/>
      <c r="Q18" s="494"/>
    </row>
    <row r="19" spans="1:17" s="15" customFormat="1" ht="30" customHeight="1" thickBot="1" x14ac:dyDescent="0.25">
      <c r="A19" s="561" t="s">
        <v>137</v>
      </c>
      <c r="B19" s="547"/>
      <c r="C19" s="548"/>
      <c r="D19" s="543" t="s">
        <v>146</v>
      </c>
      <c r="E19" s="543"/>
      <c r="F19" s="543"/>
      <c r="G19" s="543" t="s">
        <v>215</v>
      </c>
      <c r="H19" s="543"/>
      <c r="I19" s="193"/>
      <c r="J19" s="193"/>
      <c r="K19" s="193"/>
      <c r="L19" s="193"/>
      <c r="M19" s="193"/>
      <c r="N19" s="193"/>
      <c r="O19" s="494"/>
      <c r="P19" s="494"/>
      <c r="Q19" s="494"/>
    </row>
    <row r="20" spans="1:17" s="15" customFormat="1" ht="30" customHeight="1" thickBot="1" x14ac:dyDescent="0.25">
      <c r="A20" s="557" t="s">
        <v>214</v>
      </c>
      <c r="B20" s="558"/>
      <c r="C20" s="559"/>
      <c r="D20" s="543"/>
      <c r="E20" s="543"/>
      <c r="F20" s="543"/>
      <c r="G20" s="543"/>
      <c r="H20" s="543"/>
      <c r="I20" s="193"/>
      <c r="J20" s="193"/>
      <c r="K20" s="193"/>
      <c r="L20" s="193"/>
      <c r="M20" s="193"/>
      <c r="N20" s="193"/>
      <c r="O20" s="494"/>
      <c r="P20" s="494"/>
      <c r="Q20" s="494"/>
    </row>
    <row r="21" spans="1:17" s="15" customFormat="1" ht="30" customHeight="1" thickBot="1" x14ac:dyDescent="0.25">
      <c r="A21" s="543" t="s">
        <v>147</v>
      </c>
      <c r="B21" s="543"/>
      <c r="C21" s="543"/>
      <c r="D21" s="557" t="s">
        <v>111</v>
      </c>
      <c r="E21" s="558"/>
      <c r="F21" s="559"/>
      <c r="G21" s="557" t="s">
        <v>216</v>
      </c>
      <c r="H21" s="559"/>
      <c r="I21" s="193"/>
      <c r="J21" s="193"/>
      <c r="K21" s="193"/>
      <c r="L21" s="193"/>
      <c r="M21" s="193"/>
      <c r="N21" s="193"/>
      <c r="O21" s="494"/>
      <c r="P21" s="494"/>
      <c r="Q21" s="494"/>
    </row>
    <row r="22" spans="1:17" s="15" customFormat="1" ht="30" customHeight="1" thickBot="1" x14ac:dyDescent="0.25">
      <c r="A22" s="543"/>
      <c r="B22" s="543"/>
      <c r="C22" s="543"/>
      <c r="D22" s="557" t="s">
        <v>217</v>
      </c>
      <c r="E22" s="558"/>
      <c r="F22" s="559"/>
      <c r="G22" s="557" t="s">
        <v>218</v>
      </c>
      <c r="H22" s="559"/>
      <c r="I22" s="193"/>
      <c r="J22" s="193"/>
      <c r="K22" s="193"/>
      <c r="L22" s="193"/>
      <c r="M22" s="193"/>
      <c r="N22" s="193"/>
      <c r="O22" s="494"/>
      <c r="P22" s="494"/>
      <c r="Q22" s="494"/>
    </row>
    <row r="23" spans="1:17" ht="21.6" customHeight="1" thickBot="1" x14ac:dyDescent="0.25">
      <c r="A23" s="27"/>
      <c r="B23" s="27"/>
      <c r="C23" s="27"/>
      <c r="D23" s="117"/>
      <c r="E23" s="117"/>
      <c r="F23" s="117"/>
      <c r="G23" s="117"/>
      <c r="H23" s="117"/>
      <c r="I23" s="193"/>
      <c r="J23" s="193"/>
      <c r="K23" s="193"/>
      <c r="L23" s="193"/>
      <c r="M23" s="193"/>
      <c r="N23" s="193"/>
      <c r="O23" s="494"/>
      <c r="P23" s="494"/>
      <c r="Q23" s="494"/>
    </row>
    <row r="24" spans="1:17" ht="24.75" customHeight="1" thickBot="1" x14ac:dyDescent="0.25">
      <c r="A24" s="521" t="s">
        <v>193</v>
      </c>
      <c r="B24" s="514"/>
      <c r="C24" s="515"/>
      <c r="D24" s="510" t="s">
        <v>7222</v>
      </c>
      <c r="E24" s="511"/>
      <c r="F24" s="511"/>
      <c r="G24" s="511"/>
      <c r="H24" s="511"/>
      <c r="I24" s="511"/>
      <c r="J24" s="511"/>
      <c r="K24" s="512"/>
      <c r="M24" s="22"/>
    </row>
    <row r="25" spans="1:17" ht="17.25" customHeight="1" thickBot="1" x14ac:dyDescent="0.25">
      <c r="A25" s="513" t="s">
        <v>100</v>
      </c>
      <c r="B25" s="514"/>
      <c r="C25" s="515"/>
      <c r="D25" s="919" t="s">
        <v>11219</v>
      </c>
      <c r="E25" s="516"/>
      <c r="F25" s="516"/>
      <c r="G25" s="516"/>
      <c r="H25" s="516"/>
      <c r="I25" s="516"/>
      <c r="J25" s="516"/>
      <c r="K25" s="517"/>
    </row>
    <row r="26" spans="1:17" ht="13.5" thickBot="1" x14ac:dyDescent="0.25">
      <c r="A26" s="87"/>
      <c r="B26" s="88"/>
      <c r="C26" s="88"/>
      <c r="D26" s="508"/>
      <c r="E26" s="508"/>
      <c r="F26" s="508"/>
      <c r="G26" s="508"/>
      <c r="H26" s="508"/>
      <c r="I26" s="508"/>
      <c r="J26" s="508"/>
      <c r="K26" s="509"/>
    </row>
    <row r="27" spans="1:17" ht="13.5" thickBot="1" x14ac:dyDescent="0.25">
      <c r="A27" s="503" t="s">
        <v>112</v>
      </c>
      <c r="B27" s="504"/>
      <c r="C27" s="504"/>
      <c r="D27" s="504"/>
      <c r="E27" s="505"/>
      <c r="F27" s="503" t="s">
        <v>113</v>
      </c>
      <c r="G27" s="504"/>
      <c r="H27" s="504"/>
      <c r="I27" s="504"/>
      <c r="J27" s="504"/>
      <c r="K27" s="505"/>
    </row>
    <row r="28" spans="1:17" s="28" customFormat="1" ht="9" thickBot="1" x14ac:dyDescent="0.2">
      <c r="A28" s="518">
        <v>1</v>
      </c>
      <c r="B28" s="519"/>
      <c r="C28" s="519"/>
      <c r="D28" s="519"/>
      <c r="E28" s="520"/>
      <c r="F28" s="518">
        <v>2</v>
      </c>
      <c r="G28" s="519"/>
      <c r="H28" s="519"/>
      <c r="I28" s="519"/>
      <c r="J28" s="519"/>
      <c r="K28" s="520"/>
    </row>
    <row r="29" spans="1:17" ht="13.5" thickBot="1" x14ac:dyDescent="0.25">
      <c r="A29" s="500"/>
      <c r="B29" s="500"/>
      <c r="C29" s="500"/>
      <c r="D29" s="500"/>
      <c r="E29" s="500"/>
      <c r="F29" s="500"/>
      <c r="G29" s="500"/>
      <c r="H29" s="503"/>
      <c r="I29" s="504"/>
      <c r="J29" s="504"/>
      <c r="K29" s="505"/>
    </row>
    <row r="30" spans="1:17" ht="13.5" thickBot="1" x14ac:dyDescent="0.25">
      <c r="A30" s="86"/>
      <c r="B30" s="86"/>
      <c r="C30" s="86"/>
      <c r="D30" s="86"/>
      <c r="E30" s="86"/>
      <c r="F30" s="86"/>
      <c r="G30" s="86"/>
      <c r="H30" s="86"/>
      <c r="I30" s="86"/>
      <c r="J30" s="86"/>
      <c r="K30" s="86"/>
    </row>
    <row r="31" spans="1:17" ht="16.5" customHeight="1" thickBot="1" x14ac:dyDescent="0.25">
      <c r="A31" s="497" t="s">
        <v>101</v>
      </c>
      <c r="B31" s="506"/>
      <c r="C31" s="507"/>
      <c r="D31" s="920" t="s">
        <v>11220</v>
      </c>
      <c r="E31" s="501"/>
      <c r="F31" s="501"/>
      <c r="G31" s="501"/>
      <c r="H31" s="501"/>
      <c r="I31" s="501"/>
      <c r="J31" s="501"/>
      <c r="K31" s="502"/>
    </row>
    <row r="32" spans="1:17" ht="13.5" thickBot="1" x14ac:dyDescent="0.25">
      <c r="A32" s="89"/>
      <c r="B32" s="90"/>
      <c r="C32" s="90"/>
      <c r="D32" s="91"/>
      <c r="E32" s="91"/>
      <c r="F32" s="91"/>
      <c r="G32" s="91"/>
      <c r="H32" s="91"/>
      <c r="I32" s="91"/>
      <c r="J32" s="91"/>
      <c r="K32" s="92"/>
      <c r="L32" s="9" t="s">
        <v>164</v>
      </c>
      <c r="M32" s="10"/>
      <c r="N32" s="14">
        <f ca="1">TODAY()</f>
        <v>45671</v>
      </c>
    </row>
    <row r="33" spans="1:14" ht="16.5" customHeight="1" thickBot="1" x14ac:dyDescent="0.3">
      <c r="A33" s="497" t="s">
        <v>114</v>
      </c>
      <c r="B33" s="498"/>
      <c r="C33" s="499"/>
      <c r="D33" s="920" t="s">
        <v>11221</v>
      </c>
      <c r="E33" s="501"/>
      <c r="F33" s="501"/>
      <c r="G33" s="501"/>
      <c r="H33" s="501"/>
      <c r="I33" s="501"/>
      <c r="J33" s="501"/>
      <c r="K33" s="502"/>
      <c r="L33" s="9" t="s">
        <v>165</v>
      </c>
      <c r="N33" s="8" t="str">
        <f>IF(D24=0," ",VLOOKUP(D24,Коды_судов,2,0)) &amp; IF(D24=0," "," r")</f>
        <v>86RS0018 r</v>
      </c>
    </row>
  </sheetData>
  <mergeCells count="55">
    <mergeCell ref="A13:C13"/>
    <mergeCell ref="D19:F20"/>
    <mergeCell ref="D14:F17"/>
    <mergeCell ref="A18:F18"/>
    <mergeCell ref="A16:C16"/>
    <mergeCell ref="A14:C14"/>
    <mergeCell ref="A17:C17"/>
    <mergeCell ref="A15:C15"/>
    <mergeCell ref="G22:H22"/>
    <mergeCell ref="G21:H21"/>
    <mergeCell ref="A21:C22"/>
    <mergeCell ref="G19:H20"/>
    <mergeCell ref="G14:H17"/>
    <mergeCell ref="A20:C20"/>
    <mergeCell ref="A19:C19"/>
    <mergeCell ref="A11:C11"/>
    <mergeCell ref="A9:C9"/>
    <mergeCell ref="A12:C12"/>
    <mergeCell ref="D22:F22"/>
    <mergeCell ref="G18:H18"/>
    <mergeCell ref="G11:H13"/>
    <mergeCell ref="D9:F9"/>
    <mergeCell ref="A10:F10"/>
    <mergeCell ref="G9:H9"/>
    <mergeCell ref="D21:F21"/>
    <mergeCell ref="D2:L2"/>
    <mergeCell ref="D4:L5"/>
    <mergeCell ref="K11:N17"/>
    <mergeCell ref="D13:F13"/>
    <mergeCell ref="G10:H10"/>
    <mergeCell ref="M6:N6"/>
    <mergeCell ref="M7:N7"/>
    <mergeCell ref="D11:F12"/>
    <mergeCell ref="K9:N9"/>
    <mergeCell ref="K10:N10"/>
    <mergeCell ref="A31:C31"/>
    <mergeCell ref="D26:K26"/>
    <mergeCell ref="D24:K24"/>
    <mergeCell ref="A27:E27"/>
    <mergeCell ref="F27:K27"/>
    <mergeCell ref="A25:C25"/>
    <mergeCell ref="D25:K25"/>
    <mergeCell ref="A28:E28"/>
    <mergeCell ref="F28:K28"/>
    <mergeCell ref="A24:C24"/>
    <mergeCell ref="O15:Q23"/>
    <mergeCell ref="O1:R1"/>
    <mergeCell ref="L1:N1"/>
    <mergeCell ref="A33:C33"/>
    <mergeCell ref="A29:C29"/>
    <mergeCell ref="D29:E29"/>
    <mergeCell ref="D31:K31"/>
    <mergeCell ref="D33:K33"/>
    <mergeCell ref="F29:G29"/>
    <mergeCell ref="H29:K29"/>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381000</xdr:colOff>
                    <xdr:row>1</xdr:row>
                    <xdr:rowOff>133350</xdr:rowOff>
                  </from>
                  <to>
                    <xdr:col>13</xdr:col>
                    <xdr:colOff>742950</xdr:colOff>
                    <xdr:row>4</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filterMode="1" enableFormatConditionsCalculation="0">
    <tabColor indexed="10"/>
  </sheetPr>
  <dimension ref="A1:F3362"/>
  <sheetViews>
    <sheetView zoomScale="70" zoomScaleNormal="70" workbookViewId="0">
      <pane ySplit="1" topLeftCell="A13" activePane="bottomLeft" state="frozen"/>
      <selection pane="bottomLeft" activeCell="A2" sqref="A2"/>
    </sheetView>
  </sheetViews>
  <sheetFormatPr defaultRowHeight="30" customHeight="1" x14ac:dyDescent="0.25"/>
  <cols>
    <col min="1" max="1" width="15.5703125" style="439" customWidth="1"/>
    <col min="2" max="2" width="15.7109375" style="440" customWidth="1"/>
    <col min="3" max="3" width="77.85546875" style="441" customWidth="1"/>
    <col min="4" max="4" width="94.7109375" style="441" customWidth="1"/>
    <col min="5" max="5" width="21.140625" style="441" customWidth="1"/>
    <col min="6" max="6" width="40.140625" style="442" customWidth="1"/>
    <col min="7" max="16384" width="9.140625" style="435"/>
  </cols>
  <sheetData>
    <row r="1" spans="1:6" ht="30" customHeight="1" x14ac:dyDescent="0.25">
      <c r="A1" s="319" t="s">
        <v>121</v>
      </c>
      <c r="B1" s="319" t="s">
        <v>122</v>
      </c>
      <c r="C1" s="319" t="s">
        <v>123</v>
      </c>
      <c r="D1" s="319" t="s">
        <v>124</v>
      </c>
      <c r="E1" s="319" t="s">
        <v>267</v>
      </c>
      <c r="F1" s="319" t="s">
        <v>10548</v>
      </c>
    </row>
    <row r="2" spans="1:6" s="445" customFormat="1" ht="30" hidden="1" customHeight="1" x14ac:dyDescent="0.25">
      <c r="A2" s="436" t="str">
        <f>IF((SUM('Разделы 11, 12, 13, 14'!O14:O14)&lt;=SUM('Раздел 4'!G104:G104)),"","Неверно!")</f>
        <v/>
      </c>
      <c r="B2" s="437" t="s">
        <v>10840</v>
      </c>
      <c r="C2" s="443" t="s">
        <v>10812</v>
      </c>
      <c r="D2" s="443" t="s">
        <v>10813</v>
      </c>
      <c r="E2" s="443" t="str">
        <f>CONCATENATE(SUM('Разделы 11, 12, 13, 14'!O14:O14),"&lt;=",SUM('Раздел 4'!G104:G104))</f>
        <v>7&lt;=23</v>
      </c>
      <c r="F2" s="444"/>
    </row>
    <row r="3" spans="1:6" s="445" customFormat="1" ht="30" hidden="1" customHeight="1" x14ac:dyDescent="0.25">
      <c r="A3" s="436" t="str">
        <f>IF((SUM('Разделы 5, 6, 7, 8'!I31:I31)&gt;0),"","Неверно!")</f>
        <v/>
      </c>
      <c r="B3" s="437" t="s">
        <v>10841</v>
      </c>
      <c r="C3" s="443" t="s">
        <v>10814</v>
      </c>
      <c r="D3" s="443" t="s">
        <v>10811</v>
      </c>
      <c r="E3" s="443" t="str">
        <f>CONCATENATE(SUM('Разделы 5, 6, 7, 8'!I31:I31),"&gt;",0)</f>
        <v>4&gt;0</v>
      </c>
      <c r="F3" s="444"/>
    </row>
    <row r="4" spans="1:6" s="445" customFormat="1" ht="30" hidden="1" customHeight="1" x14ac:dyDescent="0.25">
      <c r="A4" s="436" t="str">
        <f>IF((SUM('Разделы 5, 6, 7, 8'!I32:I32)&gt;0),"","Неверно!")</f>
        <v/>
      </c>
      <c r="B4" s="437" t="s">
        <v>10841</v>
      </c>
      <c r="C4" s="443" t="s">
        <v>10815</v>
      </c>
      <c r="D4" s="443" t="s">
        <v>10811</v>
      </c>
      <c r="E4" s="443" t="str">
        <f>CONCATENATE(SUM('Разделы 5, 6, 7, 8'!I32:I32),"&gt;",0)</f>
        <v>1&gt;0</v>
      </c>
      <c r="F4" s="444"/>
    </row>
    <row r="5" spans="1:6" s="445" customFormat="1" ht="30" hidden="1" customHeight="1" x14ac:dyDescent="0.25">
      <c r="A5" s="436" t="str">
        <f>IF(((SUM('Раздел 15'!C9:C9)&gt;0)*(SUM('Раздел 15'!C25:C25)&gt;0))+((SUM('Раздел 15'!C9:C9)=0)*(SUM('Раздел 15'!C25:C25)=0)),"","Неверно!")</f>
        <v/>
      </c>
      <c r="B5" s="437" t="s">
        <v>10842</v>
      </c>
      <c r="C5" s="443" t="s">
        <v>10799</v>
      </c>
      <c r="D5" s="443" t="s">
        <v>10800</v>
      </c>
      <c r="E5" s="443" t="str">
        <f>CONCATENATE("(",SUM('Раздел 15'!C9:C9),"&gt;",0," И ",SUM('Раздел 15'!C25:C25),"&gt;",0,")"," ИЛИ ","(",SUM('Раздел 15'!C9:C9),"=",0," И ",SUM('Раздел 15'!C25:C25),"=",0,")")</f>
        <v>(0&gt;0 И 0&gt;0) ИЛИ (0=0 И 0=0)</v>
      </c>
      <c r="F5" s="444"/>
    </row>
    <row r="6" spans="1:6" s="445" customFormat="1" ht="30" hidden="1" customHeight="1" x14ac:dyDescent="0.25">
      <c r="A6" s="436" t="str">
        <f>IF(((SUM('Раздел 15'!D9:D9)&gt;0)*(SUM('Раздел 15'!D25:D25)&gt;0))+((SUM('Раздел 15'!D9:D9)=0)*(SUM('Раздел 15'!D25:D25)=0)),"","Неверно!")</f>
        <v/>
      </c>
      <c r="B6" s="437" t="s">
        <v>10842</v>
      </c>
      <c r="C6" s="443" t="s">
        <v>10801</v>
      </c>
      <c r="D6" s="443" t="s">
        <v>10800</v>
      </c>
      <c r="E6" s="443" t="str">
        <f>CONCATENATE("(",SUM('Раздел 15'!D9:D9),"&gt;",0," И ",SUM('Раздел 15'!D25:D25),"&gt;",0,")"," ИЛИ ","(",SUM('Раздел 15'!D9:D9),"=",0," И ",SUM('Раздел 15'!D25:D25),"=",0,")")</f>
        <v>(0&gt;0 И 0&gt;0) ИЛИ (0=0 И 0=0)</v>
      </c>
      <c r="F6" s="444"/>
    </row>
    <row r="7" spans="1:6" s="445" customFormat="1" ht="30" hidden="1" customHeight="1" x14ac:dyDescent="0.25">
      <c r="A7" s="436" t="str">
        <f>IF(((SUM('Раздел 15'!E9:E9)&gt;0)*(SUM('Раздел 15'!E25:E25)&gt;0))+((SUM('Раздел 15'!E9:E9)=0)*(SUM('Раздел 15'!E25:E25)=0)),"","Неверно!")</f>
        <v/>
      </c>
      <c r="B7" s="437" t="s">
        <v>10842</v>
      </c>
      <c r="C7" s="443" t="s">
        <v>10802</v>
      </c>
      <c r="D7" s="443" t="s">
        <v>10800</v>
      </c>
      <c r="E7" s="443" t="str">
        <f>CONCATENATE("(",SUM('Раздел 15'!E9:E9),"&gt;",0," И ",SUM('Раздел 15'!E25:E25),"&gt;",0,")"," ИЛИ ","(",SUM('Раздел 15'!E9:E9),"=",0," И ",SUM('Раздел 15'!E25:E25),"=",0,")")</f>
        <v>(0&gt;0 И 0&gt;0) ИЛИ (0=0 И 0=0)</v>
      </c>
      <c r="F7" s="444"/>
    </row>
    <row r="8" spans="1:6" s="445" customFormat="1" ht="30" hidden="1" customHeight="1" x14ac:dyDescent="0.25">
      <c r="A8" s="436" t="str">
        <f>IF(((SUM('Раздел 15'!F9:F9)&gt;0)*(SUM('Раздел 15'!F25:F25)&gt;0))+((SUM('Раздел 15'!F9:F9)=0)*(SUM('Раздел 15'!F25:F25)=0)),"","Неверно!")</f>
        <v/>
      </c>
      <c r="B8" s="437" t="s">
        <v>10842</v>
      </c>
      <c r="C8" s="443" t="s">
        <v>10803</v>
      </c>
      <c r="D8" s="443" t="s">
        <v>10800</v>
      </c>
      <c r="E8" s="443" t="str">
        <f>CONCATENATE("(",SUM('Раздел 15'!F9:F9),"&gt;",0," И ",SUM('Раздел 15'!F25:F25),"&gt;",0,")"," ИЛИ ","(",SUM('Раздел 15'!F9:F9),"=",0," И ",SUM('Раздел 15'!F25:F25),"=",0,")")</f>
        <v>(0&gt;0 И 0&gt;0) ИЛИ (0=0 И 0=0)</v>
      </c>
      <c r="F8" s="444"/>
    </row>
    <row r="9" spans="1:6" s="445" customFormat="1" ht="30" hidden="1" customHeight="1" x14ac:dyDescent="0.25">
      <c r="A9" s="436" t="str">
        <f>IF(((SUM('Раздел 15'!C7:C7)&gt;0)*(SUM('Раздел 15'!C24:C24)&gt;0))+((SUM('Раздел 15'!C7:C7)=0)*(SUM('Раздел 15'!C24:C24)=0)),"","Неверно!")</f>
        <v/>
      </c>
      <c r="B9" s="437" t="s">
        <v>10843</v>
      </c>
      <c r="C9" s="443" t="s">
        <v>10794</v>
      </c>
      <c r="D9" s="443" t="s">
        <v>10795</v>
      </c>
      <c r="E9" s="443" t="str">
        <f>CONCATENATE("(",SUM('Раздел 15'!C7:C7),"&gt;",0," И ",SUM('Раздел 15'!C24:C24),"&gt;",0,")"," ИЛИ ","(",SUM('Раздел 15'!C7:C7),"=",0," И ",SUM('Раздел 15'!C24:C24),"=",0,")")</f>
        <v>(0&gt;0 И 0&gt;0) ИЛИ (0=0 И 0=0)</v>
      </c>
      <c r="F9" s="444"/>
    </row>
    <row r="10" spans="1:6" s="445" customFormat="1" ht="30" hidden="1" customHeight="1" x14ac:dyDescent="0.25">
      <c r="A10" s="436" t="str">
        <f>IF(((SUM('Раздел 15'!D7:D7)&gt;0)*(SUM('Раздел 15'!D24:D24)&gt;0))+((SUM('Раздел 15'!D7:D7)=0)*(SUM('Раздел 15'!D24:D24)=0)),"","Неверно!")</f>
        <v/>
      </c>
      <c r="B10" s="437" t="s">
        <v>10843</v>
      </c>
      <c r="C10" s="443" t="s">
        <v>10796</v>
      </c>
      <c r="D10" s="443" t="s">
        <v>10795</v>
      </c>
      <c r="E10" s="443" t="str">
        <f>CONCATENATE("(",SUM('Раздел 15'!D7:D7),"&gt;",0," И ",SUM('Раздел 15'!D24:D24),"&gt;",0,")"," ИЛИ ","(",SUM('Раздел 15'!D7:D7),"=",0," И ",SUM('Раздел 15'!D24:D24),"=",0,")")</f>
        <v>(0&gt;0 И 0&gt;0) ИЛИ (0=0 И 0=0)</v>
      </c>
      <c r="F10" s="444"/>
    </row>
    <row r="11" spans="1:6" s="445" customFormat="1" ht="30" hidden="1" customHeight="1" x14ac:dyDescent="0.25">
      <c r="A11" s="436" t="str">
        <f>IF(((SUM('Раздел 15'!E7:E7)&gt;0)*(SUM('Раздел 15'!E24:E24)&gt;0))+((SUM('Раздел 15'!E7:E7)=0)*(SUM('Раздел 15'!E24:E24)=0)),"","Неверно!")</f>
        <v/>
      </c>
      <c r="B11" s="437" t="s">
        <v>10843</v>
      </c>
      <c r="C11" s="443" t="s">
        <v>10797</v>
      </c>
      <c r="D11" s="443" t="s">
        <v>10795</v>
      </c>
      <c r="E11" s="443" t="str">
        <f>CONCATENATE("(",SUM('Раздел 15'!E7:E7),"&gt;",0," И ",SUM('Раздел 15'!E24:E24),"&gt;",0,")"," ИЛИ ","(",SUM('Раздел 15'!E7:E7),"=",0," И ",SUM('Раздел 15'!E24:E24),"=",0,")")</f>
        <v>(0&gt;0 И 0&gt;0) ИЛИ (0=0 И 0=0)</v>
      </c>
      <c r="F11" s="444"/>
    </row>
    <row r="12" spans="1:6" s="445" customFormat="1" ht="30" hidden="1" customHeight="1" x14ac:dyDescent="0.25">
      <c r="A12" s="436" t="str">
        <f>IF(((SUM('Раздел 15'!F7:F7)&gt;0)*(SUM('Раздел 15'!F24:F24)&gt;0))+((SUM('Раздел 15'!F7:F7)=0)*(SUM('Раздел 15'!F24:F24)=0)),"","Неверно!")</f>
        <v/>
      </c>
      <c r="B12" s="437" t="s">
        <v>10843</v>
      </c>
      <c r="C12" s="443" t="s">
        <v>10798</v>
      </c>
      <c r="D12" s="443" t="s">
        <v>10795</v>
      </c>
      <c r="E12" s="443" t="str">
        <f>CONCATENATE("(",SUM('Раздел 15'!F7:F7),"&gt;",0," И ",SUM('Раздел 15'!F24:F24),"&gt;",0,")"," ИЛИ ","(",SUM('Раздел 15'!F7:F7),"=",0," И ",SUM('Раздел 15'!F24:F24),"=",0,")")</f>
        <v>(0&gt;0 И 0&gt;0) ИЛИ (0=0 И 0=0)</v>
      </c>
      <c r="F12" s="444"/>
    </row>
    <row r="13" spans="1:6" s="445" customFormat="1" ht="30" customHeight="1" x14ac:dyDescent="0.25">
      <c r="A13" s="436" t="e">
        <f>IF(((SUM('Раздел 15'!C25:C25)&gt;0)*(SUM('Раздел 15'!C25:C25)/SUM('Раздел 15'!C9:C9)&gt;=1000))+((SUM('Раздел 15'!C25:C25)=0)*(SUM('Раздел 15'!C9:C9)=0)),"","Неверно!")</f>
        <v>#DIV/0!</v>
      </c>
      <c r="B13" s="437" t="s">
        <v>10844</v>
      </c>
      <c r="C13" s="443" t="s">
        <v>10789</v>
      </c>
      <c r="D13" s="443" t="s">
        <v>10790</v>
      </c>
      <c r="E13" s="443" t="str">
        <f>CONCATENATE("(",SUM('Раздел 15'!C25:C25),"&gt;",0," И ",SUM('Раздел 15'!C25:C25),"/",SUM('Раздел 15'!C9:C9),"&gt;=",1000,")"," ИЛИ ","(",SUM('Раздел 15'!C25:C25),"=",0," И ",SUM('Раздел 15'!C9:C9),"=",0,")")</f>
        <v>(0&gt;0 И 0/0&gt;=1000) ИЛИ (0=0 И 0=0)</v>
      </c>
      <c r="F13" s="444"/>
    </row>
    <row r="14" spans="1:6" s="445" customFormat="1" ht="30" customHeight="1" x14ac:dyDescent="0.25">
      <c r="A14" s="436" t="e">
        <f>IF(((SUM('Раздел 15'!D25:D25)&gt;0)*(SUM('Раздел 15'!D25:D25)/SUM('Раздел 15'!D9:D9)&gt;=1000))+((SUM('Раздел 15'!D25:D25)=0)*(SUM('Раздел 15'!D9:D9)=0)),"","Неверно!")</f>
        <v>#DIV/0!</v>
      </c>
      <c r="B14" s="437" t="s">
        <v>10844</v>
      </c>
      <c r="C14" s="443" t="s">
        <v>10791</v>
      </c>
      <c r="D14" s="443" t="s">
        <v>10790</v>
      </c>
      <c r="E14" s="443" t="str">
        <f>CONCATENATE("(",SUM('Раздел 15'!D25:D25),"&gt;",0," И ",SUM('Раздел 15'!D25:D25),"/",SUM('Раздел 15'!D9:D9),"&gt;=",1000,")"," ИЛИ ","(",SUM('Раздел 15'!D25:D25),"=",0," И ",SUM('Раздел 15'!D9:D9),"=",0,")")</f>
        <v>(0&gt;0 И 0/0&gt;=1000) ИЛИ (0=0 И 0=0)</v>
      </c>
      <c r="F14" s="444"/>
    </row>
    <row r="15" spans="1:6" s="445" customFormat="1" ht="30" customHeight="1" x14ac:dyDescent="0.25">
      <c r="A15" s="436" t="e">
        <f>IF(((SUM('Раздел 15'!E25:E25)&gt;0)*(SUM('Раздел 15'!E25:E25)/SUM('Раздел 15'!E9:E9)&gt;=1000))+((SUM('Раздел 15'!E25:E25)=0)*(SUM('Раздел 15'!E9:E9)=0)),"","Неверно!")</f>
        <v>#DIV/0!</v>
      </c>
      <c r="B15" s="437" t="s">
        <v>10844</v>
      </c>
      <c r="C15" s="443" t="s">
        <v>10792</v>
      </c>
      <c r="D15" s="443" t="s">
        <v>10790</v>
      </c>
      <c r="E15" s="443" t="str">
        <f>CONCATENATE("(",SUM('Раздел 15'!E25:E25),"&gt;",0," И ",SUM('Раздел 15'!E25:E25),"/",SUM('Раздел 15'!E9:E9),"&gt;=",1000,")"," ИЛИ ","(",SUM('Раздел 15'!E25:E25),"=",0," И ",SUM('Раздел 15'!E9:E9),"=",0,")")</f>
        <v>(0&gt;0 И 0/0&gt;=1000) ИЛИ (0=0 И 0=0)</v>
      </c>
      <c r="F15" s="444"/>
    </row>
    <row r="16" spans="1:6" s="445" customFormat="1" ht="30" customHeight="1" x14ac:dyDescent="0.25">
      <c r="A16" s="436" t="e">
        <f>IF(((SUM('Раздел 15'!F25:F25)&gt;0)*(SUM('Раздел 15'!F25:F25)/SUM('Раздел 15'!F9:F9)&gt;=1000))+((SUM('Раздел 15'!F25:F25)=0)*(SUM('Раздел 15'!F9:F9)=0)),"","Неверно!")</f>
        <v>#DIV/0!</v>
      </c>
      <c r="B16" s="437" t="s">
        <v>10844</v>
      </c>
      <c r="C16" s="443" t="s">
        <v>10793</v>
      </c>
      <c r="D16" s="443" t="s">
        <v>10790</v>
      </c>
      <c r="E16" s="443" t="str">
        <f>CONCATENATE("(",SUM('Раздел 15'!F25:F25),"&gt;",0," И ",SUM('Раздел 15'!F25:F25),"/",SUM('Раздел 15'!F9:F9),"&gt;=",1000,")"," ИЛИ ","(",SUM('Раздел 15'!F25:F25),"=",0," И ",SUM('Раздел 15'!F9:F9),"=",0,")")</f>
        <v>(0&gt;0 И 0/0&gt;=1000) ИЛИ (0=0 И 0=0)</v>
      </c>
      <c r="F16" s="444"/>
    </row>
    <row r="17" spans="1:6" s="445" customFormat="1" ht="30" customHeight="1" x14ac:dyDescent="0.25">
      <c r="A17" s="436" t="e">
        <f>IF(((SUM('Раздел 15'!C24:C24)&gt;0)*(SUM('Раздел 15'!C24:C24)/SUM('Раздел 15'!C7:C7)&gt;=1000))+((SUM('Раздел 15'!C24:C24)=0)*(SUM('Раздел 15'!C7:C7)=0)),"","Неверно!")</f>
        <v>#DIV/0!</v>
      </c>
      <c r="B17" s="437" t="s">
        <v>10845</v>
      </c>
      <c r="C17" s="443" t="s">
        <v>10784</v>
      </c>
      <c r="D17" s="443" t="s">
        <v>10785</v>
      </c>
      <c r="E17" s="443" t="str">
        <f>CONCATENATE("(",SUM('Раздел 15'!C24:C24),"&gt;",0," И ",SUM('Раздел 15'!C24:C24),"/",SUM('Раздел 15'!C7:C7),"&gt;=",1000,")"," ИЛИ ","(",SUM('Раздел 15'!C24:C24),"=",0," И ",SUM('Раздел 15'!C7:C7),"=",0,")")</f>
        <v>(0&gt;0 И 0/0&gt;=1000) ИЛИ (0=0 И 0=0)</v>
      </c>
      <c r="F17" s="444"/>
    </row>
    <row r="18" spans="1:6" s="445" customFormat="1" ht="30" customHeight="1" x14ac:dyDescent="0.25">
      <c r="A18" s="436" t="e">
        <f>IF(((SUM('Раздел 15'!D24:D24)&gt;0)*(SUM('Раздел 15'!D24:D24)/SUM('Раздел 15'!D7:D7)&gt;=1000))+((SUM('Раздел 15'!D24:D24)=0)*(SUM('Раздел 15'!D7:D7)=0)),"","Неверно!")</f>
        <v>#DIV/0!</v>
      </c>
      <c r="B18" s="437" t="s">
        <v>10845</v>
      </c>
      <c r="C18" s="443" t="s">
        <v>10786</v>
      </c>
      <c r="D18" s="443" t="s">
        <v>10785</v>
      </c>
      <c r="E18" s="443" t="str">
        <f>CONCATENATE("(",SUM('Раздел 15'!D24:D24),"&gt;",0," И ",SUM('Раздел 15'!D24:D24),"/",SUM('Раздел 15'!D7:D7),"&gt;=",1000,")"," ИЛИ ","(",SUM('Раздел 15'!D24:D24),"=",0," И ",SUM('Раздел 15'!D7:D7),"=",0,")")</f>
        <v>(0&gt;0 И 0/0&gt;=1000) ИЛИ (0=0 И 0=0)</v>
      </c>
      <c r="F18" s="444"/>
    </row>
    <row r="19" spans="1:6" s="445" customFormat="1" ht="30" customHeight="1" x14ac:dyDescent="0.25">
      <c r="A19" s="436" t="e">
        <f>IF(((SUM('Раздел 15'!E24:E24)&gt;0)*(SUM('Раздел 15'!E24:E24)/SUM('Раздел 15'!E7:E7)&gt;=1000))+((SUM('Раздел 15'!E24:E24)=0)*(SUM('Раздел 15'!E7:E7)=0)),"","Неверно!")</f>
        <v>#DIV/0!</v>
      </c>
      <c r="B19" s="437" t="s">
        <v>10845</v>
      </c>
      <c r="C19" s="443" t="s">
        <v>10787</v>
      </c>
      <c r="D19" s="443" t="s">
        <v>10785</v>
      </c>
      <c r="E19" s="443" t="str">
        <f>CONCATENATE("(",SUM('Раздел 15'!E24:E24),"&gt;",0," И ",SUM('Раздел 15'!E24:E24),"/",SUM('Раздел 15'!E7:E7),"&gt;=",1000,")"," ИЛИ ","(",SUM('Раздел 15'!E24:E24),"=",0," И ",SUM('Раздел 15'!E7:E7),"=",0,")")</f>
        <v>(0&gt;0 И 0/0&gt;=1000) ИЛИ (0=0 И 0=0)</v>
      </c>
      <c r="F19" s="444"/>
    </row>
    <row r="20" spans="1:6" s="445" customFormat="1" ht="30" customHeight="1" x14ac:dyDescent="0.25">
      <c r="A20" s="436" t="e">
        <f>IF(((SUM('Раздел 15'!F24:F24)&gt;0)*(SUM('Раздел 15'!F24:F24)/SUM('Раздел 15'!F7:F7)&gt;=1000))+((SUM('Раздел 15'!F24:F24)=0)*(SUM('Раздел 15'!F7:F7)=0)),"","Неверно!")</f>
        <v>#DIV/0!</v>
      </c>
      <c r="B20" s="437" t="s">
        <v>10845</v>
      </c>
      <c r="C20" s="443" t="s">
        <v>10788</v>
      </c>
      <c r="D20" s="443" t="s">
        <v>10785</v>
      </c>
      <c r="E20" s="443" t="str">
        <f>CONCATENATE("(",SUM('Раздел 15'!F24:F24),"&gt;",0," И ",SUM('Раздел 15'!F24:F24),"/",SUM('Раздел 15'!F7:F7),"&gt;=",1000,")"," ИЛИ ","(",SUM('Раздел 15'!F24:F24),"=",0," И ",SUM('Раздел 15'!F7:F7),"=",0,")")</f>
        <v>(0&gt;0 И 0/0&gt;=1000) ИЛИ (0=0 И 0=0)</v>
      </c>
      <c r="F20" s="444"/>
    </row>
    <row r="21" spans="1:6" s="445" customFormat="1" ht="30" hidden="1" customHeight="1" x14ac:dyDescent="0.25">
      <c r="A21" s="436" t="str">
        <f>IF((SUM('Разделы 9, 10'!U12:U12)&lt;=SUM('Разделы 9, 10'!E12:E12)),"","Неверно!")</f>
        <v/>
      </c>
      <c r="B21" s="437" t="s">
        <v>10846</v>
      </c>
      <c r="C21" s="443" t="s">
        <v>10770</v>
      </c>
      <c r="D21" s="443" t="s">
        <v>10771</v>
      </c>
      <c r="E21" s="443" t="str">
        <f>CONCATENATE(SUM('Разделы 9, 10'!U12:U12),"&lt;=",SUM('Разделы 9, 10'!E12:E12))</f>
        <v>0&lt;=5</v>
      </c>
      <c r="F21" s="444"/>
    </row>
    <row r="22" spans="1:6" s="445" customFormat="1" ht="30" hidden="1" customHeight="1" x14ac:dyDescent="0.25">
      <c r="A22" s="436" t="str">
        <f>IF((SUM('Разделы 9, 10'!U13:U13)&lt;=SUM('Разделы 9, 10'!E13:E13)),"","Неверно!")</f>
        <v/>
      </c>
      <c r="B22" s="437" t="s">
        <v>10846</v>
      </c>
      <c r="C22" s="443" t="s">
        <v>10772</v>
      </c>
      <c r="D22" s="443" t="s">
        <v>10771</v>
      </c>
      <c r="E22" s="443" t="str">
        <f>CONCATENATE(SUM('Разделы 9, 10'!U13:U13),"&lt;=",SUM('Разделы 9, 10'!E13:E13))</f>
        <v>0&lt;=3</v>
      </c>
      <c r="F22" s="444"/>
    </row>
    <row r="23" spans="1:6" s="445" customFormat="1" ht="30" hidden="1" customHeight="1" x14ac:dyDescent="0.25">
      <c r="A23" s="436" t="str">
        <f>IF((SUM('Разделы 9, 10'!U14:U14)&lt;=SUM('Разделы 9, 10'!E14:E14)),"","Неверно!")</f>
        <v/>
      </c>
      <c r="B23" s="437" t="s">
        <v>10846</v>
      </c>
      <c r="C23" s="443" t="s">
        <v>10773</v>
      </c>
      <c r="D23" s="443" t="s">
        <v>10771</v>
      </c>
      <c r="E23" s="443" t="str">
        <f>CONCATENATE(SUM('Разделы 9, 10'!U14:U14),"&lt;=",SUM('Разделы 9, 10'!E14:E14))</f>
        <v>0&lt;=2</v>
      </c>
      <c r="F23" s="444"/>
    </row>
    <row r="24" spans="1:6" s="445" customFormat="1" ht="30" hidden="1" customHeight="1" x14ac:dyDescent="0.25">
      <c r="A24" s="436" t="str">
        <f>IF((SUM('Разделы 9, 10'!U15:U15)&lt;=SUM('Разделы 9, 10'!E15:E15)),"","Неверно!")</f>
        <v/>
      </c>
      <c r="B24" s="437" t="s">
        <v>10846</v>
      </c>
      <c r="C24" s="443" t="s">
        <v>10774</v>
      </c>
      <c r="D24" s="443" t="s">
        <v>10771</v>
      </c>
      <c r="E24" s="443" t="str">
        <f>CONCATENATE(SUM('Разделы 9, 10'!U15:U15),"&lt;=",SUM('Разделы 9, 10'!E15:E15))</f>
        <v>0&lt;=0</v>
      </c>
      <c r="F24" s="444"/>
    </row>
    <row r="25" spans="1:6" s="445" customFormat="1" ht="30" hidden="1" customHeight="1" x14ac:dyDescent="0.25">
      <c r="A25" s="436" t="str">
        <f>IF((SUM('Разделы 9, 10'!U16:U16)&lt;=SUM('Разделы 9, 10'!E16:E16)),"","Неверно!")</f>
        <v/>
      </c>
      <c r="B25" s="437" t="s">
        <v>10846</v>
      </c>
      <c r="C25" s="443" t="s">
        <v>10775</v>
      </c>
      <c r="D25" s="443" t="s">
        <v>10771</v>
      </c>
      <c r="E25" s="443" t="str">
        <f>CONCATENATE(SUM('Разделы 9, 10'!U16:U16),"&lt;=",SUM('Разделы 9, 10'!E16:E16))</f>
        <v>0&lt;=0</v>
      </c>
      <c r="F25" s="444"/>
    </row>
    <row r="26" spans="1:6" s="445" customFormat="1" ht="30" hidden="1" customHeight="1" x14ac:dyDescent="0.25">
      <c r="A26" s="436" t="str">
        <f>IF((SUM('Разделы 9, 10'!U17:U17)&lt;=SUM('Разделы 9, 10'!E17:E17)),"","Неверно!")</f>
        <v/>
      </c>
      <c r="B26" s="437" t="s">
        <v>10846</v>
      </c>
      <c r="C26" s="443" t="s">
        <v>10776</v>
      </c>
      <c r="D26" s="443" t="s">
        <v>10771</v>
      </c>
      <c r="E26" s="443" t="str">
        <f>CONCATENATE(SUM('Разделы 9, 10'!U17:U17),"&lt;=",SUM('Разделы 9, 10'!E17:E17))</f>
        <v>0&lt;=3</v>
      </c>
      <c r="F26" s="444"/>
    </row>
    <row r="27" spans="1:6" s="445" customFormat="1" ht="30" hidden="1" customHeight="1" x14ac:dyDescent="0.25">
      <c r="A27" s="436" t="str">
        <f>IF((SUM('Разделы 9, 10'!U18:U18)&lt;=SUM('Разделы 9, 10'!E18:E18)),"","Неверно!")</f>
        <v/>
      </c>
      <c r="B27" s="437" t="s">
        <v>10846</v>
      </c>
      <c r="C27" s="443" t="s">
        <v>10777</v>
      </c>
      <c r="D27" s="443" t="s">
        <v>10771</v>
      </c>
      <c r="E27" s="443" t="str">
        <f>CONCATENATE(SUM('Разделы 9, 10'!U18:U18),"&lt;=",SUM('Разделы 9, 10'!E18:E18))</f>
        <v>0&lt;=0</v>
      </c>
      <c r="F27" s="444"/>
    </row>
    <row r="28" spans="1:6" s="445" customFormat="1" ht="30" hidden="1" customHeight="1" x14ac:dyDescent="0.25">
      <c r="A28" s="436" t="str">
        <f>IF((SUM('Разделы 9, 10'!U19:U19)&lt;=SUM('Разделы 9, 10'!E19:E19)),"","Неверно!")</f>
        <v/>
      </c>
      <c r="B28" s="437" t="s">
        <v>10846</v>
      </c>
      <c r="C28" s="443" t="s">
        <v>10778</v>
      </c>
      <c r="D28" s="443" t="s">
        <v>10771</v>
      </c>
      <c r="E28" s="443" t="str">
        <f>CONCATENATE(SUM('Разделы 9, 10'!U19:U19),"&lt;=",SUM('Разделы 9, 10'!E19:E19))</f>
        <v>0&lt;=0</v>
      </c>
      <c r="F28" s="444"/>
    </row>
    <row r="29" spans="1:6" s="445" customFormat="1" ht="30" hidden="1" customHeight="1" x14ac:dyDescent="0.25">
      <c r="A29" s="436" t="str">
        <f>IF((SUM('Разделы 9, 10'!U20:U20)&lt;=SUM('Разделы 9, 10'!E20:E20)),"","Неверно!")</f>
        <v/>
      </c>
      <c r="B29" s="437" t="s">
        <v>10846</v>
      </c>
      <c r="C29" s="443" t="s">
        <v>10779</v>
      </c>
      <c r="D29" s="443" t="s">
        <v>10771</v>
      </c>
      <c r="E29" s="443" t="str">
        <f>CONCATENATE(SUM('Разделы 9, 10'!U20:U20),"&lt;=",SUM('Разделы 9, 10'!E20:E20))</f>
        <v>0&lt;=0</v>
      </c>
      <c r="F29" s="444"/>
    </row>
    <row r="30" spans="1:6" s="445" customFormat="1" ht="30" hidden="1" customHeight="1" x14ac:dyDescent="0.25">
      <c r="A30" s="436" t="str">
        <f>IF((SUM('Разделы 9, 10'!U12:U12)=SUM('Раздел 4'!H105:H105)),"","Неверно!")</f>
        <v/>
      </c>
      <c r="B30" s="437" t="s">
        <v>10847</v>
      </c>
      <c r="C30" s="443" t="s">
        <v>10768</v>
      </c>
      <c r="D30" s="443" t="s">
        <v>10769</v>
      </c>
      <c r="E30" s="443" t="str">
        <f>CONCATENATE(SUM('Разделы 9, 10'!U12:U12),"=",SUM('Раздел 4'!H105:H105))</f>
        <v>0=0</v>
      </c>
      <c r="F30" s="444"/>
    </row>
    <row r="31" spans="1:6" s="445" customFormat="1" ht="30" hidden="1" customHeight="1" x14ac:dyDescent="0.25">
      <c r="A31" s="436" t="str">
        <f>IF((SUM('Разделы 9, 10'!T12:T12)&lt;=SUM('Разделы 9, 10'!E12:E12)),"","Неверно!")</f>
        <v/>
      </c>
      <c r="B31" s="437" t="s">
        <v>10848</v>
      </c>
      <c r="C31" s="443" t="s">
        <v>10758</v>
      </c>
      <c r="D31" s="443" t="s">
        <v>10759</v>
      </c>
      <c r="E31" s="443" t="str">
        <f>CONCATENATE(SUM('Разделы 9, 10'!T12:T12),"&lt;=",SUM('Разделы 9, 10'!E12:E12))</f>
        <v>0&lt;=5</v>
      </c>
      <c r="F31" s="444"/>
    </row>
    <row r="32" spans="1:6" s="445" customFormat="1" ht="30" hidden="1" customHeight="1" x14ac:dyDescent="0.25">
      <c r="A32" s="436" t="str">
        <f>IF((SUM('Разделы 9, 10'!T13:T13)&lt;=SUM('Разделы 9, 10'!E13:E13)),"","Неверно!")</f>
        <v/>
      </c>
      <c r="B32" s="437" t="s">
        <v>10848</v>
      </c>
      <c r="C32" s="443" t="s">
        <v>10760</v>
      </c>
      <c r="D32" s="443" t="s">
        <v>10759</v>
      </c>
      <c r="E32" s="443" t="str">
        <f>CONCATENATE(SUM('Разделы 9, 10'!T13:T13),"&lt;=",SUM('Разделы 9, 10'!E13:E13))</f>
        <v>0&lt;=3</v>
      </c>
      <c r="F32" s="444"/>
    </row>
    <row r="33" spans="1:6" s="445" customFormat="1" ht="30" hidden="1" customHeight="1" x14ac:dyDescent="0.25">
      <c r="A33" s="436" t="str">
        <f>IF((SUM('Разделы 9, 10'!T14:T14)&lt;=SUM('Разделы 9, 10'!E14:E14)),"","Неверно!")</f>
        <v/>
      </c>
      <c r="B33" s="437" t="s">
        <v>10848</v>
      </c>
      <c r="C33" s="443" t="s">
        <v>10761</v>
      </c>
      <c r="D33" s="443" t="s">
        <v>10759</v>
      </c>
      <c r="E33" s="443" t="str">
        <f>CONCATENATE(SUM('Разделы 9, 10'!T14:T14),"&lt;=",SUM('Разделы 9, 10'!E14:E14))</f>
        <v>0&lt;=2</v>
      </c>
      <c r="F33" s="444"/>
    </row>
    <row r="34" spans="1:6" s="445" customFormat="1" ht="30" hidden="1" customHeight="1" x14ac:dyDescent="0.25">
      <c r="A34" s="436" t="str">
        <f>IF((SUM('Разделы 9, 10'!T15:T15)&lt;=SUM('Разделы 9, 10'!E15:E15)),"","Неверно!")</f>
        <v/>
      </c>
      <c r="B34" s="437" t="s">
        <v>10848</v>
      </c>
      <c r="C34" s="443" t="s">
        <v>10762</v>
      </c>
      <c r="D34" s="443" t="s">
        <v>10759</v>
      </c>
      <c r="E34" s="443" t="str">
        <f>CONCATENATE(SUM('Разделы 9, 10'!T15:T15),"&lt;=",SUM('Разделы 9, 10'!E15:E15))</f>
        <v>0&lt;=0</v>
      </c>
      <c r="F34" s="444"/>
    </row>
    <row r="35" spans="1:6" s="445" customFormat="1" ht="30" hidden="1" customHeight="1" x14ac:dyDescent="0.25">
      <c r="A35" s="436" t="str">
        <f>IF((SUM('Разделы 9, 10'!T16:T16)&lt;=SUM('Разделы 9, 10'!E16:E16)),"","Неверно!")</f>
        <v/>
      </c>
      <c r="B35" s="437" t="s">
        <v>10848</v>
      </c>
      <c r="C35" s="443" t="s">
        <v>10763</v>
      </c>
      <c r="D35" s="443" t="s">
        <v>10759</v>
      </c>
      <c r="E35" s="443" t="str">
        <f>CONCATENATE(SUM('Разделы 9, 10'!T16:T16),"&lt;=",SUM('Разделы 9, 10'!E16:E16))</f>
        <v>0&lt;=0</v>
      </c>
      <c r="F35" s="444"/>
    </row>
    <row r="36" spans="1:6" s="445" customFormat="1" ht="30" hidden="1" customHeight="1" x14ac:dyDescent="0.25">
      <c r="A36" s="436" t="str">
        <f>IF((SUM('Разделы 9, 10'!T17:T17)&lt;=SUM('Разделы 9, 10'!E17:E17)),"","Неверно!")</f>
        <v/>
      </c>
      <c r="B36" s="437" t="s">
        <v>10848</v>
      </c>
      <c r="C36" s="443" t="s">
        <v>10764</v>
      </c>
      <c r="D36" s="443" t="s">
        <v>10759</v>
      </c>
      <c r="E36" s="443" t="str">
        <f>CONCATENATE(SUM('Разделы 9, 10'!T17:T17),"&lt;=",SUM('Разделы 9, 10'!E17:E17))</f>
        <v>0&lt;=3</v>
      </c>
      <c r="F36" s="444"/>
    </row>
    <row r="37" spans="1:6" s="445" customFormat="1" ht="30" hidden="1" customHeight="1" x14ac:dyDescent="0.25">
      <c r="A37" s="436" t="str">
        <f>IF((SUM('Разделы 9, 10'!T18:T18)&lt;=SUM('Разделы 9, 10'!E18:E18)),"","Неверно!")</f>
        <v/>
      </c>
      <c r="B37" s="437" t="s">
        <v>10848</v>
      </c>
      <c r="C37" s="443" t="s">
        <v>10765</v>
      </c>
      <c r="D37" s="443" t="s">
        <v>10759</v>
      </c>
      <c r="E37" s="443" t="str">
        <f>CONCATENATE(SUM('Разделы 9, 10'!T18:T18),"&lt;=",SUM('Разделы 9, 10'!E18:E18))</f>
        <v>0&lt;=0</v>
      </c>
      <c r="F37" s="444"/>
    </row>
    <row r="38" spans="1:6" s="445" customFormat="1" ht="30" hidden="1" customHeight="1" x14ac:dyDescent="0.25">
      <c r="A38" s="436" t="str">
        <f>IF((SUM('Разделы 9, 10'!T19:T19)&lt;=SUM('Разделы 9, 10'!E19:E19)),"","Неверно!")</f>
        <v/>
      </c>
      <c r="B38" s="437" t="s">
        <v>10848</v>
      </c>
      <c r="C38" s="443" t="s">
        <v>10766</v>
      </c>
      <c r="D38" s="443" t="s">
        <v>10759</v>
      </c>
      <c r="E38" s="443" t="str">
        <f>CONCATENATE(SUM('Разделы 9, 10'!T19:T19),"&lt;=",SUM('Разделы 9, 10'!E19:E19))</f>
        <v>0&lt;=0</v>
      </c>
      <c r="F38" s="444"/>
    </row>
    <row r="39" spans="1:6" s="445" customFormat="1" ht="30" hidden="1" customHeight="1" x14ac:dyDescent="0.25">
      <c r="A39" s="436" t="str">
        <f>IF((SUM('Разделы 9, 10'!T20:T20)&lt;=SUM('Разделы 9, 10'!E20:E20)),"","Неверно!")</f>
        <v/>
      </c>
      <c r="B39" s="437" t="s">
        <v>10848</v>
      </c>
      <c r="C39" s="443" t="s">
        <v>10767</v>
      </c>
      <c r="D39" s="443" t="s">
        <v>10759</v>
      </c>
      <c r="E39" s="443" t="str">
        <f>CONCATENATE(SUM('Разделы 9, 10'!T20:T20),"&lt;=",SUM('Разделы 9, 10'!E20:E20))</f>
        <v>0&lt;=0</v>
      </c>
      <c r="F39" s="444"/>
    </row>
    <row r="40" spans="1:6" s="445" customFormat="1" ht="30" hidden="1" customHeight="1" x14ac:dyDescent="0.25">
      <c r="A40" s="436" t="str">
        <f>IF((SUM('Раздел 15'!E7:F23)&gt;=SUM('Раздел 3'!D41:D41)),"","Неверно!")</f>
        <v/>
      </c>
      <c r="B40" s="437" t="s">
        <v>10849</v>
      </c>
      <c r="C40" s="443" t="s">
        <v>10592</v>
      </c>
      <c r="D40" s="443" t="s">
        <v>10286</v>
      </c>
      <c r="E40" s="443" t="str">
        <f>CONCATENATE(SUM('Раздел 15'!E7:F23),"&gt;=",SUM('Раздел 3'!D41:D41))</f>
        <v>0&gt;=0</v>
      </c>
      <c r="F40" s="444"/>
    </row>
    <row r="41" spans="1:6" s="445" customFormat="1" ht="30" hidden="1" customHeight="1" x14ac:dyDescent="0.25">
      <c r="A41" s="436" t="str">
        <f>IF((SUM('Раздел 15'!D7:D23)&gt;=SUM('Раздел 4'!H56:H56)),"","Неверно!")</f>
        <v/>
      </c>
      <c r="B41" s="437" t="s">
        <v>10850</v>
      </c>
      <c r="C41" s="443" t="s">
        <v>10287</v>
      </c>
      <c r="D41" s="443" t="s">
        <v>10288</v>
      </c>
      <c r="E41" s="443" t="str">
        <f>CONCATENATE(SUM('Раздел 15'!D7:D23),"&gt;=",SUM('Раздел 4'!H56:H56))</f>
        <v>0&gt;=0</v>
      </c>
      <c r="F41" s="444"/>
    </row>
    <row r="42" spans="1:6" s="445" customFormat="1" ht="30" hidden="1" customHeight="1" x14ac:dyDescent="0.25">
      <c r="A42" s="436" t="str">
        <f>IF((SUM('Раздел 2'!F34:F34)=0),"","Неверно!")</f>
        <v/>
      </c>
      <c r="B42" s="437" t="s">
        <v>10851</v>
      </c>
      <c r="C42" s="443" t="s">
        <v>10208</v>
      </c>
      <c r="D42" s="443" t="s">
        <v>10289</v>
      </c>
      <c r="E42" s="443" t="str">
        <f>CONCATENATE(SUM('Раздел 2'!F34:F34),"=",0)</f>
        <v>0=0</v>
      </c>
      <c r="F42" s="444"/>
    </row>
    <row r="43" spans="1:6" s="445" customFormat="1" ht="30" hidden="1" customHeight="1" x14ac:dyDescent="0.25">
      <c r="A43" s="436" t="str">
        <f>IF((SUM('Раздел 2'!F35:F35)=0),"","Неверно!")</f>
        <v/>
      </c>
      <c r="B43" s="437" t="s">
        <v>10851</v>
      </c>
      <c r="C43" s="443" t="s">
        <v>10209</v>
      </c>
      <c r="D43" s="443" t="s">
        <v>10289</v>
      </c>
      <c r="E43" s="443" t="str">
        <f>CONCATENATE(SUM('Раздел 2'!F35:F35),"=",0)</f>
        <v>0=0</v>
      </c>
      <c r="F43" s="444"/>
    </row>
    <row r="44" spans="1:6" s="445" customFormat="1" ht="30" hidden="1" customHeight="1" x14ac:dyDescent="0.25">
      <c r="A44" s="436" t="str">
        <f>IF((SUM('Раздел 2'!F36:F36)=0),"","Неверно!")</f>
        <v/>
      </c>
      <c r="B44" s="437" t="s">
        <v>10851</v>
      </c>
      <c r="C44" s="443" t="s">
        <v>10210</v>
      </c>
      <c r="D44" s="443" t="s">
        <v>10289</v>
      </c>
      <c r="E44" s="443" t="str">
        <f>CONCATENATE(SUM('Раздел 2'!F36:F36),"=",0)</f>
        <v>0=0</v>
      </c>
      <c r="F44" s="444"/>
    </row>
    <row r="45" spans="1:6" s="445" customFormat="1" ht="30" hidden="1" customHeight="1" x14ac:dyDescent="0.25">
      <c r="A45" s="436" t="str">
        <f>IF((SUM('Раздел 2'!F37:F37)=0),"","Неверно!")</f>
        <v/>
      </c>
      <c r="B45" s="437" t="s">
        <v>10851</v>
      </c>
      <c r="C45" s="443" t="s">
        <v>10211</v>
      </c>
      <c r="D45" s="443" t="s">
        <v>10289</v>
      </c>
      <c r="E45" s="443" t="str">
        <f>CONCATENATE(SUM('Раздел 2'!F37:F37),"=",0)</f>
        <v>0=0</v>
      </c>
      <c r="F45" s="444"/>
    </row>
    <row r="46" spans="1:6" s="445" customFormat="1" ht="30" hidden="1" customHeight="1" x14ac:dyDescent="0.25">
      <c r="A46" s="436" t="str">
        <f>IF((SUM('Раздел 2'!F38:F38)=0),"","Неверно!")</f>
        <v/>
      </c>
      <c r="B46" s="437" t="s">
        <v>10851</v>
      </c>
      <c r="C46" s="443" t="s">
        <v>10212</v>
      </c>
      <c r="D46" s="443" t="s">
        <v>10289</v>
      </c>
      <c r="E46" s="443" t="str">
        <f>CONCATENATE(SUM('Раздел 2'!F38:F38),"=",0)</f>
        <v>0=0</v>
      </c>
      <c r="F46" s="444"/>
    </row>
    <row r="47" spans="1:6" s="445" customFormat="1" ht="30" hidden="1" customHeight="1" x14ac:dyDescent="0.25">
      <c r="A47" s="436" t="str">
        <f>IF((SUM('Раздел 2'!F39:F39)=0),"","Неверно!")</f>
        <v/>
      </c>
      <c r="B47" s="437" t="s">
        <v>10851</v>
      </c>
      <c r="C47" s="443" t="s">
        <v>10213</v>
      </c>
      <c r="D47" s="443" t="s">
        <v>10289</v>
      </c>
      <c r="E47" s="443" t="str">
        <f>CONCATENATE(SUM('Раздел 2'!F39:F39),"=",0)</f>
        <v>0=0</v>
      </c>
      <c r="F47" s="444"/>
    </row>
    <row r="48" spans="1:6" s="445" customFormat="1" ht="30" hidden="1" customHeight="1" x14ac:dyDescent="0.25">
      <c r="A48" s="436" t="str">
        <f>IF((SUM('Раздел 2'!F40:F40)=0),"","Неверно!")</f>
        <v/>
      </c>
      <c r="B48" s="437" t="s">
        <v>10851</v>
      </c>
      <c r="C48" s="443" t="s">
        <v>10214</v>
      </c>
      <c r="D48" s="443" t="s">
        <v>10289</v>
      </c>
      <c r="E48" s="443" t="str">
        <f>CONCATENATE(SUM('Раздел 2'!F40:F40),"=",0)</f>
        <v>0=0</v>
      </c>
      <c r="F48" s="444"/>
    </row>
    <row r="49" spans="1:6" s="445" customFormat="1" ht="30" hidden="1" customHeight="1" x14ac:dyDescent="0.25">
      <c r="A49" s="436" t="str">
        <f>IF((SUM('Раздел 2'!F41:F41)=0),"","Неверно!")</f>
        <v/>
      </c>
      <c r="B49" s="437" t="s">
        <v>10851</v>
      </c>
      <c r="C49" s="443" t="s">
        <v>10290</v>
      </c>
      <c r="D49" s="443" t="s">
        <v>10289</v>
      </c>
      <c r="E49" s="443" t="str">
        <f>CONCATENATE(SUM('Раздел 2'!F41:F41),"=",0)</f>
        <v>0=0</v>
      </c>
      <c r="F49" s="444"/>
    </row>
    <row r="50" spans="1:6" s="445" customFormat="1" ht="30" hidden="1" customHeight="1" x14ac:dyDescent="0.25">
      <c r="A50" s="436" t="str">
        <f>IF((SUM('Раздел 2'!F42:F42)=0),"","Неверно!")</f>
        <v/>
      </c>
      <c r="B50" s="437" t="s">
        <v>10851</v>
      </c>
      <c r="C50" s="443" t="s">
        <v>10291</v>
      </c>
      <c r="D50" s="443" t="s">
        <v>10289</v>
      </c>
      <c r="E50" s="443" t="str">
        <f>CONCATENATE(SUM('Раздел 2'!F42:F42),"=",0)</f>
        <v>0=0</v>
      </c>
      <c r="F50" s="444"/>
    </row>
    <row r="51" spans="1:6" s="445" customFormat="1" ht="30" hidden="1" customHeight="1" x14ac:dyDescent="0.25">
      <c r="A51" s="436" t="str">
        <f>IF((SUM('Раздел 2'!F43:F43)=0),"","Неверно!")</f>
        <v/>
      </c>
      <c r="B51" s="437" t="s">
        <v>10851</v>
      </c>
      <c r="C51" s="443" t="s">
        <v>10292</v>
      </c>
      <c r="D51" s="443" t="s">
        <v>10289</v>
      </c>
      <c r="E51" s="443" t="str">
        <f>CONCATENATE(SUM('Раздел 2'!F43:F43),"=",0)</f>
        <v>0=0</v>
      </c>
      <c r="F51" s="444"/>
    </row>
    <row r="52" spans="1:6" s="445" customFormat="1" ht="30" hidden="1" customHeight="1" x14ac:dyDescent="0.25">
      <c r="A52" s="436" t="str">
        <f>IF((SUM('Раздел 2'!F44:F44)=0),"","Неверно!")</f>
        <v/>
      </c>
      <c r="B52" s="437" t="s">
        <v>10851</v>
      </c>
      <c r="C52" s="443" t="s">
        <v>10293</v>
      </c>
      <c r="D52" s="443" t="s">
        <v>10289</v>
      </c>
      <c r="E52" s="443" t="str">
        <f>CONCATENATE(SUM('Раздел 2'!F44:F44),"=",0)</f>
        <v>0=0</v>
      </c>
      <c r="F52" s="444"/>
    </row>
    <row r="53" spans="1:6" s="445" customFormat="1" ht="30" hidden="1" customHeight="1" x14ac:dyDescent="0.25">
      <c r="A53" s="436" t="str">
        <f>IF((SUM('Раздел 2'!F45:F45)=0),"","Неверно!")</f>
        <v/>
      </c>
      <c r="B53" s="437" t="s">
        <v>10851</v>
      </c>
      <c r="C53" s="443" t="s">
        <v>10294</v>
      </c>
      <c r="D53" s="443" t="s">
        <v>10289</v>
      </c>
      <c r="E53" s="443" t="str">
        <f>CONCATENATE(SUM('Раздел 2'!F45:F45),"=",0)</f>
        <v>0=0</v>
      </c>
      <c r="F53" s="444"/>
    </row>
    <row r="54" spans="1:6" s="445" customFormat="1" ht="30" hidden="1" customHeight="1" x14ac:dyDescent="0.25">
      <c r="A54" s="436" t="str">
        <f>IF((SUM('Раздел 2'!E8:E12)&lt;=SUM('Раздел 1'!M10:M10)),"","Неверно!")</f>
        <v/>
      </c>
      <c r="B54" s="437" t="s">
        <v>10852</v>
      </c>
      <c r="C54" s="443" t="s">
        <v>1199</v>
      </c>
      <c r="D54" s="443" t="s">
        <v>10207</v>
      </c>
      <c r="E54" s="443" t="str">
        <f>CONCATENATE(SUM('Раздел 2'!E8:E12),"&lt;=",SUM('Раздел 1'!M10:M10))</f>
        <v>44&lt;=67</v>
      </c>
      <c r="F54" s="444"/>
    </row>
    <row r="55" spans="1:6" s="445" customFormat="1" ht="30" hidden="1" customHeight="1" x14ac:dyDescent="0.25">
      <c r="A55" s="436" t="str">
        <f>IF((SUM('Раздел 2'!F8:F12)&lt;=SUM('Раздел 1'!M54:M54)),"","Неверно!")</f>
        <v/>
      </c>
      <c r="B55" s="437" t="s">
        <v>10853</v>
      </c>
      <c r="C55" s="443" t="s">
        <v>10205</v>
      </c>
      <c r="D55" s="443" t="s">
        <v>10206</v>
      </c>
      <c r="E55" s="443" t="str">
        <f>CONCATENATE(SUM('Раздел 2'!F8:F12),"&lt;=",SUM('Раздел 1'!M54:M54))</f>
        <v>1&lt;=1</v>
      </c>
      <c r="F55" s="444"/>
    </row>
    <row r="56" spans="1:6" s="445" customFormat="1" ht="30" hidden="1" customHeight="1" x14ac:dyDescent="0.25">
      <c r="A56" s="436" t="str">
        <f>IF((SUM('Раздел 2'!F41:F41)+SUM('Раздел 2'!F42:F42)+SUM('Раздел 2'!F45:F45)=SUM('Раздел 1'!W54:W54)),"","Неверно!")</f>
        <v/>
      </c>
      <c r="B56" s="437" t="s">
        <v>10854</v>
      </c>
      <c r="C56" s="443" t="s">
        <v>10203</v>
      </c>
      <c r="D56" s="443" t="s">
        <v>10204</v>
      </c>
      <c r="E56" s="443" t="str">
        <f>CONCATENATE(SUM('Раздел 2'!F41:F41),"+",SUM('Раздел 2'!F42:F42),"+",SUM('Раздел 2'!F45:F45),"=",SUM('Раздел 1'!W54:W54))</f>
        <v>0+0+0=0</v>
      </c>
      <c r="F56" s="444"/>
    </row>
    <row r="57" spans="1:6" s="445" customFormat="1" ht="30" hidden="1" customHeight="1" x14ac:dyDescent="0.25">
      <c r="A57" s="436" t="str">
        <f>IF((SUM('Раздел 2'!F34:F40)=SUM('Раздел 1'!T54:T54)),"","Неверно!")</f>
        <v/>
      </c>
      <c r="B57" s="437" t="s">
        <v>10855</v>
      </c>
      <c r="C57" s="443" t="s">
        <v>10201</v>
      </c>
      <c r="D57" s="443" t="s">
        <v>10202</v>
      </c>
      <c r="E57" s="443" t="str">
        <f>CONCATENATE(SUM('Раздел 2'!F34:F40),"=",SUM('Раздел 1'!T54:T54))</f>
        <v>0=0</v>
      </c>
      <c r="F57" s="444"/>
    </row>
    <row r="58" spans="1:6" s="445" customFormat="1" ht="30" hidden="1" customHeight="1" x14ac:dyDescent="0.25">
      <c r="A58" s="436" t="str">
        <f>IF((SUM('Раздел 4'!H31:H31)=SUM('Раздел 4'!K31:K31)),"","Неверно!")</f>
        <v/>
      </c>
      <c r="B58" s="437" t="s">
        <v>10856</v>
      </c>
      <c r="C58" s="443" t="s">
        <v>10295</v>
      </c>
      <c r="D58" s="443" t="s">
        <v>10296</v>
      </c>
      <c r="E58" s="443" t="str">
        <f>CONCATENATE(SUM('Раздел 4'!H31:H31),"=",SUM('Раздел 4'!K31:K31))</f>
        <v>0=0</v>
      </c>
      <c r="F58" s="444"/>
    </row>
    <row r="59" spans="1:6" s="445" customFormat="1" ht="30" hidden="1" customHeight="1" x14ac:dyDescent="0.25">
      <c r="A59" s="436" t="str">
        <f>IF((SUM('Раздел 3'!D24:D24)=SUM('Раздел 3'!E24:E24)),"","Неверно!")</f>
        <v/>
      </c>
      <c r="B59" s="437" t="s">
        <v>10857</v>
      </c>
      <c r="C59" s="443" t="s">
        <v>10195</v>
      </c>
      <c r="D59" s="443" t="s">
        <v>10196</v>
      </c>
      <c r="E59" s="443" t="str">
        <f>CONCATENATE(SUM('Раздел 3'!D24:D24),"=",SUM('Раздел 3'!E24:E24))</f>
        <v>0=0</v>
      </c>
      <c r="F59" s="444"/>
    </row>
    <row r="60" spans="1:6" s="445" customFormat="1" ht="30" hidden="1" customHeight="1" x14ac:dyDescent="0.25">
      <c r="A60" s="436" t="str">
        <f>IF((SUM('Раздел 1'!AH59:AH59)&gt;=SUM('Раздел 1'!AE59:AE59)),"","Неверно!")</f>
        <v/>
      </c>
      <c r="B60" s="437" t="s">
        <v>10858</v>
      </c>
      <c r="C60" s="443" t="s">
        <v>10190</v>
      </c>
      <c r="D60" s="443" t="s">
        <v>10191</v>
      </c>
      <c r="E60" s="443" t="str">
        <f>CONCATENATE(SUM('Раздел 1'!AH59:AH59),"&gt;=",SUM('Раздел 1'!AE59:AE59))</f>
        <v>0&gt;=0</v>
      </c>
      <c r="F60" s="444"/>
    </row>
    <row r="61" spans="1:6" s="445" customFormat="1" ht="30" hidden="1" customHeight="1" x14ac:dyDescent="0.25">
      <c r="A61" s="436" t="str">
        <f>IF((SUM('Раздел 1'!AH60:AH60)&gt;=SUM('Раздел 1'!AE60:AE60)),"","Неверно!")</f>
        <v/>
      </c>
      <c r="B61" s="437" t="s">
        <v>10858</v>
      </c>
      <c r="C61" s="443" t="s">
        <v>10192</v>
      </c>
      <c r="D61" s="443" t="s">
        <v>10191</v>
      </c>
      <c r="E61" s="443" t="str">
        <f>CONCATENATE(SUM('Раздел 1'!AH60:AH60),"&gt;=",SUM('Раздел 1'!AE60:AE60))</f>
        <v>0&gt;=0</v>
      </c>
      <c r="F61" s="444"/>
    </row>
    <row r="62" spans="1:6" s="445" customFormat="1" ht="30" hidden="1" customHeight="1" x14ac:dyDescent="0.25">
      <c r="A62" s="436" t="str">
        <f>IF((SUM('Раздел 1'!AH61:AH61)&gt;=SUM('Раздел 1'!AE61:AE61)),"","Неверно!")</f>
        <v/>
      </c>
      <c r="B62" s="437" t="s">
        <v>10858</v>
      </c>
      <c r="C62" s="443" t="s">
        <v>10193</v>
      </c>
      <c r="D62" s="443" t="s">
        <v>10191</v>
      </c>
      <c r="E62" s="443" t="str">
        <f>CONCATENATE(SUM('Раздел 1'!AH61:AH61),"&gt;=",SUM('Раздел 1'!AE61:AE61))</f>
        <v>0&gt;=0</v>
      </c>
      <c r="F62" s="444"/>
    </row>
    <row r="63" spans="1:6" s="445" customFormat="1" ht="30" hidden="1" customHeight="1" x14ac:dyDescent="0.25">
      <c r="A63" s="436" t="str">
        <f>IF((SUM('Раздел 1'!AH62:AH62)&gt;=SUM('Раздел 1'!AE62:AE62)),"","Неверно!")</f>
        <v/>
      </c>
      <c r="B63" s="437" t="s">
        <v>10858</v>
      </c>
      <c r="C63" s="443" t="s">
        <v>10194</v>
      </c>
      <c r="D63" s="443" t="s">
        <v>10191</v>
      </c>
      <c r="E63" s="443" t="str">
        <f>CONCATENATE(SUM('Раздел 1'!AH62:AH62),"&gt;=",SUM('Раздел 1'!AE62:AE62))</f>
        <v>0&gt;=0</v>
      </c>
      <c r="F63" s="444"/>
    </row>
    <row r="64" spans="1:6" s="445" customFormat="1" ht="30" hidden="1" customHeight="1" x14ac:dyDescent="0.25">
      <c r="A64" s="436" t="str">
        <f>IF((SUM('Раздел 1'!AH47:AH47)&gt;=SUM('Раздел 1'!AE47:AE47)),"","Неверно!")</f>
        <v/>
      </c>
      <c r="B64" s="437" t="s">
        <v>10859</v>
      </c>
      <c r="C64" s="443" t="s">
        <v>10183</v>
      </c>
      <c r="D64" s="443" t="s">
        <v>10184</v>
      </c>
      <c r="E64" s="443" t="str">
        <f>CONCATENATE(SUM('Раздел 1'!AH47:AH47),"&gt;=",SUM('Раздел 1'!AE47:AE47))</f>
        <v>0&gt;=0</v>
      </c>
      <c r="F64" s="444"/>
    </row>
    <row r="65" spans="1:6" s="445" customFormat="1" ht="30" hidden="1" customHeight="1" x14ac:dyDescent="0.25">
      <c r="A65" s="436" t="str">
        <f>IF((SUM('Раздел 1'!AH48:AH48)&gt;=SUM('Раздел 1'!AE48:AE48)),"","Неверно!")</f>
        <v/>
      </c>
      <c r="B65" s="437" t="s">
        <v>10859</v>
      </c>
      <c r="C65" s="443" t="s">
        <v>10185</v>
      </c>
      <c r="D65" s="443" t="s">
        <v>10184</v>
      </c>
      <c r="E65" s="443" t="str">
        <f>CONCATENATE(SUM('Раздел 1'!AH48:AH48),"&gt;=",SUM('Раздел 1'!AE48:AE48))</f>
        <v>0&gt;=0</v>
      </c>
      <c r="F65" s="444"/>
    </row>
    <row r="66" spans="1:6" s="445" customFormat="1" ht="30" hidden="1" customHeight="1" x14ac:dyDescent="0.25">
      <c r="A66" s="436" t="str">
        <f>IF((SUM('Раздел 1'!AH49:AH49)&gt;=SUM('Раздел 1'!AE49:AE49)),"","Неверно!")</f>
        <v/>
      </c>
      <c r="B66" s="437" t="s">
        <v>10859</v>
      </c>
      <c r="C66" s="443" t="s">
        <v>10186</v>
      </c>
      <c r="D66" s="443" t="s">
        <v>10184</v>
      </c>
      <c r="E66" s="443" t="str">
        <f>CONCATENATE(SUM('Раздел 1'!AH49:AH49),"&gt;=",SUM('Раздел 1'!AE49:AE49))</f>
        <v>0&gt;=0</v>
      </c>
      <c r="F66" s="444"/>
    </row>
    <row r="67" spans="1:6" s="445" customFormat="1" ht="30" hidden="1" customHeight="1" x14ac:dyDescent="0.25">
      <c r="A67" s="436" t="str">
        <f>IF((SUM('Раздел 1'!AH50:AH50)&gt;=SUM('Раздел 1'!AE50:AE50)),"","Неверно!")</f>
        <v/>
      </c>
      <c r="B67" s="437" t="s">
        <v>10859</v>
      </c>
      <c r="C67" s="443" t="s">
        <v>10187</v>
      </c>
      <c r="D67" s="443" t="s">
        <v>10184</v>
      </c>
      <c r="E67" s="443" t="str">
        <f>CONCATENATE(SUM('Раздел 1'!AH50:AH50),"&gt;=",SUM('Раздел 1'!AE50:AE50))</f>
        <v>0&gt;=0</v>
      </c>
      <c r="F67" s="444"/>
    </row>
    <row r="68" spans="1:6" s="445" customFormat="1" ht="30" hidden="1" customHeight="1" x14ac:dyDescent="0.25">
      <c r="A68" s="436" t="str">
        <f>IF((SUM('Раздел 1'!AH51:AH51)&gt;=SUM('Раздел 1'!AE51:AE51)),"","Неверно!")</f>
        <v/>
      </c>
      <c r="B68" s="437" t="s">
        <v>10859</v>
      </c>
      <c r="C68" s="443" t="s">
        <v>10188</v>
      </c>
      <c r="D68" s="443" t="s">
        <v>10184</v>
      </c>
      <c r="E68" s="443" t="str">
        <f>CONCATENATE(SUM('Раздел 1'!AH51:AH51),"&gt;=",SUM('Раздел 1'!AE51:AE51))</f>
        <v>0&gt;=0</v>
      </c>
      <c r="F68" s="444"/>
    </row>
    <row r="69" spans="1:6" s="445" customFormat="1" ht="30" hidden="1" customHeight="1" x14ac:dyDescent="0.25">
      <c r="A69" s="436" t="str">
        <f>IF((SUM('Раздел 1'!AH52:AH52)&gt;=SUM('Раздел 1'!AE52:AE52)),"","Неверно!")</f>
        <v/>
      </c>
      <c r="B69" s="437" t="s">
        <v>10859</v>
      </c>
      <c r="C69" s="443" t="s">
        <v>10189</v>
      </c>
      <c r="D69" s="443" t="s">
        <v>10184</v>
      </c>
      <c r="E69" s="443" t="str">
        <f>CONCATENATE(SUM('Раздел 1'!AH52:AH52),"&gt;=",SUM('Раздел 1'!AE52:AE52))</f>
        <v>0&gt;=0</v>
      </c>
      <c r="F69" s="444"/>
    </row>
    <row r="70" spans="1:6" s="445" customFormat="1" ht="30" hidden="1" customHeight="1" x14ac:dyDescent="0.25">
      <c r="A70" s="436" t="str">
        <f>IF((SUM('Раздел 1'!AH53:AH53)=0),"","Неверно!")</f>
        <v/>
      </c>
      <c r="B70" s="437" t="s">
        <v>10860</v>
      </c>
      <c r="C70" s="443" t="s">
        <v>2742</v>
      </c>
      <c r="D70" s="443" t="s">
        <v>10177</v>
      </c>
      <c r="E70" s="443" t="str">
        <f>CONCATENATE(SUM('Раздел 1'!AH53:AH53),"=",0)</f>
        <v>0=0</v>
      </c>
      <c r="F70" s="444"/>
    </row>
    <row r="71" spans="1:6" s="445" customFormat="1" ht="30" hidden="1" customHeight="1" x14ac:dyDescent="0.25">
      <c r="A71" s="436" t="str">
        <f>IF((SUM('Раздел 1'!AH54:AH54)=0),"","Неверно!")</f>
        <v/>
      </c>
      <c r="B71" s="437" t="s">
        <v>10860</v>
      </c>
      <c r="C71" s="443" t="s">
        <v>10178</v>
      </c>
      <c r="D71" s="443" t="s">
        <v>10177</v>
      </c>
      <c r="E71" s="443" t="str">
        <f>CONCATENATE(SUM('Раздел 1'!AH54:AH54),"=",0)</f>
        <v>0=0</v>
      </c>
      <c r="F71" s="444"/>
    </row>
    <row r="72" spans="1:6" s="445" customFormat="1" ht="30" hidden="1" customHeight="1" x14ac:dyDescent="0.25">
      <c r="A72" s="436" t="str">
        <f>IF((SUM('Раздел 1'!AI53:AI53)=0),"","Неверно!")</f>
        <v/>
      </c>
      <c r="B72" s="437" t="s">
        <v>10860</v>
      </c>
      <c r="C72" s="443" t="s">
        <v>2744</v>
      </c>
      <c r="D72" s="443" t="s">
        <v>10177</v>
      </c>
      <c r="E72" s="443" t="str">
        <f>CONCATENATE(SUM('Раздел 1'!AI53:AI53),"=",0)</f>
        <v>0=0</v>
      </c>
      <c r="F72" s="444"/>
    </row>
    <row r="73" spans="1:6" s="445" customFormat="1" ht="30" hidden="1" customHeight="1" x14ac:dyDescent="0.25">
      <c r="A73" s="436" t="str">
        <f>IF((SUM('Раздел 1'!AI54:AI54)=0),"","Неверно!")</f>
        <v/>
      </c>
      <c r="B73" s="437" t="s">
        <v>10860</v>
      </c>
      <c r="C73" s="443" t="s">
        <v>10179</v>
      </c>
      <c r="D73" s="443" t="s">
        <v>10177</v>
      </c>
      <c r="E73" s="443" t="str">
        <f>CONCATENATE(SUM('Раздел 1'!AI54:AI54),"=",0)</f>
        <v>0=0</v>
      </c>
      <c r="F73" s="444"/>
    </row>
    <row r="74" spans="1:6" s="445" customFormat="1" ht="30" hidden="1" customHeight="1" x14ac:dyDescent="0.25">
      <c r="A74" s="436" t="str">
        <f>IF((SUM('Раздел 1'!AE53:AE53)=0),"","Неверно!")</f>
        <v/>
      </c>
      <c r="B74" s="437" t="s">
        <v>10861</v>
      </c>
      <c r="C74" s="443" t="s">
        <v>2739</v>
      </c>
      <c r="D74" s="443" t="s">
        <v>10174</v>
      </c>
      <c r="E74" s="443" t="str">
        <f>CONCATENATE(SUM('Раздел 1'!AE53:AE53),"=",0)</f>
        <v>0=0</v>
      </c>
      <c r="F74" s="444"/>
    </row>
    <row r="75" spans="1:6" s="445" customFormat="1" ht="30" hidden="1" customHeight="1" x14ac:dyDescent="0.25">
      <c r="A75" s="436" t="str">
        <f>IF((SUM('Раздел 1'!AE54:AE54)=0),"","Неверно!")</f>
        <v/>
      </c>
      <c r="B75" s="437" t="s">
        <v>10861</v>
      </c>
      <c r="C75" s="443" t="s">
        <v>10175</v>
      </c>
      <c r="D75" s="443" t="s">
        <v>10174</v>
      </c>
      <c r="E75" s="443" t="str">
        <f>CONCATENATE(SUM('Раздел 1'!AE54:AE54),"=",0)</f>
        <v>0=0</v>
      </c>
      <c r="F75" s="444"/>
    </row>
    <row r="76" spans="1:6" s="445" customFormat="1" ht="30" hidden="1" customHeight="1" x14ac:dyDescent="0.25">
      <c r="A76" s="436" t="str">
        <f>IF((SUM('Раздел 1'!AF53:AF53)=0),"","Неверно!")</f>
        <v/>
      </c>
      <c r="B76" s="437" t="s">
        <v>10861</v>
      </c>
      <c r="C76" s="443" t="s">
        <v>2740</v>
      </c>
      <c r="D76" s="443" t="s">
        <v>10174</v>
      </c>
      <c r="E76" s="443" t="str">
        <f>CONCATENATE(SUM('Раздел 1'!AF53:AF53),"=",0)</f>
        <v>0=0</v>
      </c>
      <c r="F76" s="444"/>
    </row>
    <row r="77" spans="1:6" s="445" customFormat="1" ht="30" hidden="1" customHeight="1" x14ac:dyDescent="0.25">
      <c r="A77" s="436" t="str">
        <f>IF((SUM('Раздел 1'!AF54:AF54)=0),"","Неверно!")</f>
        <v/>
      </c>
      <c r="B77" s="437" t="s">
        <v>10861</v>
      </c>
      <c r="C77" s="443" t="s">
        <v>10176</v>
      </c>
      <c r="D77" s="443" t="s">
        <v>10174</v>
      </c>
      <c r="E77" s="443" t="str">
        <f>CONCATENATE(SUM('Раздел 1'!AF54:AF54),"=",0)</f>
        <v>0=0</v>
      </c>
      <c r="F77" s="444"/>
    </row>
    <row r="78" spans="1:6" s="445" customFormat="1" ht="30" hidden="1" customHeight="1" x14ac:dyDescent="0.25">
      <c r="A78" s="436" t="str">
        <f>IF((SUM('Раздел 1'!AJ55:AJ55)=0),"","Неверно!")</f>
        <v/>
      </c>
      <c r="B78" s="437" t="s">
        <v>10862</v>
      </c>
      <c r="C78" s="443" t="s">
        <v>10171</v>
      </c>
      <c r="D78" s="443" t="s">
        <v>10172</v>
      </c>
      <c r="E78" s="443" t="str">
        <f>CONCATENATE(SUM('Раздел 1'!AJ55:AJ55),"=",0)</f>
        <v>0=0</v>
      </c>
      <c r="F78" s="444"/>
    </row>
    <row r="79" spans="1:6" s="445" customFormat="1" ht="30" hidden="1" customHeight="1" x14ac:dyDescent="0.25">
      <c r="A79" s="436" t="str">
        <f>IF((SUM('Раздел 1'!AJ56:AJ56)=0),"","Неверно!")</f>
        <v/>
      </c>
      <c r="B79" s="437" t="s">
        <v>10862</v>
      </c>
      <c r="C79" s="443" t="s">
        <v>10173</v>
      </c>
      <c r="D79" s="443" t="s">
        <v>10172</v>
      </c>
      <c r="E79" s="443" t="str">
        <f>CONCATENATE(SUM('Раздел 1'!AJ56:AJ56),"=",0)</f>
        <v>0=0</v>
      </c>
      <c r="F79" s="444"/>
    </row>
    <row r="80" spans="1:6" s="445" customFormat="1" ht="30" hidden="1" customHeight="1" x14ac:dyDescent="0.25">
      <c r="A80" s="436" t="str">
        <f>IF((SUM('Раздел 1'!AH55:AH55)=0),"","Неверно!")</f>
        <v/>
      </c>
      <c r="B80" s="437" t="s">
        <v>10863</v>
      </c>
      <c r="C80" s="443" t="s">
        <v>10168</v>
      </c>
      <c r="D80" s="443" t="s">
        <v>10169</v>
      </c>
      <c r="E80" s="443" t="str">
        <f>CONCATENATE(SUM('Раздел 1'!AH55:AH55),"=",0)</f>
        <v>0=0</v>
      </c>
      <c r="F80" s="444"/>
    </row>
    <row r="81" spans="1:6" s="445" customFormat="1" ht="30" hidden="1" customHeight="1" x14ac:dyDescent="0.25">
      <c r="A81" s="436" t="str">
        <f>IF((SUM('Раздел 1'!AH56:AH56)=0),"","Неверно!")</f>
        <v/>
      </c>
      <c r="B81" s="437" t="s">
        <v>10863</v>
      </c>
      <c r="C81" s="443" t="s">
        <v>10170</v>
      </c>
      <c r="D81" s="443" t="s">
        <v>10169</v>
      </c>
      <c r="E81" s="443" t="str">
        <f>CONCATENATE(SUM('Раздел 1'!AH56:AH56),"=",0)</f>
        <v>0=0</v>
      </c>
      <c r="F81" s="444"/>
    </row>
    <row r="82" spans="1:6" s="445" customFormat="1" ht="30" hidden="1" customHeight="1" x14ac:dyDescent="0.25">
      <c r="A82" s="436" t="str">
        <f>IF((SUM('Раздел 1'!AE55:AE55)=0),"","Неверно!")</f>
        <v/>
      </c>
      <c r="B82" s="437" t="s">
        <v>10864</v>
      </c>
      <c r="C82" s="443" t="s">
        <v>10165</v>
      </c>
      <c r="D82" s="443" t="s">
        <v>10166</v>
      </c>
      <c r="E82" s="443" t="str">
        <f>CONCATENATE(SUM('Раздел 1'!AE55:AE55),"=",0)</f>
        <v>0=0</v>
      </c>
      <c r="F82" s="444"/>
    </row>
    <row r="83" spans="1:6" s="445" customFormat="1" ht="30" hidden="1" customHeight="1" x14ac:dyDescent="0.25">
      <c r="A83" s="436" t="str">
        <f>IF((SUM('Раздел 1'!AE56:AE56)=0),"","Неверно!")</f>
        <v/>
      </c>
      <c r="B83" s="437" t="s">
        <v>10864</v>
      </c>
      <c r="C83" s="443" t="s">
        <v>10167</v>
      </c>
      <c r="D83" s="443" t="s">
        <v>10166</v>
      </c>
      <c r="E83" s="443" t="str">
        <f>CONCATENATE(SUM('Раздел 1'!AE56:AE56),"=",0)</f>
        <v>0=0</v>
      </c>
      <c r="F83" s="444"/>
    </row>
    <row r="84" spans="1:6" s="445" customFormat="1" ht="30" hidden="1" customHeight="1" x14ac:dyDescent="0.25">
      <c r="A84" s="436" t="str">
        <f>IF((SUM('Раздел 1'!AH10:AH10)&gt;=SUM('Раздел 1'!AE10:AE10)),"","Неверно!")</f>
        <v/>
      </c>
      <c r="B84" s="437" t="s">
        <v>10865</v>
      </c>
      <c r="C84" s="443" t="s">
        <v>10163</v>
      </c>
      <c r="D84" s="443" t="s">
        <v>10164</v>
      </c>
      <c r="E84" s="443" t="str">
        <f>CONCATENATE(SUM('Раздел 1'!AH10:AH10),"&gt;=",SUM('Раздел 1'!AE10:AE10))</f>
        <v>0&gt;=0</v>
      </c>
      <c r="F84" s="444"/>
    </row>
    <row r="85" spans="1:6" s="445" customFormat="1" ht="30" hidden="1" customHeight="1" x14ac:dyDescent="0.25">
      <c r="A85" s="436" t="str">
        <f>IF((SUM('Раздел 1'!AE49:AE49)=0),"","Неверно!")</f>
        <v/>
      </c>
      <c r="B85" s="437" t="s">
        <v>10866</v>
      </c>
      <c r="C85" s="443" t="s">
        <v>10161</v>
      </c>
      <c r="D85" s="443" t="s">
        <v>10162</v>
      </c>
      <c r="E85" s="443" t="str">
        <f>CONCATENATE(SUM('Раздел 1'!AE49:AE49),"=",0)</f>
        <v>0=0</v>
      </c>
      <c r="F85" s="444"/>
    </row>
    <row r="86" spans="1:6" s="445" customFormat="1" ht="30" hidden="1" customHeight="1" x14ac:dyDescent="0.25">
      <c r="A86" s="436" t="str">
        <f>IF((SUM('Раздел 1'!AF49:AF49)=0),"","Неверно!")</f>
        <v/>
      </c>
      <c r="B86" s="437" t="s">
        <v>10867</v>
      </c>
      <c r="C86" s="443" t="s">
        <v>10159</v>
      </c>
      <c r="D86" s="443" t="s">
        <v>10160</v>
      </c>
      <c r="E86" s="443" t="str">
        <f>CONCATENATE(SUM('Раздел 1'!AF49:AF49),"=",0)</f>
        <v>0=0</v>
      </c>
      <c r="F86" s="444"/>
    </row>
    <row r="87" spans="1:6" s="445" customFormat="1" ht="30" hidden="1" customHeight="1" x14ac:dyDescent="0.25">
      <c r="A87" s="436" t="str">
        <f>IF((SUM('Раздел 1'!AI49:AI49)=0),"","Неверно!")</f>
        <v/>
      </c>
      <c r="B87" s="437" t="s">
        <v>10868</v>
      </c>
      <c r="C87" s="443" t="s">
        <v>10157</v>
      </c>
      <c r="D87" s="443" t="s">
        <v>10158</v>
      </c>
      <c r="E87" s="443" t="str">
        <f>CONCATENATE(SUM('Раздел 1'!AI49:AI49),"=",0)</f>
        <v>0=0</v>
      </c>
      <c r="F87" s="444"/>
    </row>
    <row r="88" spans="1:6" s="445" customFormat="1" ht="30" hidden="1" customHeight="1" x14ac:dyDescent="0.25">
      <c r="A88" s="436" t="str">
        <f>IF((SUM('Раздел 1'!AH49:AH49)=0),"","Неверно!")</f>
        <v/>
      </c>
      <c r="B88" s="437" t="s">
        <v>10869</v>
      </c>
      <c r="C88" s="443" t="s">
        <v>10155</v>
      </c>
      <c r="D88" s="443" t="s">
        <v>10156</v>
      </c>
      <c r="E88" s="443" t="str">
        <f>CONCATENATE(SUM('Раздел 1'!AH49:AH49),"=",0)</f>
        <v>0=0</v>
      </c>
      <c r="F88" s="444"/>
    </row>
    <row r="89" spans="1:6" s="445" customFormat="1" ht="30" hidden="1" customHeight="1" x14ac:dyDescent="0.25">
      <c r="A89" s="436" t="str">
        <f>IF((SUM('Раздел 3'!E47:E47)&lt;=SUM('Раздел 1'!AD47:AD47)),"","Неверно!")</f>
        <v/>
      </c>
      <c r="B89" s="437" t="s">
        <v>10870</v>
      </c>
      <c r="C89" s="443" t="s">
        <v>10152</v>
      </c>
      <c r="D89" s="443" t="s">
        <v>10153</v>
      </c>
      <c r="E89" s="443" t="str">
        <f>CONCATENATE(SUM('Раздел 3'!E47:E47),"&lt;=",SUM('Раздел 1'!AD47:AD47))</f>
        <v>0&lt;=0</v>
      </c>
      <c r="F89" s="444"/>
    </row>
    <row r="90" spans="1:6" s="445" customFormat="1" ht="30" hidden="1" customHeight="1" x14ac:dyDescent="0.25">
      <c r="A90" s="436" t="str">
        <f>IF((SUM('Раздел 3'!D47:D47)&lt;=SUM('Раздел 1'!AD10:AD10)),"","Неверно!")</f>
        <v/>
      </c>
      <c r="B90" s="437" t="s">
        <v>10871</v>
      </c>
      <c r="C90" s="443" t="s">
        <v>10150</v>
      </c>
      <c r="D90" s="443" t="s">
        <v>10151</v>
      </c>
      <c r="E90" s="443" t="str">
        <f>CONCATENATE(SUM('Раздел 3'!D47:D47),"&lt;=",SUM('Раздел 1'!AD10:AD10))</f>
        <v>0&lt;=0</v>
      </c>
      <c r="F90" s="444"/>
    </row>
    <row r="91" spans="1:6" s="445" customFormat="1" ht="30" hidden="1" customHeight="1" x14ac:dyDescent="0.25">
      <c r="A91" s="436" t="str">
        <f>IF((SUM('Раздел 1'!F63:F63)=0),"","Неверно!")</f>
        <v/>
      </c>
      <c r="B91" s="437" t="s">
        <v>10872</v>
      </c>
      <c r="C91" s="443" t="s">
        <v>10118</v>
      </c>
      <c r="D91" s="443" t="s">
        <v>10119</v>
      </c>
      <c r="E91" s="443" t="str">
        <f>CONCATENATE(SUM('Раздел 1'!F63:F63),"=",0)</f>
        <v>0=0</v>
      </c>
      <c r="F91" s="444"/>
    </row>
    <row r="92" spans="1:6" s="445" customFormat="1" ht="30" hidden="1" customHeight="1" x14ac:dyDescent="0.25">
      <c r="A92" s="436" t="str">
        <f>IF((SUM('Раздел 1'!O63:O63)=0),"","Неверно!")</f>
        <v/>
      </c>
      <c r="B92" s="437" t="s">
        <v>10872</v>
      </c>
      <c r="C92" s="443" t="s">
        <v>10120</v>
      </c>
      <c r="D92" s="443" t="s">
        <v>10119</v>
      </c>
      <c r="E92" s="443" t="str">
        <f>CONCATENATE(SUM('Раздел 1'!O63:O63),"=",0)</f>
        <v>0=0</v>
      </c>
      <c r="F92" s="444"/>
    </row>
    <row r="93" spans="1:6" s="445" customFormat="1" ht="30" hidden="1" customHeight="1" x14ac:dyDescent="0.25">
      <c r="A93" s="436" t="str">
        <f>IF((SUM('Раздел 1'!P63:P63)=0),"","Неверно!")</f>
        <v/>
      </c>
      <c r="B93" s="437" t="s">
        <v>10872</v>
      </c>
      <c r="C93" s="443" t="s">
        <v>10121</v>
      </c>
      <c r="D93" s="443" t="s">
        <v>10119</v>
      </c>
      <c r="E93" s="443" t="str">
        <f>CONCATENATE(SUM('Раздел 1'!P63:P63),"=",0)</f>
        <v>0=0</v>
      </c>
      <c r="F93" s="444"/>
    </row>
    <row r="94" spans="1:6" s="445" customFormat="1" ht="30" hidden="1" customHeight="1" x14ac:dyDescent="0.25">
      <c r="A94" s="436" t="str">
        <f>IF((SUM('Раздел 1'!Q63:Q63)=0),"","Неверно!")</f>
        <v/>
      </c>
      <c r="B94" s="437" t="s">
        <v>10872</v>
      </c>
      <c r="C94" s="443" t="s">
        <v>10122</v>
      </c>
      <c r="D94" s="443" t="s">
        <v>10119</v>
      </c>
      <c r="E94" s="443" t="str">
        <f>CONCATENATE(SUM('Раздел 1'!Q63:Q63),"=",0)</f>
        <v>0=0</v>
      </c>
      <c r="F94" s="444"/>
    </row>
    <row r="95" spans="1:6" s="445" customFormat="1" ht="30" hidden="1" customHeight="1" x14ac:dyDescent="0.25">
      <c r="A95" s="436" t="str">
        <f>IF((SUM('Раздел 1'!R63:R63)=0),"","Неверно!")</f>
        <v/>
      </c>
      <c r="B95" s="437" t="s">
        <v>10872</v>
      </c>
      <c r="C95" s="443" t="s">
        <v>10123</v>
      </c>
      <c r="D95" s="443" t="s">
        <v>10119</v>
      </c>
      <c r="E95" s="443" t="str">
        <f>CONCATENATE(SUM('Раздел 1'!R63:R63),"=",0)</f>
        <v>0=0</v>
      </c>
      <c r="F95" s="444"/>
    </row>
    <row r="96" spans="1:6" s="445" customFormat="1" ht="30" hidden="1" customHeight="1" x14ac:dyDescent="0.25">
      <c r="A96" s="436" t="str">
        <f>IF((SUM('Раздел 1'!S63:S63)=0),"","Неверно!")</f>
        <v/>
      </c>
      <c r="B96" s="437" t="s">
        <v>10872</v>
      </c>
      <c r="C96" s="443" t="s">
        <v>10124</v>
      </c>
      <c r="D96" s="443" t="s">
        <v>10119</v>
      </c>
      <c r="E96" s="443" t="str">
        <f>CONCATENATE(SUM('Раздел 1'!S63:S63),"=",0)</f>
        <v>0=0</v>
      </c>
      <c r="F96" s="444"/>
    </row>
    <row r="97" spans="1:6" s="445" customFormat="1" ht="30" hidden="1" customHeight="1" x14ac:dyDescent="0.25">
      <c r="A97" s="436" t="str">
        <f>IF((SUM('Раздел 1'!T63:T63)=0),"","Неверно!")</f>
        <v/>
      </c>
      <c r="B97" s="437" t="s">
        <v>10872</v>
      </c>
      <c r="C97" s="443" t="s">
        <v>10125</v>
      </c>
      <c r="D97" s="443" t="s">
        <v>10119</v>
      </c>
      <c r="E97" s="443" t="str">
        <f>CONCATENATE(SUM('Раздел 1'!T63:T63),"=",0)</f>
        <v>0=0</v>
      </c>
      <c r="F97" s="444"/>
    </row>
    <row r="98" spans="1:6" s="445" customFormat="1" ht="30" hidden="1" customHeight="1" x14ac:dyDescent="0.25">
      <c r="A98" s="436" t="str">
        <f>IF((SUM('Раздел 1'!U63:U63)=0),"","Неверно!")</f>
        <v/>
      </c>
      <c r="B98" s="437" t="s">
        <v>10872</v>
      </c>
      <c r="C98" s="443" t="s">
        <v>10001</v>
      </c>
      <c r="D98" s="443" t="s">
        <v>10119</v>
      </c>
      <c r="E98" s="443" t="str">
        <f>CONCATENATE(SUM('Раздел 1'!U63:U63),"=",0)</f>
        <v>0=0</v>
      </c>
      <c r="F98" s="444"/>
    </row>
    <row r="99" spans="1:6" s="445" customFormat="1" ht="30" hidden="1" customHeight="1" x14ac:dyDescent="0.25">
      <c r="A99" s="436" t="str">
        <f>IF((SUM('Раздел 1'!V63:V63)=0),"","Неверно!")</f>
        <v/>
      </c>
      <c r="B99" s="437" t="s">
        <v>10872</v>
      </c>
      <c r="C99" s="443" t="s">
        <v>10126</v>
      </c>
      <c r="D99" s="443" t="s">
        <v>10119</v>
      </c>
      <c r="E99" s="443" t="str">
        <f>CONCATENATE(SUM('Раздел 1'!V63:V63),"=",0)</f>
        <v>0=0</v>
      </c>
      <c r="F99" s="444"/>
    </row>
    <row r="100" spans="1:6" s="445" customFormat="1" ht="30" hidden="1" customHeight="1" x14ac:dyDescent="0.25">
      <c r="A100" s="436" t="str">
        <f>IF((SUM('Раздел 1'!W63:W63)=0),"","Неверно!")</f>
        <v/>
      </c>
      <c r="B100" s="437" t="s">
        <v>10872</v>
      </c>
      <c r="C100" s="443" t="s">
        <v>10127</v>
      </c>
      <c r="D100" s="443" t="s">
        <v>10119</v>
      </c>
      <c r="E100" s="443" t="str">
        <f>CONCATENATE(SUM('Раздел 1'!W63:W63),"=",0)</f>
        <v>0=0</v>
      </c>
      <c r="F100" s="444"/>
    </row>
    <row r="101" spans="1:6" s="445" customFormat="1" ht="30" hidden="1" customHeight="1" x14ac:dyDescent="0.25">
      <c r="A101" s="436" t="str">
        <f>IF((SUM('Раздел 1'!X63:X63)=0),"","Неверно!")</f>
        <v/>
      </c>
      <c r="B101" s="437" t="s">
        <v>10872</v>
      </c>
      <c r="C101" s="443" t="s">
        <v>10128</v>
      </c>
      <c r="D101" s="443" t="s">
        <v>10119</v>
      </c>
      <c r="E101" s="443" t="str">
        <f>CONCATENATE(SUM('Раздел 1'!X63:X63),"=",0)</f>
        <v>0=0</v>
      </c>
      <c r="F101" s="444"/>
    </row>
    <row r="102" spans="1:6" s="445" customFormat="1" ht="30" hidden="1" customHeight="1" x14ac:dyDescent="0.25">
      <c r="A102" s="436" t="str">
        <f>IF((SUM('Раздел 1'!G63:G63)=0),"","Неверно!")</f>
        <v/>
      </c>
      <c r="B102" s="437" t="s">
        <v>10872</v>
      </c>
      <c r="C102" s="443" t="s">
        <v>10129</v>
      </c>
      <c r="D102" s="443" t="s">
        <v>10119</v>
      </c>
      <c r="E102" s="443" t="str">
        <f>CONCATENATE(SUM('Раздел 1'!G63:G63),"=",0)</f>
        <v>0=0</v>
      </c>
      <c r="F102" s="444"/>
    </row>
    <row r="103" spans="1:6" s="445" customFormat="1" ht="30" hidden="1" customHeight="1" x14ac:dyDescent="0.25">
      <c r="A103" s="436" t="str">
        <f>IF((SUM('Раздел 1'!Y63:Y63)=0),"","Неверно!")</f>
        <v/>
      </c>
      <c r="B103" s="437" t="s">
        <v>10872</v>
      </c>
      <c r="C103" s="443" t="s">
        <v>10130</v>
      </c>
      <c r="D103" s="443" t="s">
        <v>10119</v>
      </c>
      <c r="E103" s="443" t="str">
        <f>CONCATENATE(SUM('Раздел 1'!Y63:Y63),"=",0)</f>
        <v>0=0</v>
      </c>
      <c r="F103" s="444"/>
    </row>
    <row r="104" spans="1:6" s="445" customFormat="1" ht="30" hidden="1" customHeight="1" x14ac:dyDescent="0.25">
      <c r="A104" s="436" t="str">
        <f>IF((SUM('Раздел 1'!Z63:Z63)=0),"","Неверно!")</f>
        <v/>
      </c>
      <c r="B104" s="437" t="s">
        <v>10872</v>
      </c>
      <c r="C104" s="443" t="s">
        <v>10131</v>
      </c>
      <c r="D104" s="443" t="s">
        <v>10119</v>
      </c>
      <c r="E104" s="443" t="str">
        <f>CONCATENATE(SUM('Раздел 1'!Z63:Z63),"=",0)</f>
        <v>0=0</v>
      </c>
      <c r="F104" s="444"/>
    </row>
    <row r="105" spans="1:6" s="445" customFormat="1" ht="30" hidden="1" customHeight="1" x14ac:dyDescent="0.25">
      <c r="A105" s="436" t="str">
        <f>IF((SUM('Раздел 1'!AA63:AA63)=0),"","Неверно!")</f>
        <v/>
      </c>
      <c r="B105" s="437" t="s">
        <v>10872</v>
      </c>
      <c r="C105" s="443" t="s">
        <v>10132</v>
      </c>
      <c r="D105" s="443" t="s">
        <v>10119</v>
      </c>
      <c r="E105" s="443" t="str">
        <f>CONCATENATE(SUM('Раздел 1'!AA63:AA63),"=",0)</f>
        <v>0=0</v>
      </c>
      <c r="F105" s="444"/>
    </row>
    <row r="106" spans="1:6" s="445" customFormat="1" ht="30" hidden="1" customHeight="1" x14ac:dyDescent="0.25">
      <c r="A106" s="436" t="str">
        <f>IF((SUM('Раздел 1'!AB63:AB63)=0),"","Неверно!")</f>
        <v/>
      </c>
      <c r="B106" s="437" t="s">
        <v>10872</v>
      </c>
      <c r="C106" s="443" t="s">
        <v>10133</v>
      </c>
      <c r="D106" s="443" t="s">
        <v>10119</v>
      </c>
      <c r="E106" s="443" t="str">
        <f>CONCATENATE(SUM('Раздел 1'!AB63:AB63),"=",0)</f>
        <v>0=0</v>
      </c>
      <c r="F106" s="444"/>
    </row>
    <row r="107" spans="1:6" s="445" customFormat="1" ht="30" hidden="1" customHeight="1" x14ac:dyDescent="0.25">
      <c r="A107" s="436" t="str">
        <f>IF((SUM('Раздел 1'!AC63:AC63)=0),"","Неверно!")</f>
        <v/>
      </c>
      <c r="B107" s="437" t="s">
        <v>10872</v>
      </c>
      <c r="C107" s="443" t="s">
        <v>10134</v>
      </c>
      <c r="D107" s="443" t="s">
        <v>10119</v>
      </c>
      <c r="E107" s="443" t="str">
        <f>CONCATENATE(SUM('Раздел 1'!AC63:AC63),"=",0)</f>
        <v>0=0</v>
      </c>
      <c r="F107" s="444"/>
    </row>
    <row r="108" spans="1:6" s="445" customFormat="1" ht="30" hidden="1" customHeight="1" x14ac:dyDescent="0.25">
      <c r="A108" s="436" t="str">
        <f>IF((SUM('Раздел 1'!AD63:AD63)=0),"","Неверно!")</f>
        <v/>
      </c>
      <c r="B108" s="437" t="s">
        <v>10872</v>
      </c>
      <c r="C108" s="443" t="s">
        <v>10135</v>
      </c>
      <c r="D108" s="443" t="s">
        <v>10119</v>
      </c>
      <c r="E108" s="443" t="str">
        <f>CONCATENATE(SUM('Раздел 1'!AD63:AD63),"=",0)</f>
        <v>0=0</v>
      </c>
      <c r="F108" s="444"/>
    </row>
    <row r="109" spans="1:6" s="445" customFormat="1" ht="30" hidden="1" customHeight="1" x14ac:dyDescent="0.25">
      <c r="A109" s="436" t="str">
        <f>IF((SUM('Раздел 1'!AE63:AE63)=0),"","Неверно!")</f>
        <v/>
      </c>
      <c r="B109" s="437" t="s">
        <v>10872</v>
      </c>
      <c r="C109" s="443" t="s">
        <v>10136</v>
      </c>
      <c r="D109" s="443" t="s">
        <v>10119</v>
      </c>
      <c r="E109" s="443" t="str">
        <f>CONCATENATE(SUM('Раздел 1'!AE63:AE63),"=",0)</f>
        <v>0=0</v>
      </c>
      <c r="F109" s="444"/>
    </row>
    <row r="110" spans="1:6" s="445" customFormat="1" ht="30" hidden="1" customHeight="1" x14ac:dyDescent="0.25">
      <c r="A110" s="436" t="str">
        <f>IF((SUM('Раздел 1'!AF63:AF63)=0),"","Неверно!")</f>
        <v/>
      </c>
      <c r="B110" s="437" t="s">
        <v>10872</v>
      </c>
      <c r="C110" s="443" t="s">
        <v>10137</v>
      </c>
      <c r="D110" s="443" t="s">
        <v>10119</v>
      </c>
      <c r="E110" s="443" t="str">
        <f>CONCATENATE(SUM('Раздел 1'!AF63:AF63),"=",0)</f>
        <v>0=0</v>
      </c>
      <c r="F110" s="444"/>
    </row>
    <row r="111" spans="1:6" s="445" customFormat="1" ht="30" hidden="1" customHeight="1" x14ac:dyDescent="0.25">
      <c r="A111" s="436" t="str">
        <f>IF((SUM('Раздел 1'!AG63:AG63)=0),"","Неверно!")</f>
        <v/>
      </c>
      <c r="B111" s="437" t="s">
        <v>10872</v>
      </c>
      <c r="C111" s="443" t="s">
        <v>10138</v>
      </c>
      <c r="D111" s="443" t="s">
        <v>10119</v>
      </c>
      <c r="E111" s="443" t="str">
        <f>CONCATENATE(SUM('Раздел 1'!AG63:AG63),"=",0)</f>
        <v>0=0</v>
      </c>
      <c r="F111" s="444"/>
    </row>
    <row r="112" spans="1:6" s="445" customFormat="1" ht="30" hidden="1" customHeight="1" x14ac:dyDescent="0.25">
      <c r="A112" s="436" t="str">
        <f>IF((SUM('Раздел 1'!AH63:AH63)=0),"","Неверно!")</f>
        <v/>
      </c>
      <c r="B112" s="437" t="s">
        <v>10872</v>
      </c>
      <c r="C112" s="443" t="s">
        <v>10139</v>
      </c>
      <c r="D112" s="443" t="s">
        <v>10119</v>
      </c>
      <c r="E112" s="443" t="str">
        <f>CONCATENATE(SUM('Раздел 1'!AH63:AH63),"=",0)</f>
        <v>0=0</v>
      </c>
      <c r="F112" s="444"/>
    </row>
    <row r="113" spans="1:6" s="445" customFormat="1" ht="30" hidden="1" customHeight="1" x14ac:dyDescent="0.25">
      <c r="A113" s="436" t="str">
        <f>IF((SUM('Раздел 1'!H63:H63)=0),"","Неверно!")</f>
        <v/>
      </c>
      <c r="B113" s="437" t="s">
        <v>10872</v>
      </c>
      <c r="C113" s="443" t="s">
        <v>10140</v>
      </c>
      <c r="D113" s="443" t="s">
        <v>10119</v>
      </c>
      <c r="E113" s="443" t="str">
        <f>CONCATENATE(SUM('Раздел 1'!H63:H63),"=",0)</f>
        <v>0=0</v>
      </c>
      <c r="F113" s="444"/>
    </row>
    <row r="114" spans="1:6" s="445" customFormat="1" ht="30" hidden="1" customHeight="1" x14ac:dyDescent="0.25">
      <c r="A114" s="436" t="str">
        <f>IF((SUM('Раздел 1'!AI63:AI63)=0),"","Неверно!")</f>
        <v/>
      </c>
      <c r="B114" s="437" t="s">
        <v>10872</v>
      </c>
      <c r="C114" s="443" t="s">
        <v>10141</v>
      </c>
      <c r="D114" s="443" t="s">
        <v>10119</v>
      </c>
      <c r="E114" s="443" t="str">
        <f>CONCATENATE(SUM('Раздел 1'!AI63:AI63),"=",0)</f>
        <v>0=0</v>
      </c>
      <c r="F114" s="444"/>
    </row>
    <row r="115" spans="1:6" s="445" customFormat="1" ht="30" hidden="1" customHeight="1" x14ac:dyDescent="0.25">
      <c r="A115" s="436" t="str">
        <f>IF((SUM('Раздел 1'!AJ63:AJ63)=0),"","Неверно!")</f>
        <v/>
      </c>
      <c r="B115" s="437" t="s">
        <v>10872</v>
      </c>
      <c r="C115" s="443" t="s">
        <v>10142</v>
      </c>
      <c r="D115" s="443" t="s">
        <v>10119</v>
      </c>
      <c r="E115" s="443" t="str">
        <f>CONCATENATE(SUM('Раздел 1'!AJ63:AJ63),"=",0)</f>
        <v>0=0</v>
      </c>
      <c r="F115" s="444"/>
    </row>
    <row r="116" spans="1:6" s="445" customFormat="1" ht="30" hidden="1" customHeight="1" x14ac:dyDescent="0.25">
      <c r="A116" s="436" t="str">
        <f>IF((SUM('Раздел 1'!AK63:AK63)=0),"","Неверно!")</f>
        <v/>
      </c>
      <c r="B116" s="437" t="s">
        <v>10872</v>
      </c>
      <c r="C116" s="443" t="s">
        <v>10143</v>
      </c>
      <c r="D116" s="443" t="s">
        <v>10119</v>
      </c>
      <c r="E116" s="443" t="str">
        <f>CONCATENATE(SUM('Раздел 1'!AK63:AK63),"=",0)</f>
        <v>0=0</v>
      </c>
      <c r="F116" s="444"/>
    </row>
    <row r="117" spans="1:6" s="445" customFormat="1" ht="30" hidden="1" customHeight="1" x14ac:dyDescent="0.25">
      <c r="A117" s="436" t="str">
        <f>IF((SUM('Раздел 1'!AL63:AL63)=0),"","Неверно!")</f>
        <v/>
      </c>
      <c r="B117" s="437" t="s">
        <v>10872</v>
      </c>
      <c r="C117" s="443" t="s">
        <v>10062</v>
      </c>
      <c r="D117" s="443" t="s">
        <v>10119</v>
      </c>
      <c r="E117" s="443" t="str">
        <f>CONCATENATE(SUM('Раздел 1'!AL63:AL63),"=",0)</f>
        <v>0=0</v>
      </c>
      <c r="F117" s="444"/>
    </row>
    <row r="118" spans="1:6" s="445" customFormat="1" ht="30" hidden="1" customHeight="1" x14ac:dyDescent="0.25">
      <c r="A118" s="436" t="str">
        <f>IF((SUM('Раздел 1'!AM63:AM63)=0),"","Неверно!")</f>
        <v/>
      </c>
      <c r="B118" s="437" t="s">
        <v>10872</v>
      </c>
      <c r="C118" s="443" t="s">
        <v>10113</v>
      </c>
      <c r="D118" s="443" t="s">
        <v>10119</v>
      </c>
      <c r="E118" s="443" t="str">
        <f>CONCATENATE(SUM('Раздел 1'!AM63:AM63),"=",0)</f>
        <v>0=0</v>
      </c>
      <c r="F118" s="444"/>
    </row>
    <row r="119" spans="1:6" s="445" customFormat="1" ht="30" hidden="1" customHeight="1" x14ac:dyDescent="0.25">
      <c r="A119" s="436" t="str">
        <f>IF((SUM('Раздел 1'!I63:I63)=0),"","Неверно!")</f>
        <v/>
      </c>
      <c r="B119" s="437" t="s">
        <v>10872</v>
      </c>
      <c r="C119" s="443" t="s">
        <v>10144</v>
      </c>
      <c r="D119" s="443" t="s">
        <v>10119</v>
      </c>
      <c r="E119" s="443" t="str">
        <f>CONCATENATE(SUM('Раздел 1'!I63:I63),"=",0)</f>
        <v>0=0</v>
      </c>
      <c r="F119" s="444"/>
    </row>
    <row r="120" spans="1:6" s="445" customFormat="1" ht="30" hidden="1" customHeight="1" x14ac:dyDescent="0.25">
      <c r="A120" s="436" t="str">
        <f>IF((SUM('Раздел 1'!J63:J63)=0),"","Неверно!")</f>
        <v/>
      </c>
      <c r="B120" s="437" t="s">
        <v>10872</v>
      </c>
      <c r="C120" s="443" t="s">
        <v>9999</v>
      </c>
      <c r="D120" s="443" t="s">
        <v>10119</v>
      </c>
      <c r="E120" s="443" t="str">
        <f>CONCATENATE(SUM('Раздел 1'!J63:J63),"=",0)</f>
        <v>0=0</v>
      </c>
      <c r="F120" s="444"/>
    </row>
    <row r="121" spans="1:6" s="445" customFormat="1" ht="30" hidden="1" customHeight="1" x14ac:dyDescent="0.25">
      <c r="A121" s="436" t="str">
        <f>IF((SUM('Раздел 1'!K63:K63)=0),"","Неверно!")</f>
        <v/>
      </c>
      <c r="B121" s="437" t="s">
        <v>10872</v>
      </c>
      <c r="C121" s="443" t="s">
        <v>10145</v>
      </c>
      <c r="D121" s="443" t="s">
        <v>10119</v>
      </c>
      <c r="E121" s="443" t="str">
        <f>CONCATENATE(SUM('Раздел 1'!K63:K63),"=",0)</f>
        <v>0=0</v>
      </c>
      <c r="F121" s="444"/>
    </row>
    <row r="122" spans="1:6" s="445" customFormat="1" ht="30" hidden="1" customHeight="1" x14ac:dyDescent="0.25">
      <c r="A122" s="436" t="str">
        <f>IF((SUM('Раздел 1'!L63:L63)=0),"","Неверно!")</f>
        <v/>
      </c>
      <c r="B122" s="437" t="s">
        <v>10872</v>
      </c>
      <c r="C122" s="443" t="s">
        <v>10146</v>
      </c>
      <c r="D122" s="443" t="s">
        <v>10119</v>
      </c>
      <c r="E122" s="443" t="str">
        <f>CONCATENATE(SUM('Раздел 1'!L63:L63),"=",0)</f>
        <v>0=0</v>
      </c>
      <c r="F122" s="444"/>
    </row>
    <row r="123" spans="1:6" s="445" customFormat="1" ht="30" hidden="1" customHeight="1" x14ac:dyDescent="0.25">
      <c r="A123" s="436" t="str">
        <f>IF((SUM('Раздел 1'!M63:M63)=0),"","Неверно!")</f>
        <v/>
      </c>
      <c r="B123" s="437" t="s">
        <v>10872</v>
      </c>
      <c r="C123" s="443" t="s">
        <v>10147</v>
      </c>
      <c r="D123" s="443" t="s">
        <v>10119</v>
      </c>
      <c r="E123" s="443" t="str">
        <f>CONCATENATE(SUM('Раздел 1'!M63:M63),"=",0)</f>
        <v>0=0</v>
      </c>
      <c r="F123" s="444"/>
    </row>
    <row r="124" spans="1:6" s="445" customFormat="1" ht="30" hidden="1" customHeight="1" x14ac:dyDescent="0.25">
      <c r="A124" s="436" t="str">
        <f>IF((SUM('Раздел 1'!N63:N63)=0),"","Неверно!")</f>
        <v/>
      </c>
      <c r="B124" s="437" t="s">
        <v>10872</v>
      </c>
      <c r="C124" s="443" t="s">
        <v>10148</v>
      </c>
      <c r="D124" s="443" t="s">
        <v>10119</v>
      </c>
      <c r="E124" s="443" t="str">
        <f>CONCATENATE(SUM('Раздел 1'!N63:N63),"=",0)</f>
        <v>0=0</v>
      </c>
      <c r="F124" s="444"/>
    </row>
    <row r="125" spans="1:6" s="445" customFormat="1" ht="30" hidden="1" customHeight="1" x14ac:dyDescent="0.25">
      <c r="A125" s="436" t="str">
        <f>IF((SUM('Раздел 2'!E68:E68)&lt;=SUM('Раздел 1'!L10:L10)),"","Неверно!")</f>
        <v/>
      </c>
      <c r="B125" s="437" t="s">
        <v>10873</v>
      </c>
      <c r="C125" s="443" t="s">
        <v>10297</v>
      </c>
      <c r="D125" s="443" t="s">
        <v>10298</v>
      </c>
      <c r="E125" s="443" t="str">
        <f>CONCATENATE(SUM('Раздел 2'!E68:E68),"&lt;=",SUM('Раздел 1'!L10:L10))</f>
        <v>0&lt;=1</v>
      </c>
      <c r="F125" s="444"/>
    </row>
    <row r="126" spans="1:6" s="445" customFormat="1" ht="30" hidden="1" customHeight="1" x14ac:dyDescent="0.25">
      <c r="A126" s="436" t="str">
        <f>IF((SUM('Раздел 2'!E68:E68)=SUM('Раздел 2'!F68:F68)),"","Неверно!")</f>
        <v/>
      </c>
      <c r="B126" s="437" t="s">
        <v>10874</v>
      </c>
      <c r="C126" s="443" t="s">
        <v>10299</v>
      </c>
      <c r="D126" s="443" t="s">
        <v>10300</v>
      </c>
      <c r="E126" s="443" t="str">
        <f>CONCATENATE(SUM('Раздел 2'!E68:E68),"=",SUM('Раздел 2'!F68:F68))</f>
        <v>0=0</v>
      </c>
      <c r="F126" s="444"/>
    </row>
    <row r="127" spans="1:6" s="445" customFormat="1" ht="30" hidden="1" customHeight="1" x14ac:dyDescent="0.25">
      <c r="A127" s="436" t="str">
        <f>IF((SUM('Разделы 9, 10'!D12:D12)=SUM('Раздел 4'!G35:G35)-SUM('Раздел 4'!J35:J35)),"","Неверно!")</f>
        <v/>
      </c>
      <c r="B127" s="437" t="s">
        <v>10875</v>
      </c>
      <c r="C127" s="443" t="s">
        <v>10301</v>
      </c>
      <c r="D127" s="443" t="s">
        <v>10302</v>
      </c>
      <c r="E127" s="443" t="str">
        <f>CONCATENATE(SUM('Разделы 9, 10'!D12:D12),"=",SUM('Раздел 4'!G35:G35),"-",SUM('Раздел 4'!J35:J35))</f>
        <v>5=5-0</v>
      </c>
      <c r="F127" s="444"/>
    </row>
    <row r="128" spans="1:6" s="445" customFormat="1" ht="30" hidden="1" customHeight="1" x14ac:dyDescent="0.25">
      <c r="A128" s="436" t="str">
        <f>IF((SUM('Разделы 9, 10'!G12:G12)=SUM('Раздел 4'!I35:I35)),"","Неверно!")</f>
        <v/>
      </c>
      <c r="B128" s="437" t="s">
        <v>10876</v>
      </c>
      <c r="C128" s="443" t="s">
        <v>10303</v>
      </c>
      <c r="D128" s="443" t="s">
        <v>10304</v>
      </c>
      <c r="E128" s="443" t="str">
        <f>CONCATENATE(SUM('Разделы 9, 10'!G12:G12),"=",SUM('Раздел 4'!I35:I35))</f>
        <v>0=0</v>
      </c>
      <c r="F128" s="444"/>
    </row>
    <row r="129" spans="1:6" s="445" customFormat="1" ht="30" hidden="1" customHeight="1" x14ac:dyDescent="0.25">
      <c r="A129" s="436" t="str">
        <f>IF((SUM('Разделы 9, 10'!E12:E12)=SUM('Раздел 4'!H35:H35)),"","Неверно!")</f>
        <v/>
      </c>
      <c r="B129" s="437" t="s">
        <v>10877</v>
      </c>
      <c r="C129" s="443" t="s">
        <v>10305</v>
      </c>
      <c r="D129" s="443" t="s">
        <v>10757</v>
      </c>
      <c r="E129" s="443" t="str">
        <f>CONCATENATE(SUM('Разделы 9, 10'!E12:E12),"=",SUM('Раздел 4'!H35:H35))</f>
        <v>5=5</v>
      </c>
      <c r="F129" s="444"/>
    </row>
    <row r="130" spans="1:6" s="445" customFormat="1" ht="30" hidden="1" customHeight="1" x14ac:dyDescent="0.25">
      <c r="A130" s="436" t="str">
        <f>IF((SUM('Разделы 11, 12, 13, 14'!E9:E14)&lt;=SUM('Разделы 11, 12, 13, 14'!D9:D14)),"","Неверно!")</f>
        <v/>
      </c>
      <c r="B130" s="437" t="s">
        <v>10878</v>
      </c>
      <c r="C130" s="443" t="s">
        <v>10306</v>
      </c>
      <c r="D130" s="443" t="s">
        <v>10307</v>
      </c>
      <c r="E130" s="443" t="str">
        <f>CONCATENATE(SUM('Разделы 11, 12, 13, 14'!E9:E14),"&lt;=",SUM('Разделы 11, 12, 13, 14'!D9:D14))</f>
        <v>0&lt;=3</v>
      </c>
      <c r="F130" s="444"/>
    </row>
    <row r="131" spans="1:6" s="445" customFormat="1" ht="30" hidden="1" customHeight="1" x14ac:dyDescent="0.25">
      <c r="A131" s="436" t="str">
        <f>IF((SUM('Разделы 11, 12, 13, 14'!E9:E14)=SUM('Разделы 11, 12, 13, 14'!E15:E15)),"","Неверно!")</f>
        <v/>
      </c>
      <c r="B131" s="437" t="s">
        <v>10879</v>
      </c>
      <c r="C131" s="443" t="s">
        <v>10308</v>
      </c>
      <c r="D131" s="443" t="s">
        <v>10309</v>
      </c>
      <c r="E131" s="443" t="str">
        <f>CONCATENATE(SUM('Разделы 11, 12, 13, 14'!E9:E14),"=",SUM('Разделы 11, 12, 13, 14'!E15:E15))</f>
        <v>0=0</v>
      </c>
      <c r="F131" s="444"/>
    </row>
    <row r="132" spans="1:6" s="445" customFormat="1" ht="30" hidden="1" customHeight="1" x14ac:dyDescent="0.25">
      <c r="A132" s="436" t="str">
        <f>IF((SUM('Разделы 11, 12, 13, 14'!C9:C14)=SUM('Раздел 1'!H10:J10)),"","Неверно!")</f>
        <v/>
      </c>
      <c r="B132" s="437" t="s">
        <v>10880</v>
      </c>
      <c r="C132" s="443" t="s">
        <v>2772</v>
      </c>
      <c r="D132" s="443" t="s">
        <v>10310</v>
      </c>
      <c r="E132" s="443" t="str">
        <f>CONCATENATE(SUM('Разделы 11, 12, 13, 14'!C9:C14),"=",SUM('Раздел 1'!H10:J10))</f>
        <v>64=64</v>
      </c>
      <c r="F132" s="444"/>
    </row>
    <row r="133" spans="1:6" s="445" customFormat="1" ht="30" hidden="1" customHeight="1" x14ac:dyDescent="0.25">
      <c r="A133" s="436" t="str">
        <f>IF((SUM('Разделы 11, 12, 13, 14'!G9:G14)=SUM('Раздел 1'!O10:O10)),"","Неверно!")</f>
        <v/>
      </c>
      <c r="B133" s="437" t="s">
        <v>10881</v>
      </c>
      <c r="C133" s="443" t="s">
        <v>10590</v>
      </c>
      <c r="D133" s="443" t="s">
        <v>10311</v>
      </c>
      <c r="E133" s="443" t="str">
        <f>CONCATENATE(SUM('Разделы 11, 12, 13, 14'!G9:G14),"=",SUM('Раздел 1'!O10:O10))</f>
        <v>41=41</v>
      </c>
      <c r="F133" s="444"/>
    </row>
    <row r="134" spans="1:6" s="445" customFormat="1" ht="30" hidden="1" customHeight="1" x14ac:dyDescent="0.25">
      <c r="A134" s="436" t="str">
        <f>IF((SUM('Разделы 11, 12, 13, 14'!G10:G14)&gt;=SUM('Раздел 2'!E18:E18)+SUM('Раздел 2'!E20:E20)+SUM('Раздел 2'!E22:E22)+SUM('Раздел 2'!E24:E25)),"","Неверно!")</f>
        <v/>
      </c>
      <c r="B134" s="437" t="s">
        <v>10882</v>
      </c>
      <c r="C134" s="443" t="s">
        <v>10312</v>
      </c>
      <c r="D134" s="443" t="s">
        <v>10313</v>
      </c>
      <c r="E134" s="443" t="str">
        <f>CONCATENATE(SUM('Разделы 11, 12, 13, 14'!G10:G14),"&gt;=",SUM('Раздел 2'!E18:E18),"+",SUM('Раздел 2'!E20:E20),"+",SUM('Раздел 2'!E22:E22),"+",SUM('Раздел 2'!E24:E25))</f>
        <v>29&gt;=3+13+5+0</v>
      </c>
      <c r="F134" s="444"/>
    </row>
    <row r="135" spans="1:6" s="445" customFormat="1" ht="30" hidden="1" customHeight="1" x14ac:dyDescent="0.25">
      <c r="A135" s="436" t="str">
        <f>IF((SUM('Разделы 11, 12, 13, 14'!F9:F14)=SUM('Раздел 1'!K10:L10)),"","Неверно!")</f>
        <v/>
      </c>
      <c r="B135" s="437" t="s">
        <v>10883</v>
      </c>
      <c r="C135" s="443" t="s">
        <v>10314</v>
      </c>
      <c r="D135" s="443" t="s">
        <v>10315</v>
      </c>
      <c r="E135" s="443" t="str">
        <f>CONCATENATE(SUM('Разделы 11, 12, 13, 14'!F9:F14),"=",SUM('Раздел 1'!K10:L10))</f>
        <v>3=3</v>
      </c>
      <c r="F135" s="444"/>
    </row>
    <row r="136" spans="1:6" s="445" customFormat="1" ht="30" hidden="1" customHeight="1" x14ac:dyDescent="0.25">
      <c r="A136" s="436" t="str">
        <f>IF((SUM('Разделы 11, 12, 13, 14'!C10:C14)+SUM('Разделы 11, 12, 13, 14'!F10:F14)&gt;=SUM('Раздел 2'!E8:E12)),"","Неверно!")</f>
        <v/>
      </c>
      <c r="B136" s="437" t="s">
        <v>10884</v>
      </c>
      <c r="C136" s="443" t="s">
        <v>10316</v>
      </c>
      <c r="D136" s="443" t="s">
        <v>10317</v>
      </c>
      <c r="E136" s="443" t="str">
        <f>CONCATENATE(SUM('Разделы 11, 12, 13, 14'!C10:C14),"+",SUM('Разделы 11, 12, 13, 14'!F10:F14),"&gt;=",SUM('Раздел 2'!E8:E12))</f>
        <v>43+1&gt;=44</v>
      </c>
      <c r="F136" s="444"/>
    </row>
    <row r="137" spans="1:6" s="445" customFormat="1" ht="30" hidden="1" customHeight="1" x14ac:dyDescent="0.25">
      <c r="A137" s="436" t="str">
        <f>IF((SUM('Разделы 11, 12, 13, 14'!C9:C9)&gt;=SUM('Разделы 11, 12, 13, 14'!D9:D9)),"","Неверно!")</f>
        <v/>
      </c>
      <c r="B137" s="437" t="s">
        <v>10885</v>
      </c>
      <c r="C137" s="443" t="s">
        <v>2766</v>
      </c>
      <c r="D137" s="443" t="s">
        <v>10007</v>
      </c>
      <c r="E137" s="443" t="str">
        <f>CONCATENATE(SUM('Разделы 11, 12, 13, 14'!C9:C9),"&gt;=",SUM('Разделы 11, 12, 13, 14'!D9:D9))</f>
        <v>21&gt;=0</v>
      </c>
      <c r="F137" s="444"/>
    </row>
    <row r="138" spans="1:6" s="445" customFormat="1" ht="30" hidden="1" customHeight="1" x14ac:dyDescent="0.25">
      <c r="A138" s="436" t="str">
        <f>IF((SUM('Разделы 11, 12, 13, 14'!C10:C10)&gt;=SUM('Разделы 11, 12, 13, 14'!D10:D10)),"","Неверно!")</f>
        <v/>
      </c>
      <c r="B138" s="437" t="s">
        <v>10885</v>
      </c>
      <c r="C138" s="443" t="s">
        <v>2767</v>
      </c>
      <c r="D138" s="443" t="s">
        <v>10007</v>
      </c>
      <c r="E138" s="443" t="str">
        <f>CONCATENATE(SUM('Разделы 11, 12, 13, 14'!C10:C10),"&gt;=",SUM('Разделы 11, 12, 13, 14'!D10:D10))</f>
        <v>18&gt;=0</v>
      </c>
      <c r="F138" s="444"/>
    </row>
    <row r="139" spans="1:6" s="445" customFormat="1" ht="30" hidden="1" customHeight="1" x14ac:dyDescent="0.25">
      <c r="A139" s="436" t="str">
        <f>IF((SUM('Разделы 11, 12, 13, 14'!C11:C11)&gt;=SUM('Разделы 11, 12, 13, 14'!D11:D11)),"","Неверно!")</f>
        <v/>
      </c>
      <c r="B139" s="437" t="s">
        <v>10885</v>
      </c>
      <c r="C139" s="443" t="s">
        <v>2768</v>
      </c>
      <c r="D139" s="443" t="s">
        <v>10007</v>
      </c>
      <c r="E139" s="443" t="str">
        <f>CONCATENATE(SUM('Разделы 11, 12, 13, 14'!C11:C11),"&gt;=",SUM('Разделы 11, 12, 13, 14'!D11:D11))</f>
        <v>20&gt;=0</v>
      </c>
      <c r="F139" s="444"/>
    </row>
    <row r="140" spans="1:6" s="445" customFormat="1" ht="30" hidden="1" customHeight="1" x14ac:dyDescent="0.25">
      <c r="A140" s="436" t="str">
        <f>IF((SUM('Разделы 11, 12, 13, 14'!C12:C12)&gt;=SUM('Разделы 11, 12, 13, 14'!D12:D12)),"","Неверно!")</f>
        <v/>
      </c>
      <c r="B140" s="437" t="s">
        <v>10885</v>
      </c>
      <c r="C140" s="443" t="s">
        <v>2769</v>
      </c>
      <c r="D140" s="443" t="s">
        <v>10007</v>
      </c>
      <c r="E140" s="443" t="str">
        <f>CONCATENATE(SUM('Разделы 11, 12, 13, 14'!C12:C12),"&gt;=",SUM('Разделы 11, 12, 13, 14'!D12:D12))</f>
        <v>2&gt;=1</v>
      </c>
      <c r="F140" s="444"/>
    </row>
    <row r="141" spans="1:6" s="445" customFormat="1" ht="30" hidden="1" customHeight="1" x14ac:dyDescent="0.25">
      <c r="A141" s="436" t="str">
        <f>IF((SUM('Разделы 11, 12, 13, 14'!C13:C13)&gt;=SUM('Разделы 11, 12, 13, 14'!D13:D13)),"","Неверно!")</f>
        <v/>
      </c>
      <c r="B141" s="437" t="s">
        <v>10885</v>
      </c>
      <c r="C141" s="443" t="s">
        <v>2770</v>
      </c>
      <c r="D141" s="443" t="s">
        <v>10007</v>
      </c>
      <c r="E141" s="443" t="str">
        <f>CONCATENATE(SUM('Разделы 11, 12, 13, 14'!C13:C13),"&gt;=",SUM('Разделы 11, 12, 13, 14'!D13:D13))</f>
        <v>0&gt;=0</v>
      </c>
      <c r="F141" s="444"/>
    </row>
    <row r="142" spans="1:6" s="445" customFormat="1" ht="30" hidden="1" customHeight="1" x14ac:dyDescent="0.25">
      <c r="A142" s="436" t="str">
        <f>IF((SUM('Разделы 11, 12, 13, 14'!C14:C14)&gt;=SUM('Разделы 11, 12, 13, 14'!D14:D14)),"","Неверно!")</f>
        <v/>
      </c>
      <c r="B142" s="437" t="s">
        <v>10885</v>
      </c>
      <c r="C142" s="443" t="s">
        <v>2771</v>
      </c>
      <c r="D142" s="443" t="s">
        <v>10007</v>
      </c>
      <c r="E142" s="443" t="str">
        <f>CONCATENATE(SUM('Разделы 11, 12, 13, 14'!C14:C14),"&gt;=",SUM('Разделы 11, 12, 13, 14'!D14:D14))</f>
        <v>3&gt;=2</v>
      </c>
      <c r="F142" s="444"/>
    </row>
    <row r="143" spans="1:6" s="445" customFormat="1" ht="30" hidden="1" customHeight="1" x14ac:dyDescent="0.25">
      <c r="A143" s="436" t="str">
        <f>IF((SUM('Разделы 11, 12, 13, 14'!E15:E15)=SUM('Разделы 11, 12, 13, 14'!C15:C15)),"","Неверно!")</f>
        <v/>
      </c>
      <c r="B143" s="437" t="s">
        <v>10886</v>
      </c>
      <c r="C143" s="443" t="s">
        <v>10318</v>
      </c>
      <c r="D143" s="443" t="s">
        <v>10319</v>
      </c>
      <c r="E143" s="443" t="str">
        <f>CONCATENATE(SUM('Разделы 11, 12, 13, 14'!E15:E15),"=",SUM('Разделы 11, 12, 13, 14'!C15:C15))</f>
        <v>0=0</v>
      </c>
      <c r="F143" s="444"/>
    </row>
    <row r="144" spans="1:6" s="445" customFormat="1" ht="30" hidden="1" customHeight="1" x14ac:dyDescent="0.25">
      <c r="A144" s="436" t="str">
        <f>IF((SUM('Разделы 11, 12, 13, 14'!E15:E15)=SUM('Разделы 11, 12, 13, 14'!D15:D15)),"","Неверно!")</f>
        <v/>
      </c>
      <c r="B144" s="437" t="s">
        <v>10886</v>
      </c>
      <c r="C144" s="443" t="s">
        <v>10320</v>
      </c>
      <c r="D144" s="443" t="s">
        <v>10319</v>
      </c>
      <c r="E144" s="443" t="str">
        <f>CONCATENATE(SUM('Разделы 11, 12, 13, 14'!E15:E15),"=",SUM('Разделы 11, 12, 13, 14'!D15:D15))</f>
        <v>0=0</v>
      </c>
      <c r="F144" s="444"/>
    </row>
    <row r="145" spans="1:6" s="445" customFormat="1" ht="30" hidden="1" customHeight="1" x14ac:dyDescent="0.25">
      <c r="A145" s="436" t="str">
        <f>IF((SUM('Разделы 11, 12, 13, 14'!D15:D15)=SUM('Разделы 11, 12, 13, 14'!E9:E14)),"","Неверно!")</f>
        <v/>
      </c>
      <c r="B145" s="437" t="s">
        <v>10887</v>
      </c>
      <c r="C145" s="443" t="s">
        <v>10321</v>
      </c>
      <c r="D145" s="443" t="s">
        <v>10322</v>
      </c>
      <c r="E145" s="443" t="str">
        <f>CONCATENATE(SUM('Разделы 11, 12, 13, 14'!D15:D15),"=",SUM('Разделы 11, 12, 13, 14'!E9:E14))</f>
        <v>0=0</v>
      </c>
      <c r="F145" s="444"/>
    </row>
    <row r="146" spans="1:6" s="445" customFormat="1" ht="30" hidden="1" customHeight="1" x14ac:dyDescent="0.25">
      <c r="A146" s="436" t="str">
        <f>IF((SUM('Раздел 1'!AL10:AL10)=0),"","Неверно!")</f>
        <v/>
      </c>
      <c r="B146" s="437" t="s">
        <v>10888</v>
      </c>
      <c r="C146" s="443" t="s">
        <v>10015</v>
      </c>
      <c r="D146" s="443" t="s">
        <v>10016</v>
      </c>
      <c r="E146" s="443" t="str">
        <f>CONCATENATE(SUM('Раздел 1'!AL10:AL10),"=",0)</f>
        <v>0=0</v>
      </c>
      <c r="F146" s="444"/>
    </row>
    <row r="147" spans="1:6" s="445" customFormat="1" ht="30" hidden="1" customHeight="1" x14ac:dyDescent="0.25">
      <c r="A147" s="436" t="str">
        <f>IF((SUM('Раздел 1'!AL19:AL19)=0),"","Неверно!")</f>
        <v/>
      </c>
      <c r="B147" s="437" t="s">
        <v>10888</v>
      </c>
      <c r="C147" s="443" t="s">
        <v>10017</v>
      </c>
      <c r="D147" s="443" t="s">
        <v>10016</v>
      </c>
      <c r="E147" s="443" t="str">
        <f>CONCATENATE(SUM('Раздел 1'!AL19:AL19),"=",0)</f>
        <v>0=0</v>
      </c>
      <c r="F147" s="444"/>
    </row>
    <row r="148" spans="1:6" s="445" customFormat="1" ht="30" hidden="1" customHeight="1" x14ac:dyDescent="0.25">
      <c r="A148" s="436" t="str">
        <f>IF((SUM('Раздел 1'!AL20:AL20)=0),"","Неверно!")</f>
        <v/>
      </c>
      <c r="B148" s="437" t="s">
        <v>10888</v>
      </c>
      <c r="C148" s="443" t="s">
        <v>10018</v>
      </c>
      <c r="D148" s="443" t="s">
        <v>10016</v>
      </c>
      <c r="E148" s="443" t="str">
        <f>CONCATENATE(SUM('Раздел 1'!AL20:AL20),"=",0)</f>
        <v>0=0</v>
      </c>
      <c r="F148" s="444"/>
    </row>
    <row r="149" spans="1:6" s="445" customFormat="1" ht="30" hidden="1" customHeight="1" x14ac:dyDescent="0.25">
      <c r="A149" s="436" t="str">
        <f>IF((SUM('Раздел 1'!AL21:AL21)=0),"","Неверно!")</f>
        <v/>
      </c>
      <c r="B149" s="437" t="s">
        <v>10888</v>
      </c>
      <c r="C149" s="443" t="s">
        <v>10019</v>
      </c>
      <c r="D149" s="443" t="s">
        <v>10016</v>
      </c>
      <c r="E149" s="443" t="str">
        <f>CONCATENATE(SUM('Раздел 1'!AL21:AL21),"=",0)</f>
        <v>0=0</v>
      </c>
      <c r="F149" s="444"/>
    </row>
    <row r="150" spans="1:6" s="445" customFormat="1" ht="30" hidden="1" customHeight="1" x14ac:dyDescent="0.25">
      <c r="A150" s="436" t="str">
        <f>IF((SUM('Раздел 1'!AL22:AL22)=0),"","Неверно!")</f>
        <v/>
      </c>
      <c r="B150" s="437" t="s">
        <v>10888</v>
      </c>
      <c r="C150" s="443" t="s">
        <v>10020</v>
      </c>
      <c r="D150" s="443" t="s">
        <v>10016</v>
      </c>
      <c r="E150" s="443" t="str">
        <f>CONCATENATE(SUM('Раздел 1'!AL22:AL22),"=",0)</f>
        <v>0=0</v>
      </c>
      <c r="F150" s="444"/>
    </row>
    <row r="151" spans="1:6" s="445" customFormat="1" ht="30" hidden="1" customHeight="1" x14ac:dyDescent="0.25">
      <c r="A151" s="436" t="str">
        <f>IF((SUM('Раздел 1'!AL23:AL23)=0),"","Неверно!")</f>
        <v/>
      </c>
      <c r="B151" s="437" t="s">
        <v>10888</v>
      </c>
      <c r="C151" s="443" t="s">
        <v>10021</v>
      </c>
      <c r="D151" s="443" t="s">
        <v>10016</v>
      </c>
      <c r="E151" s="443" t="str">
        <f>CONCATENATE(SUM('Раздел 1'!AL23:AL23),"=",0)</f>
        <v>0=0</v>
      </c>
      <c r="F151" s="444"/>
    </row>
    <row r="152" spans="1:6" s="445" customFormat="1" ht="30" hidden="1" customHeight="1" x14ac:dyDescent="0.25">
      <c r="A152" s="436" t="str">
        <f>IF((SUM('Раздел 1'!AL24:AL24)=0),"","Неверно!")</f>
        <v/>
      </c>
      <c r="B152" s="437" t="s">
        <v>10888</v>
      </c>
      <c r="C152" s="443" t="s">
        <v>10022</v>
      </c>
      <c r="D152" s="443" t="s">
        <v>10016</v>
      </c>
      <c r="E152" s="443" t="str">
        <f>CONCATENATE(SUM('Раздел 1'!AL24:AL24),"=",0)</f>
        <v>0=0</v>
      </c>
      <c r="F152" s="444"/>
    </row>
    <row r="153" spans="1:6" s="445" customFormat="1" ht="30" hidden="1" customHeight="1" x14ac:dyDescent="0.25">
      <c r="A153" s="436" t="str">
        <f>IF((SUM('Раздел 1'!AL25:AL25)=0),"","Неверно!")</f>
        <v/>
      </c>
      <c r="B153" s="437" t="s">
        <v>10888</v>
      </c>
      <c r="C153" s="443" t="s">
        <v>10023</v>
      </c>
      <c r="D153" s="443" t="s">
        <v>10016</v>
      </c>
      <c r="E153" s="443" t="str">
        <f>CONCATENATE(SUM('Раздел 1'!AL25:AL25),"=",0)</f>
        <v>0=0</v>
      </c>
      <c r="F153" s="444"/>
    </row>
    <row r="154" spans="1:6" s="445" customFormat="1" ht="30" hidden="1" customHeight="1" x14ac:dyDescent="0.25">
      <c r="A154" s="436" t="str">
        <f>IF((SUM('Раздел 1'!AL26:AL26)=0),"","Неверно!")</f>
        <v/>
      </c>
      <c r="B154" s="437" t="s">
        <v>10888</v>
      </c>
      <c r="C154" s="443" t="s">
        <v>10024</v>
      </c>
      <c r="D154" s="443" t="s">
        <v>10016</v>
      </c>
      <c r="E154" s="443" t="str">
        <f>CONCATENATE(SUM('Раздел 1'!AL26:AL26),"=",0)</f>
        <v>0=0</v>
      </c>
      <c r="F154" s="444"/>
    </row>
    <row r="155" spans="1:6" s="445" customFormat="1" ht="30" hidden="1" customHeight="1" x14ac:dyDescent="0.25">
      <c r="A155" s="436" t="str">
        <f>IF((SUM('Раздел 1'!AL27:AL27)=0),"","Неверно!")</f>
        <v/>
      </c>
      <c r="B155" s="437" t="s">
        <v>10888</v>
      </c>
      <c r="C155" s="443" t="s">
        <v>10004</v>
      </c>
      <c r="D155" s="443" t="s">
        <v>10016</v>
      </c>
      <c r="E155" s="443" t="str">
        <f>CONCATENATE(SUM('Раздел 1'!AL27:AL27),"=",0)</f>
        <v>0=0</v>
      </c>
      <c r="F155" s="444"/>
    </row>
    <row r="156" spans="1:6" s="445" customFormat="1" ht="30" hidden="1" customHeight="1" x14ac:dyDescent="0.25">
      <c r="A156" s="436" t="str">
        <f>IF((SUM('Раздел 1'!AL28:AL28)=0),"","Неверно!")</f>
        <v/>
      </c>
      <c r="B156" s="437" t="s">
        <v>10888</v>
      </c>
      <c r="C156" s="443" t="s">
        <v>10025</v>
      </c>
      <c r="D156" s="443" t="s">
        <v>10016</v>
      </c>
      <c r="E156" s="443" t="str">
        <f>CONCATENATE(SUM('Раздел 1'!AL28:AL28),"=",0)</f>
        <v>0=0</v>
      </c>
      <c r="F156" s="444"/>
    </row>
    <row r="157" spans="1:6" s="445" customFormat="1" ht="30" hidden="1" customHeight="1" x14ac:dyDescent="0.25">
      <c r="A157" s="436" t="str">
        <f>IF((SUM('Раздел 1'!AL11:AL11)=0),"","Неверно!")</f>
        <v/>
      </c>
      <c r="B157" s="437" t="s">
        <v>10888</v>
      </c>
      <c r="C157" s="443" t="s">
        <v>10026</v>
      </c>
      <c r="D157" s="443" t="s">
        <v>10016</v>
      </c>
      <c r="E157" s="443" t="str">
        <f>CONCATENATE(SUM('Раздел 1'!AL11:AL11),"=",0)</f>
        <v>0=0</v>
      </c>
      <c r="F157" s="444"/>
    </row>
    <row r="158" spans="1:6" s="445" customFormat="1" ht="30" hidden="1" customHeight="1" x14ac:dyDescent="0.25">
      <c r="A158" s="436" t="str">
        <f>IF((SUM('Раздел 1'!AL29:AL29)=0),"","Неверно!")</f>
        <v/>
      </c>
      <c r="B158" s="437" t="s">
        <v>10888</v>
      </c>
      <c r="C158" s="443" t="s">
        <v>10027</v>
      </c>
      <c r="D158" s="443" t="s">
        <v>10016</v>
      </c>
      <c r="E158" s="443" t="str">
        <f>CONCATENATE(SUM('Раздел 1'!AL29:AL29),"=",0)</f>
        <v>0=0</v>
      </c>
      <c r="F158" s="444"/>
    </row>
    <row r="159" spans="1:6" s="445" customFormat="1" ht="30" hidden="1" customHeight="1" x14ac:dyDescent="0.25">
      <c r="A159" s="436" t="str">
        <f>IF((SUM('Раздел 1'!AL30:AL30)=0),"","Неверно!")</f>
        <v/>
      </c>
      <c r="B159" s="437" t="s">
        <v>10888</v>
      </c>
      <c r="C159" s="443" t="s">
        <v>10028</v>
      </c>
      <c r="D159" s="443" t="s">
        <v>10016</v>
      </c>
      <c r="E159" s="443" t="str">
        <f>CONCATENATE(SUM('Раздел 1'!AL30:AL30),"=",0)</f>
        <v>0=0</v>
      </c>
      <c r="F159" s="444"/>
    </row>
    <row r="160" spans="1:6" s="445" customFormat="1" ht="30" hidden="1" customHeight="1" x14ac:dyDescent="0.25">
      <c r="A160" s="436" t="str">
        <f>IF((SUM('Раздел 1'!AL31:AL31)=0),"","Неверно!")</f>
        <v/>
      </c>
      <c r="B160" s="437" t="s">
        <v>10888</v>
      </c>
      <c r="C160" s="443" t="s">
        <v>10029</v>
      </c>
      <c r="D160" s="443" t="s">
        <v>10016</v>
      </c>
      <c r="E160" s="443" t="str">
        <f>CONCATENATE(SUM('Раздел 1'!AL31:AL31),"=",0)</f>
        <v>0=0</v>
      </c>
      <c r="F160" s="444"/>
    </row>
    <row r="161" spans="1:6" s="445" customFormat="1" ht="30" hidden="1" customHeight="1" x14ac:dyDescent="0.25">
      <c r="A161" s="436" t="str">
        <f>IF((SUM('Раздел 1'!AL32:AL32)=0),"","Неверно!")</f>
        <v/>
      </c>
      <c r="B161" s="437" t="s">
        <v>10888</v>
      </c>
      <c r="C161" s="443" t="s">
        <v>10030</v>
      </c>
      <c r="D161" s="443" t="s">
        <v>10016</v>
      </c>
      <c r="E161" s="443" t="str">
        <f>CONCATENATE(SUM('Раздел 1'!AL32:AL32),"=",0)</f>
        <v>0=0</v>
      </c>
      <c r="F161" s="444"/>
    </row>
    <row r="162" spans="1:6" s="445" customFormat="1" ht="30" hidden="1" customHeight="1" x14ac:dyDescent="0.25">
      <c r="A162" s="436" t="str">
        <f>IF((SUM('Раздел 1'!AL33:AL33)=0),"","Неверно!")</f>
        <v/>
      </c>
      <c r="B162" s="437" t="s">
        <v>10888</v>
      </c>
      <c r="C162" s="443" t="s">
        <v>10031</v>
      </c>
      <c r="D162" s="443" t="s">
        <v>10016</v>
      </c>
      <c r="E162" s="443" t="str">
        <f>CONCATENATE(SUM('Раздел 1'!AL33:AL33),"=",0)</f>
        <v>0=0</v>
      </c>
      <c r="F162" s="444"/>
    </row>
    <row r="163" spans="1:6" s="445" customFormat="1" ht="30" hidden="1" customHeight="1" x14ac:dyDescent="0.25">
      <c r="A163" s="436" t="str">
        <f>IF((SUM('Раздел 1'!AL34:AL34)=0),"","Неверно!")</f>
        <v/>
      </c>
      <c r="B163" s="437" t="s">
        <v>10888</v>
      </c>
      <c r="C163" s="443" t="s">
        <v>10032</v>
      </c>
      <c r="D163" s="443" t="s">
        <v>10016</v>
      </c>
      <c r="E163" s="443" t="str">
        <f>CONCATENATE(SUM('Раздел 1'!AL34:AL34),"=",0)</f>
        <v>0=0</v>
      </c>
      <c r="F163" s="444"/>
    </row>
    <row r="164" spans="1:6" s="445" customFormat="1" ht="30" hidden="1" customHeight="1" x14ac:dyDescent="0.25">
      <c r="A164" s="436" t="str">
        <f>IF((SUM('Раздел 1'!AL35:AL35)=0),"","Неверно!")</f>
        <v/>
      </c>
      <c r="B164" s="437" t="s">
        <v>10888</v>
      </c>
      <c r="C164" s="443" t="s">
        <v>10033</v>
      </c>
      <c r="D164" s="443" t="s">
        <v>10016</v>
      </c>
      <c r="E164" s="443" t="str">
        <f>CONCATENATE(SUM('Раздел 1'!AL35:AL35),"=",0)</f>
        <v>0=0</v>
      </c>
      <c r="F164" s="444"/>
    </row>
    <row r="165" spans="1:6" s="445" customFormat="1" ht="30" hidden="1" customHeight="1" x14ac:dyDescent="0.25">
      <c r="A165" s="436" t="str">
        <f>IF((SUM('Раздел 1'!AL36:AL36)=0),"","Неверно!")</f>
        <v/>
      </c>
      <c r="B165" s="437" t="s">
        <v>10888</v>
      </c>
      <c r="C165" s="443" t="s">
        <v>10034</v>
      </c>
      <c r="D165" s="443" t="s">
        <v>10016</v>
      </c>
      <c r="E165" s="443" t="str">
        <f>CONCATENATE(SUM('Раздел 1'!AL36:AL36),"=",0)</f>
        <v>0=0</v>
      </c>
      <c r="F165" s="444"/>
    </row>
    <row r="166" spans="1:6" s="445" customFormat="1" ht="30" hidden="1" customHeight="1" x14ac:dyDescent="0.25">
      <c r="A166" s="436" t="str">
        <f>IF((SUM('Раздел 1'!AL37:AL37)=0),"","Неверно!")</f>
        <v/>
      </c>
      <c r="B166" s="437" t="s">
        <v>10888</v>
      </c>
      <c r="C166" s="443" t="s">
        <v>10035</v>
      </c>
      <c r="D166" s="443" t="s">
        <v>10016</v>
      </c>
      <c r="E166" s="443" t="str">
        <f>CONCATENATE(SUM('Раздел 1'!AL37:AL37),"=",0)</f>
        <v>0=0</v>
      </c>
      <c r="F166" s="444"/>
    </row>
    <row r="167" spans="1:6" s="445" customFormat="1" ht="30" hidden="1" customHeight="1" x14ac:dyDescent="0.25">
      <c r="A167" s="436" t="str">
        <f>IF((SUM('Раздел 1'!AL38:AL38)=0),"","Неверно!")</f>
        <v/>
      </c>
      <c r="B167" s="437" t="s">
        <v>10888</v>
      </c>
      <c r="C167" s="443" t="s">
        <v>10036</v>
      </c>
      <c r="D167" s="443" t="s">
        <v>10016</v>
      </c>
      <c r="E167" s="443" t="str">
        <f>CONCATENATE(SUM('Раздел 1'!AL38:AL38),"=",0)</f>
        <v>0=0</v>
      </c>
      <c r="F167" s="444"/>
    </row>
    <row r="168" spans="1:6" s="445" customFormat="1" ht="30" hidden="1" customHeight="1" x14ac:dyDescent="0.25">
      <c r="A168" s="436" t="str">
        <f>IF((SUM('Раздел 1'!AL12:AL12)=0),"","Неверно!")</f>
        <v/>
      </c>
      <c r="B168" s="437" t="s">
        <v>10888</v>
      </c>
      <c r="C168" s="443" t="s">
        <v>10037</v>
      </c>
      <c r="D168" s="443" t="s">
        <v>10016</v>
      </c>
      <c r="E168" s="443" t="str">
        <f>CONCATENATE(SUM('Раздел 1'!AL12:AL12),"=",0)</f>
        <v>0=0</v>
      </c>
      <c r="F168" s="444"/>
    </row>
    <row r="169" spans="1:6" s="445" customFormat="1" ht="30" hidden="1" customHeight="1" x14ac:dyDescent="0.25">
      <c r="A169" s="436" t="str">
        <f>IF((SUM('Раздел 1'!AL39:AL39)=0),"","Неверно!")</f>
        <v/>
      </c>
      <c r="B169" s="437" t="s">
        <v>10888</v>
      </c>
      <c r="C169" s="443" t="s">
        <v>10038</v>
      </c>
      <c r="D169" s="443" t="s">
        <v>10016</v>
      </c>
      <c r="E169" s="443" t="str">
        <f>CONCATENATE(SUM('Раздел 1'!AL39:AL39),"=",0)</f>
        <v>0=0</v>
      </c>
      <c r="F169" s="444"/>
    </row>
    <row r="170" spans="1:6" s="445" customFormat="1" ht="30" hidden="1" customHeight="1" x14ac:dyDescent="0.25">
      <c r="A170" s="436" t="str">
        <f>IF((SUM('Раздел 1'!AL40:AL40)=0),"","Неверно!")</f>
        <v/>
      </c>
      <c r="B170" s="437" t="s">
        <v>10888</v>
      </c>
      <c r="C170" s="443" t="s">
        <v>10039</v>
      </c>
      <c r="D170" s="443" t="s">
        <v>10016</v>
      </c>
      <c r="E170" s="443" t="str">
        <f>CONCATENATE(SUM('Раздел 1'!AL40:AL40),"=",0)</f>
        <v>0=0</v>
      </c>
      <c r="F170" s="444"/>
    </row>
    <row r="171" spans="1:6" s="445" customFormat="1" ht="30" hidden="1" customHeight="1" x14ac:dyDescent="0.25">
      <c r="A171" s="436" t="str">
        <f>IF((SUM('Раздел 1'!AL41:AL41)=0),"","Неверно!")</f>
        <v/>
      </c>
      <c r="B171" s="437" t="s">
        <v>10888</v>
      </c>
      <c r="C171" s="443" t="s">
        <v>10040</v>
      </c>
      <c r="D171" s="443" t="s">
        <v>10016</v>
      </c>
      <c r="E171" s="443" t="str">
        <f>CONCATENATE(SUM('Раздел 1'!AL41:AL41),"=",0)</f>
        <v>0=0</v>
      </c>
      <c r="F171" s="444"/>
    </row>
    <row r="172" spans="1:6" s="445" customFormat="1" ht="30" hidden="1" customHeight="1" x14ac:dyDescent="0.25">
      <c r="A172" s="436" t="str">
        <f>IF((SUM('Раздел 1'!AL42:AL42)=0),"","Неверно!")</f>
        <v/>
      </c>
      <c r="B172" s="437" t="s">
        <v>10888</v>
      </c>
      <c r="C172" s="443" t="s">
        <v>10041</v>
      </c>
      <c r="D172" s="443" t="s">
        <v>10016</v>
      </c>
      <c r="E172" s="443" t="str">
        <f>CONCATENATE(SUM('Раздел 1'!AL42:AL42),"=",0)</f>
        <v>0=0</v>
      </c>
      <c r="F172" s="444"/>
    </row>
    <row r="173" spans="1:6" s="445" customFormat="1" ht="30" hidden="1" customHeight="1" x14ac:dyDescent="0.25">
      <c r="A173" s="436" t="str">
        <f>IF((SUM('Раздел 1'!AL43:AL43)=0),"","Неверно!")</f>
        <v/>
      </c>
      <c r="B173" s="437" t="s">
        <v>10888</v>
      </c>
      <c r="C173" s="443" t="s">
        <v>10042</v>
      </c>
      <c r="D173" s="443" t="s">
        <v>10016</v>
      </c>
      <c r="E173" s="443" t="str">
        <f>CONCATENATE(SUM('Раздел 1'!AL43:AL43),"=",0)</f>
        <v>0=0</v>
      </c>
      <c r="F173" s="444"/>
    </row>
    <row r="174" spans="1:6" s="445" customFormat="1" ht="30" hidden="1" customHeight="1" x14ac:dyDescent="0.25">
      <c r="A174" s="436" t="str">
        <f>IF((SUM('Раздел 1'!AL44:AL44)=0),"","Неверно!")</f>
        <v/>
      </c>
      <c r="B174" s="437" t="s">
        <v>10888</v>
      </c>
      <c r="C174" s="443" t="s">
        <v>10043</v>
      </c>
      <c r="D174" s="443" t="s">
        <v>10016</v>
      </c>
      <c r="E174" s="443" t="str">
        <f>CONCATENATE(SUM('Раздел 1'!AL44:AL44),"=",0)</f>
        <v>0=0</v>
      </c>
      <c r="F174" s="444"/>
    </row>
    <row r="175" spans="1:6" s="445" customFormat="1" ht="30" hidden="1" customHeight="1" x14ac:dyDescent="0.25">
      <c r="A175" s="436" t="str">
        <f>IF((SUM('Раздел 1'!AL45:AL45)=0),"","Неверно!")</f>
        <v/>
      </c>
      <c r="B175" s="437" t="s">
        <v>10888</v>
      </c>
      <c r="C175" s="443" t="s">
        <v>10044</v>
      </c>
      <c r="D175" s="443" t="s">
        <v>10016</v>
      </c>
      <c r="E175" s="443" t="str">
        <f>CONCATENATE(SUM('Раздел 1'!AL45:AL45),"=",0)</f>
        <v>0=0</v>
      </c>
      <c r="F175" s="444"/>
    </row>
    <row r="176" spans="1:6" s="445" customFormat="1" ht="30" hidden="1" customHeight="1" x14ac:dyDescent="0.25">
      <c r="A176" s="436" t="str">
        <f>IF((SUM('Раздел 1'!AL46:AL46)=0),"","Неверно!")</f>
        <v/>
      </c>
      <c r="B176" s="437" t="s">
        <v>10888</v>
      </c>
      <c r="C176" s="443" t="s">
        <v>10045</v>
      </c>
      <c r="D176" s="443" t="s">
        <v>10016</v>
      </c>
      <c r="E176" s="443" t="str">
        <f>CONCATENATE(SUM('Раздел 1'!AL46:AL46),"=",0)</f>
        <v>0=0</v>
      </c>
      <c r="F176" s="444"/>
    </row>
    <row r="177" spans="1:6" s="445" customFormat="1" ht="30" hidden="1" customHeight="1" x14ac:dyDescent="0.25">
      <c r="A177" s="436" t="str">
        <f>IF((SUM('Раздел 1'!AL47:AL47)=0),"","Неверно!")</f>
        <v/>
      </c>
      <c r="B177" s="437" t="s">
        <v>10888</v>
      </c>
      <c r="C177" s="443" t="s">
        <v>10046</v>
      </c>
      <c r="D177" s="443" t="s">
        <v>10016</v>
      </c>
      <c r="E177" s="443" t="str">
        <f>CONCATENATE(SUM('Раздел 1'!AL47:AL47),"=",0)</f>
        <v>0=0</v>
      </c>
      <c r="F177" s="444"/>
    </row>
    <row r="178" spans="1:6" s="445" customFormat="1" ht="30" hidden="1" customHeight="1" x14ac:dyDescent="0.25">
      <c r="A178" s="436" t="str">
        <f>IF((SUM('Раздел 1'!AL48:AL48)=0),"","Неверно!")</f>
        <v/>
      </c>
      <c r="B178" s="437" t="s">
        <v>10888</v>
      </c>
      <c r="C178" s="443" t="s">
        <v>2711</v>
      </c>
      <c r="D178" s="443" t="s">
        <v>10016</v>
      </c>
      <c r="E178" s="443" t="str">
        <f>CONCATENATE(SUM('Раздел 1'!AL48:AL48),"=",0)</f>
        <v>0=0</v>
      </c>
      <c r="F178" s="444"/>
    </row>
    <row r="179" spans="1:6" s="445" customFormat="1" ht="30" hidden="1" customHeight="1" x14ac:dyDescent="0.25">
      <c r="A179" s="436" t="str">
        <f>IF((SUM('Раздел 1'!AL13:AL13)=0),"","Неверно!")</f>
        <v/>
      </c>
      <c r="B179" s="437" t="s">
        <v>10888</v>
      </c>
      <c r="C179" s="443" t="s">
        <v>10047</v>
      </c>
      <c r="D179" s="443" t="s">
        <v>10016</v>
      </c>
      <c r="E179" s="443" t="str">
        <f>CONCATENATE(SUM('Раздел 1'!AL13:AL13),"=",0)</f>
        <v>0=0</v>
      </c>
      <c r="F179" s="444"/>
    </row>
    <row r="180" spans="1:6" s="445" customFormat="1" ht="30" hidden="1" customHeight="1" x14ac:dyDescent="0.25">
      <c r="A180" s="436" t="str">
        <f>IF((SUM('Раздел 1'!AL49:AL49)=0),"","Неверно!")</f>
        <v/>
      </c>
      <c r="B180" s="437" t="s">
        <v>10888</v>
      </c>
      <c r="C180" s="443" t="s">
        <v>10048</v>
      </c>
      <c r="D180" s="443" t="s">
        <v>10016</v>
      </c>
      <c r="E180" s="443" t="str">
        <f>CONCATENATE(SUM('Раздел 1'!AL49:AL49),"=",0)</f>
        <v>0=0</v>
      </c>
      <c r="F180" s="444"/>
    </row>
    <row r="181" spans="1:6" s="445" customFormat="1" ht="30" hidden="1" customHeight="1" x14ac:dyDescent="0.25">
      <c r="A181" s="436" t="str">
        <f>IF((SUM('Раздел 1'!AL50:AL50)=0),"","Неверно!")</f>
        <v/>
      </c>
      <c r="B181" s="437" t="s">
        <v>10888</v>
      </c>
      <c r="C181" s="443" t="s">
        <v>10049</v>
      </c>
      <c r="D181" s="443" t="s">
        <v>10016</v>
      </c>
      <c r="E181" s="443" t="str">
        <f>CONCATENATE(SUM('Раздел 1'!AL50:AL50),"=",0)</f>
        <v>0=0</v>
      </c>
      <c r="F181" s="444"/>
    </row>
    <row r="182" spans="1:6" s="445" customFormat="1" ht="30" hidden="1" customHeight="1" x14ac:dyDescent="0.25">
      <c r="A182" s="436" t="str">
        <f>IF((SUM('Раздел 1'!AL51:AL51)=0),"","Неверно!")</f>
        <v/>
      </c>
      <c r="B182" s="437" t="s">
        <v>10888</v>
      </c>
      <c r="C182" s="443" t="s">
        <v>10050</v>
      </c>
      <c r="D182" s="443" t="s">
        <v>10016</v>
      </c>
      <c r="E182" s="443" t="str">
        <f>CONCATENATE(SUM('Раздел 1'!AL51:AL51),"=",0)</f>
        <v>0=0</v>
      </c>
      <c r="F182" s="444"/>
    </row>
    <row r="183" spans="1:6" s="445" customFormat="1" ht="30" hidden="1" customHeight="1" x14ac:dyDescent="0.25">
      <c r="A183" s="436" t="str">
        <f>IF((SUM('Раздел 1'!AL52:AL52)=0),"","Неверно!")</f>
        <v/>
      </c>
      <c r="B183" s="437" t="s">
        <v>10888</v>
      </c>
      <c r="C183" s="443" t="s">
        <v>10051</v>
      </c>
      <c r="D183" s="443" t="s">
        <v>10016</v>
      </c>
      <c r="E183" s="443" t="str">
        <f>CONCATENATE(SUM('Раздел 1'!AL52:AL52),"=",0)</f>
        <v>0=0</v>
      </c>
      <c r="F183" s="444"/>
    </row>
    <row r="184" spans="1:6" s="445" customFormat="1" ht="30" hidden="1" customHeight="1" x14ac:dyDescent="0.25">
      <c r="A184" s="436" t="str">
        <f>IF((SUM('Раздел 1'!AL53:AL53)=0),"","Неверно!")</f>
        <v/>
      </c>
      <c r="B184" s="437" t="s">
        <v>10888</v>
      </c>
      <c r="C184" s="443" t="s">
        <v>2747</v>
      </c>
      <c r="D184" s="443" t="s">
        <v>10016</v>
      </c>
      <c r="E184" s="443" t="str">
        <f>CONCATENATE(SUM('Раздел 1'!AL53:AL53),"=",0)</f>
        <v>0=0</v>
      </c>
      <c r="F184" s="444"/>
    </row>
    <row r="185" spans="1:6" s="445" customFormat="1" ht="30" hidden="1" customHeight="1" x14ac:dyDescent="0.25">
      <c r="A185" s="436" t="str">
        <f>IF((SUM('Раздел 1'!AL54:AL54)=0),"","Неверно!")</f>
        <v/>
      </c>
      <c r="B185" s="437" t="s">
        <v>10888</v>
      </c>
      <c r="C185" s="443" t="s">
        <v>10052</v>
      </c>
      <c r="D185" s="443" t="s">
        <v>10016</v>
      </c>
      <c r="E185" s="443" t="str">
        <f>CONCATENATE(SUM('Раздел 1'!AL54:AL54),"=",0)</f>
        <v>0=0</v>
      </c>
      <c r="F185" s="444"/>
    </row>
    <row r="186" spans="1:6" s="445" customFormat="1" ht="30" hidden="1" customHeight="1" x14ac:dyDescent="0.25">
      <c r="A186" s="436" t="str">
        <f>IF((SUM('Раздел 1'!AL55:AL55)=0),"","Неверно!")</f>
        <v/>
      </c>
      <c r="B186" s="437" t="s">
        <v>10888</v>
      </c>
      <c r="C186" s="443" t="s">
        <v>10053</v>
      </c>
      <c r="D186" s="443" t="s">
        <v>10016</v>
      </c>
      <c r="E186" s="443" t="str">
        <f>CONCATENATE(SUM('Раздел 1'!AL55:AL55),"=",0)</f>
        <v>0=0</v>
      </c>
      <c r="F186" s="444"/>
    </row>
    <row r="187" spans="1:6" s="445" customFormat="1" ht="30" hidden="1" customHeight="1" x14ac:dyDescent="0.25">
      <c r="A187" s="436" t="str">
        <f>IF((SUM('Раздел 1'!AL56:AL56)=0),"","Неверно!")</f>
        <v/>
      </c>
      <c r="B187" s="437" t="s">
        <v>10888</v>
      </c>
      <c r="C187" s="443" t="s">
        <v>10054</v>
      </c>
      <c r="D187" s="443" t="s">
        <v>10016</v>
      </c>
      <c r="E187" s="443" t="str">
        <f>CONCATENATE(SUM('Раздел 1'!AL56:AL56),"=",0)</f>
        <v>0=0</v>
      </c>
      <c r="F187" s="444"/>
    </row>
    <row r="188" spans="1:6" s="445" customFormat="1" ht="30" hidden="1" customHeight="1" x14ac:dyDescent="0.25">
      <c r="A188" s="436" t="str">
        <f>IF((SUM('Раздел 1'!AL57:AL57)=0),"","Неверно!")</f>
        <v/>
      </c>
      <c r="B188" s="437" t="s">
        <v>10888</v>
      </c>
      <c r="C188" s="443" t="s">
        <v>10055</v>
      </c>
      <c r="D188" s="443" t="s">
        <v>10016</v>
      </c>
      <c r="E188" s="443" t="str">
        <f>CONCATENATE(SUM('Раздел 1'!AL57:AL57),"=",0)</f>
        <v>0=0</v>
      </c>
      <c r="F188" s="444"/>
    </row>
    <row r="189" spans="1:6" s="445" customFormat="1" ht="30" hidden="1" customHeight="1" x14ac:dyDescent="0.25">
      <c r="A189" s="436" t="str">
        <f>IF((SUM('Раздел 1'!AL58:AL58)=0),"","Неверно!")</f>
        <v/>
      </c>
      <c r="B189" s="437" t="s">
        <v>10888</v>
      </c>
      <c r="C189" s="443" t="s">
        <v>10056</v>
      </c>
      <c r="D189" s="443" t="s">
        <v>10016</v>
      </c>
      <c r="E189" s="443" t="str">
        <f>CONCATENATE(SUM('Раздел 1'!AL58:AL58),"=",0)</f>
        <v>0=0</v>
      </c>
      <c r="F189" s="444"/>
    </row>
    <row r="190" spans="1:6" s="445" customFormat="1" ht="30" hidden="1" customHeight="1" x14ac:dyDescent="0.25">
      <c r="A190" s="436" t="str">
        <f>IF((SUM('Раздел 1'!AL14:AL14)=0),"","Неверно!")</f>
        <v/>
      </c>
      <c r="B190" s="437" t="s">
        <v>10888</v>
      </c>
      <c r="C190" s="443" t="s">
        <v>10057</v>
      </c>
      <c r="D190" s="443" t="s">
        <v>10016</v>
      </c>
      <c r="E190" s="443" t="str">
        <f>CONCATENATE(SUM('Раздел 1'!AL14:AL14),"=",0)</f>
        <v>0=0</v>
      </c>
      <c r="F190" s="444"/>
    </row>
    <row r="191" spans="1:6" s="445" customFormat="1" ht="30" hidden="1" customHeight="1" x14ac:dyDescent="0.25">
      <c r="A191" s="436" t="str">
        <f>IF((SUM('Раздел 1'!AL59:AL59)=0),"","Неверно!")</f>
        <v/>
      </c>
      <c r="B191" s="437" t="s">
        <v>10888</v>
      </c>
      <c r="C191" s="443" t="s">
        <v>10058</v>
      </c>
      <c r="D191" s="443" t="s">
        <v>10016</v>
      </c>
      <c r="E191" s="443" t="str">
        <f>CONCATENATE(SUM('Раздел 1'!AL59:AL59),"=",0)</f>
        <v>0=0</v>
      </c>
      <c r="F191" s="444"/>
    </row>
    <row r="192" spans="1:6" s="445" customFormat="1" ht="30" hidden="1" customHeight="1" x14ac:dyDescent="0.25">
      <c r="A192" s="436" t="str">
        <f>IF((SUM('Раздел 1'!AL60:AL60)=0),"","Неверно!")</f>
        <v/>
      </c>
      <c r="B192" s="437" t="s">
        <v>10888</v>
      </c>
      <c r="C192" s="443" t="s">
        <v>10059</v>
      </c>
      <c r="D192" s="443" t="s">
        <v>10016</v>
      </c>
      <c r="E192" s="443" t="str">
        <f>CONCATENATE(SUM('Раздел 1'!AL60:AL60),"=",0)</f>
        <v>0=0</v>
      </c>
      <c r="F192" s="444"/>
    </row>
    <row r="193" spans="1:6" s="445" customFormat="1" ht="30" hidden="1" customHeight="1" x14ac:dyDescent="0.25">
      <c r="A193" s="436" t="str">
        <f>IF((SUM('Раздел 1'!AL61:AL61)=0),"","Неверно!")</f>
        <v/>
      </c>
      <c r="B193" s="437" t="s">
        <v>10888</v>
      </c>
      <c r="C193" s="443" t="s">
        <v>10060</v>
      </c>
      <c r="D193" s="443" t="s">
        <v>10016</v>
      </c>
      <c r="E193" s="443" t="str">
        <f>CONCATENATE(SUM('Раздел 1'!AL61:AL61),"=",0)</f>
        <v>0=0</v>
      </c>
      <c r="F193" s="444"/>
    </row>
    <row r="194" spans="1:6" s="445" customFormat="1" ht="30" hidden="1" customHeight="1" x14ac:dyDescent="0.25">
      <c r="A194" s="436" t="str">
        <f>IF((SUM('Раздел 1'!AL62:AL62)=0),"","Неверно!")</f>
        <v/>
      </c>
      <c r="B194" s="437" t="s">
        <v>10888</v>
      </c>
      <c r="C194" s="443" t="s">
        <v>10061</v>
      </c>
      <c r="D194" s="443" t="s">
        <v>10016</v>
      </c>
      <c r="E194" s="443" t="str">
        <f>CONCATENATE(SUM('Раздел 1'!AL62:AL62),"=",0)</f>
        <v>0=0</v>
      </c>
      <c r="F194" s="444"/>
    </row>
    <row r="195" spans="1:6" s="445" customFormat="1" ht="30" hidden="1" customHeight="1" x14ac:dyDescent="0.25">
      <c r="A195" s="436" t="str">
        <f>IF((SUM('Раздел 1'!AL63:AL63)=0),"","Неверно!")</f>
        <v/>
      </c>
      <c r="B195" s="437" t="s">
        <v>10888</v>
      </c>
      <c r="C195" s="443" t="s">
        <v>10062</v>
      </c>
      <c r="D195" s="443" t="s">
        <v>10016</v>
      </c>
      <c r="E195" s="443" t="str">
        <f>CONCATENATE(SUM('Раздел 1'!AL63:AL63),"=",0)</f>
        <v>0=0</v>
      </c>
      <c r="F195" s="444"/>
    </row>
    <row r="196" spans="1:6" s="445" customFormat="1" ht="30" hidden="1" customHeight="1" x14ac:dyDescent="0.25">
      <c r="A196" s="436" t="str">
        <f>IF((SUM('Раздел 1'!AL15:AL15)=0),"","Неверно!")</f>
        <v/>
      </c>
      <c r="B196" s="437" t="s">
        <v>10888</v>
      </c>
      <c r="C196" s="443" t="s">
        <v>10063</v>
      </c>
      <c r="D196" s="443" t="s">
        <v>10016</v>
      </c>
      <c r="E196" s="443" t="str">
        <f>CONCATENATE(SUM('Раздел 1'!AL15:AL15),"=",0)</f>
        <v>0=0</v>
      </c>
      <c r="F196" s="444"/>
    </row>
    <row r="197" spans="1:6" s="445" customFormat="1" ht="30" hidden="1" customHeight="1" x14ac:dyDescent="0.25">
      <c r="A197" s="436" t="str">
        <f>IF((SUM('Раздел 1'!AL16:AL16)=0),"","Неверно!")</f>
        <v/>
      </c>
      <c r="B197" s="437" t="s">
        <v>10888</v>
      </c>
      <c r="C197" s="443" t="s">
        <v>10064</v>
      </c>
      <c r="D197" s="443" t="s">
        <v>10016</v>
      </c>
      <c r="E197" s="443" t="str">
        <f>CONCATENATE(SUM('Раздел 1'!AL16:AL16),"=",0)</f>
        <v>0=0</v>
      </c>
      <c r="F197" s="444"/>
    </row>
    <row r="198" spans="1:6" s="445" customFormat="1" ht="30" hidden="1" customHeight="1" x14ac:dyDescent="0.25">
      <c r="A198" s="436" t="str">
        <f>IF((SUM('Раздел 1'!AL17:AL17)=0),"","Неверно!")</f>
        <v/>
      </c>
      <c r="B198" s="437" t="s">
        <v>10888</v>
      </c>
      <c r="C198" s="443" t="s">
        <v>10065</v>
      </c>
      <c r="D198" s="443" t="s">
        <v>10016</v>
      </c>
      <c r="E198" s="443" t="str">
        <f>CONCATENATE(SUM('Раздел 1'!AL17:AL17),"=",0)</f>
        <v>0=0</v>
      </c>
      <c r="F198" s="444"/>
    </row>
    <row r="199" spans="1:6" s="445" customFormat="1" ht="30" hidden="1" customHeight="1" x14ac:dyDescent="0.25">
      <c r="A199" s="436" t="str">
        <f>IF((SUM('Раздел 1'!AL18:AL18)=0),"","Неверно!")</f>
        <v/>
      </c>
      <c r="B199" s="437" t="s">
        <v>10888</v>
      </c>
      <c r="C199" s="443" t="s">
        <v>10066</v>
      </c>
      <c r="D199" s="443" t="s">
        <v>10016</v>
      </c>
      <c r="E199" s="443" t="str">
        <f>CONCATENATE(SUM('Раздел 1'!AL18:AL18),"=",0)</f>
        <v>0=0</v>
      </c>
      <c r="F199" s="444"/>
    </row>
    <row r="200" spans="1:6" s="445" customFormat="1" ht="30" hidden="1" customHeight="1" x14ac:dyDescent="0.25">
      <c r="A200" s="436" t="str">
        <f>IF((SUM('Раздел 1'!AM10:AM10)=0),"","Неверно!")</f>
        <v/>
      </c>
      <c r="B200" s="437" t="s">
        <v>10888</v>
      </c>
      <c r="C200" s="443" t="s">
        <v>10067</v>
      </c>
      <c r="D200" s="443" t="s">
        <v>10016</v>
      </c>
      <c r="E200" s="443" t="str">
        <f>CONCATENATE(SUM('Раздел 1'!AM10:AM10),"=",0)</f>
        <v>0=0</v>
      </c>
      <c r="F200" s="444"/>
    </row>
    <row r="201" spans="1:6" s="445" customFormat="1" ht="30" hidden="1" customHeight="1" x14ac:dyDescent="0.25">
      <c r="A201" s="436" t="str">
        <f>IF((SUM('Раздел 1'!AM19:AM19)=0),"","Неверно!")</f>
        <v/>
      </c>
      <c r="B201" s="437" t="s">
        <v>10888</v>
      </c>
      <c r="C201" s="443" t="s">
        <v>10068</v>
      </c>
      <c r="D201" s="443" t="s">
        <v>10016</v>
      </c>
      <c r="E201" s="443" t="str">
        <f>CONCATENATE(SUM('Раздел 1'!AM19:AM19),"=",0)</f>
        <v>0=0</v>
      </c>
      <c r="F201" s="444"/>
    </row>
    <row r="202" spans="1:6" s="445" customFormat="1" ht="30" hidden="1" customHeight="1" x14ac:dyDescent="0.25">
      <c r="A202" s="436" t="str">
        <f>IF((SUM('Раздел 1'!AM20:AM20)=0),"","Неверно!")</f>
        <v/>
      </c>
      <c r="B202" s="437" t="s">
        <v>10888</v>
      </c>
      <c r="C202" s="443" t="s">
        <v>10069</v>
      </c>
      <c r="D202" s="443" t="s">
        <v>10016</v>
      </c>
      <c r="E202" s="443" t="str">
        <f>CONCATENATE(SUM('Раздел 1'!AM20:AM20),"=",0)</f>
        <v>0=0</v>
      </c>
      <c r="F202" s="444"/>
    </row>
    <row r="203" spans="1:6" s="445" customFormat="1" ht="30" hidden="1" customHeight="1" x14ac:dyDescent="0.25">
      <c r="A203" s="436" t="str">
        <f>IF((SUM('Раздел 1'!AM21:AM21)=0),"","Неверно!")</f>
        <v/>
      </c>
      <c r="B203" s="437" t="s">
        <v>10888</v>
      </c>
      <c r="C203" s="443" t="s">
        <v>10070</v>
      </c>
      <c r="D203" s="443" t="s">
        <v>10016</v>
      </c>
      <c r="E203" s="443" t="str">
        <f>CONCATENATE(SUM('Раздел 1'!AM21:AM21),"=",0)</f>
        <v>0=0</v>
      </c>
      <c r="F203" s="444"/>
    </row>
    <row r="204" spans="1:6" s="445" customFormat="1" ht="30" hidden="1" customHeight="1" x14ac:dyDescent="0.25">
      <c r="A204" s="436" t="str">
        <f>IF((SUM('Раздел 1'!AM22:AM22)=0),"","Неверно!")</f>
        <v/>
      </c>
      <c r="B204" s="437" t="s">
        <v>10888</v>
      </c>
      <c r="C204" s="443" t="s">
        <v>10071</v>
      </c>
      <c r="D204" s="443" t="s">
        <v>10016</v>
      </c>
      <c r="E204" s="443" t="str">
        <f>CONCATENATE(SUM('Раздел 1'!AM22:AM22),"=",0)</f>
        <v>0=0</v>
      </c>
      <c r="F204" s="444"/>
    </row>
    <row r="205" spans="1:6" s="445" customFormat="1" ht="30" hidden="1" customHeight="1" x14ac:dyDescent="0.25">
      <c r="A205" s="436" t="str">
        <f>IF((SUM('Раздел 1'!AM23:AM23)=0),"","Неверно!")</f>
        <v/>
      </c>
      <c r="B205" s="437" t="s">
        <v>10888</v>
      </c>
      <c r="C205" s="443" t="s">
        <v>10072</v>
      </c>
      <c r="D205" s="443" t="s">
        <v>10016</v>
      </c>
      <c r="E205" s="443" t="str">
        <f>CONCATENATE(SUM('Раздел 1'!AM23:AM23),"=",0)</f>
        <v>0=0</v>
      </c>
      <c r="F205" s="444"/>
    </row>
    <row r="206" spans="1:6" s="445" customFormat="1" ht="30" hidden="1" customHeight="1" x14ac:dyDescent="0.25">
      <c r="A206" s="436" t="str">
        <f>IF((SUM('Раздел 1'!AM24:AM24)=0),"","Неверно!")</f>
        <v/>
      </c>
      <c r="B206" s="437" t="s">
        <v>10888</v>
      </c>
      <c r="C206" s="443" t="s">
        <v>10073</v>
      </c>
      <c r="D206" s="443" t="s">
        <v>10016</v>
      </c>
      <c r="E206" s="443" t="str">
        <f>CONCATENATE(SUM('Раздел 1'!AM24:AM24),"=",0)</f>
        <v>0=0</v>
      </c>
      <c r="F206" s="444"/>
    </row>
    <row r="207" spans="1:6" s="445" customFormat="1" ht="30" hidden="1" customHeight="1" x14ac:dyDescent="0.25">
      <c r="A207" s="436" t="str">
        <f>IF((SUM('Раздел 1'!AM25:AM25)=0),"","Неверно!")</f>
        <v/>
      </c>
      <c r="B207" s="437" t="s">
        <v>10888</v>
      </c>
      <c r="C207" s="443" t="s">
        <v>10074</v>
      </c>
      <c r="D207" s="443" t="s">
        <v>10016</v>
      </c>
      <c r="E207" s="443" t="str">
        <f>CONCATENATE(SUM('Раздел 1'!AM25:AM25),"=",0)</f>
        <v>0=0</v>
      </c>
      <c r="F207" s="444"/>
    </row>
    <row r="208" spans="1:6" s="445" customFormat="1" ht="30" hidden="1" customHeight="1" x14ac:dyDescent="0.25">
      <c r="A208" s="436" t="str">
        <f>IF((SUM('Раздел 1'!AM26:AM26)=0),"","Неверно!")</f>
        <v/>
      </c>
      <c r="B208" s="437" t="s">
        <v>10888</v>
      </c>
      <c r="C208" s="443" t="s">
        <v>10075</v>
      </c>
      <c r="D208" s="443" t="s">
        <v>10016</v>
      </c>
      <c r="E208" s="443" t="str">
        <f>CONCATENATE(SUM('Раздел 1'!AM26:AM26),"=",0)</f>
        <v>0=0</v>
      </c>
      <c r="F208" s="444"/>
    </row>
    <row r="209" spans="1:6" s="445" customFormat="1" ht="30" hidden="1" customHeight="1" x14ac:dyDescent="0.25">
      <c r="A209" s="436" t="str">
        <f>IF((SUM('Раздел 1'!AM27:AM27)=0),"","Неверно!")</f>
        <v/>
      </c>
      <c r="B209" s="437" t="s">
        <v>10888</v>
      </c>
      <c r="C209" s="443" t="s">
        <v>10005</v>
      </c>
      <c r="D209" s="443" t="s">
        <v>10016</v>
      </c>
      <c r="E209" s="443" t="str">
        <f>CONCATENATE(SUM('Раздел 1'!AM27:AM27),"=",0)</f>
        <v>0=0</v>
      </c>
      <c r="F209" s="444"/>
    </row>
    <row r="210" spans="1:6" s="445" customFormat="1" ht="30" hidden="1" customHeight="1" x14ac:dyDescent="0.25">
      <c r="A210" s="436" t="str">
        <f>IF((SUM('Раздел 1'!AM28:AM28)=0),"","Неверно!")</f>
        <v/>
      </c>
      <c r="B210" s="437" t="s">
        <v>10888</v>
      </c>
      <c r="C210" s="443" t="s">
        <v>10076</v>
      </c>
      <c r="D210" s="443" t="s">
        <v>10016</v>
      </c>
      <c r="E210" s="443" t="str">
        <f>CONCATENATE(SUM('Раздел 1'!AM28:AM28),"=",0)</f>
        <v>0=0</v>
      </c>
      <c r="F210" s="444"/>
    </row>
    <row r="211" spans="1:6" s="445" customFormat="1" ht="30" hidden="1" customHeight="1" x14ac:dyDescent="0.25">
      <c r="A211" s="436" t="str">
        <f>IF((SUM('Раздел 1'!AM11:AM11)=0),"","Неверно!")</f>
        <v/>
      </c>
      <c r="B211" s="437" t="s">
        <v>10888</v>
      </c>
      <c r="C211" s="443" t="s">
        <v>10077</v>
      </c>
      <c r="D211" s="443" t="s">
        <v>10016</v>
      </c>
      <c r="E211" s="443" t="str">
        <f>CONCATENATE(SUM('Раздел 1'!AM11:AM11),"=",0)</f>
        <v>0=0</v>
      </c>
      <c r="F211" s="444"/>
    </row>
    <row r="212" spans="1:6" s="445" customFormat="1" ht="30" hidden="1" customHeight="1" x14ac:dyDescent="0.25">
      <c r="A212" s="436" t="str">
        <f>IF((SUM('Раздел 1'!AM29:AM29)=0),"","Неверно!")</f>
        <v/>
      </c>
      <c r="B212" s="437" t="s">
        <v>10888</v>
      </c>
      <c r="C212" s="443" t="s">
        <v>10078</v>
      </c>
      <c r="D212" s="443" t="s">
        <v>10016</v>
      </c>
      <c r="E212" s="443" t="str">
        <f>CONCATENATE(SUM('Раздел 1'!AM29:AM29),"=",0)</f>
        <v>0=0</v>
      </c>
      <c r="F212" s="444"/>
    </row>
    <row r="213" spans="1:6" s="445" customFormat="1" ht="30" hidden="1" customHeight="1" x14ac:dyDescent="0.25">
      <c r="A213" s="436" t="str">
        <f>IF((SUM('Раздел 1'!AM30:AM30)=0),"","Неверно!")</f>
        <v/>
      </c>
      <c r="B213" s="437" t="s">
        <v>10888</v>
      </c>
      <c r="C213" s="443" t="s">
        <v>10079</v>
      </c>
      <c r="D213" s="443" t="s">
        <v>10016</v>
      </c>
      <c r="E213" s="443" t="str">
        <f>CONCATENATE(SUM('Раздел 1'!AM30:AM30),"=",0)</f>
        <v>0=0</v>
      </c>
      <c r="F213" s="444"/>
    </row>
    <row r="214" spans="1:6" s="445" customFormat="1" ht="30" hidden="1" customHeight="1" x14ac:dyDescent="0.25">
      <c r="A214" s="436" t="str">
        <f>IF((SUM('Раздел 1'!AM31:AM31)=0),"","Неверно!")</f>
        <v/>
      </c>
      <c r="B214" s="437" t="s">
        <v>10888</v>
      </c>
      <c r="C214" s="443" t="s">
        <v>10080</v>
      </c>
      <c r="D214" s="443" t="s">
        <v>10016</v>
      </c>
      <c r="E214" s="443" t="str">
        <f>CONCATENATE(SUM('Раздел 1'!AM31:AM31),"=",0)</f>
        <v>0=0</v>
      </c>
      <c r="F214" s="444"/>
    </row>
    <row r="215" spans="1:6" s="445" customFormat="1" ht="30" hidden="1" customHeight="1" x14ac:dyDescent="0.25">
      <c r="A215" s="436" t="str">
        <f>IF((SUM('Раздел 1'!AM32:AM32)=0),"","Неверно!")</f>
        <v/>
      </c>
      <c r="B215" s="437" t="s">
        <v>10888</v>
      </c>
      <c r="C215" s="443" t="s">
        <v>10081</v>
      </c>
      <c r="D215" s="443" t="s">
        <v>10016</v>
      </c>
      <c r="E215" s="443" t="str">
        <f>CONCATENATE(SUM('Раздел 1'!AM32:AM32),"=",0)</f>
        <v>0=0</v>
      </c>
      <c r="F215" s="444"/>
    </row>
    <row r="216" spans="1:6" s="445" customFormat="1" ht="30" hidden="1" customHeight="1" x14ac:dyDescent="0.25">
      <c r="A216" s="436" t="str">
        <f>IF((SUM('Раздел 1'!AM33:AM33)=0),"","Неверно!")</f>
        <v/>
      </c>
      <c r="B216" s="437" t="s">
        <v>10888</v>
      </c>
      <c r="C216" s="443" t="s">
        <v>10082</v>
      </c>
      <c r="D216" s="443" t="s">
        <v>10016</v>
      </c>
      <c r="E216" s="443" t="str">
        <f>CONCATENATE(SUM('Раздел 1'!AM33:AM33),"=",0)</f>
        <v>0=0</v>
      </c>
      <c r="F216" s="444"/>
    </row>
    <row r="217" spans="1:6" s="445" customFormat="1" ht="30" hidden="1" customHeight="1" x14ac:dyDescent="0.25">
      <c r="A217" s="436" t="str">
        <f>IF((SUM('Раздел 1'!AM34:AM34)=0),"","Неверно!")</f>
        <v/>
      </c>
      <c r="B217" s="437" t="s">
        <v>10888</v>
      </c>
      <c r="C217" s="443" t="s">
        <v>10083</v>
      </c>
      <c r="D217" s="443" t="s">
        <v>10016</v>
      </c>
      <c r="E217" s="443" t="str">
        <f>CONCATENATE(SUM('Раздел 1'!AM34:AM34),"=",0)</f>
        <v>0=0</v>
      </c>
      <c r="F217" s="444"/>
    </row>
    <row r="218" spans="1:6" s="445" customFormat="1" ht="30" hidden="1" customHeight="1" x14ac:dyDescent="0.25">
      <c r="A218" s="436" t="str">
        <f>IF((SUM('Раздел 1'!AM35:AM35)=0),"","Неверно!")</f>
        <v/>
      </c>
      <c r="B218" s="437" t="s">
        <v>10888</v>
      </c>
      <c r="C218" s="443" t="s">
        <v>10084</v>
      </c>
      <c r="D218" s="443" t="s">
        <v>10016</v>
      </c>
      <c r="E218" s="443" t="str">
        <f>CONCATENATE(SUM('Раздел 1'!AM35:AM35),"=",0)</f>
        <v>0=0</v>
      </c>
      <c r="F218" s="444"/>
    </row>
    <row r="219" spans="1:6" s="445" customFormat="1" ht="30" hidden="1" customHeight="1" x14ac:dyDescent="0.25">
      <c r="A219" s="436" t="str">
        <f>IF((SUM('Раздел 1'!AM36:AM36)=0),"","Неверно!")</f>
        <v/>
      </c>
      <c r="B219" s="437" t="s">
        <v>10888</v>
      </c>
      <c r="C219" s="443" t="s">
        <v>10085</v>
      </c>
      <c r="D219" s="443" t="s">
        <v>10016</v>
      </c>
      <c r="E219" s="443" t="str">
        <f>CONCATENATE(SUM('Раздел 1'!AM36:AM36),"=",0)</f>
        <v>0=0</v>
      </c>
      <c r="F219" s="444"/>
    </row>
    <row r="220" spans="1:6" s="445" customFormat="1" ht="30" hidden="1" customHeight="1" x14ac:dyDescent="0.25">
      <c r="A220" s="436" t="str">
        <f>IF((SUM('Раздел 1'!AM37:AM37)=0),"","Неверно!")</f>
        <v/>
      </c>
      <c r="B220" s="437" t="s">
        <v>10888</v>
      </c>
      <c r="C220" s="443" t="s">
        <v>10086</v>
      </c>
      <c r="D220" s="443" t="s">
        <v>10016</v>
      </c>
      <c r="E220" s="443" t="str">
        <f>CONCATENATE(SUM('Раздел 1'!AM37:AM37),"=",0)</f>
        <v>0=0</v>
      </c>
      <c r="F220" s="444"/>
    </row>
    <row r="221" spans="1:6" s="445" customFormat="1" ht="30" hidden="1" customHeight="1" x14ac:dyDescent="0.25">
      <c r="A221" s="436" t="str">
        <f>IF((SUM('Раздел 1'!AM38:AM38)=0),"","Неверно!")</f>
        <v/>
      </c>
      <c r="B221" s="437" t="s">
        <v>10888</v>
      </c>
      <c r="C221" s="443" t="s">
        <v>10087</v>
      </c>
      <c r="D221" s="443" t="s">
        <v>10016</v>
      </c>
      <c r="E221" s="443" t="str">
        <f>CONCATENATE(SUM('Раздел 1'!AM38:AM38),"=",0)</f>
        <v>0=0</v>
      </c>
      <c r="F221" s="444"/>
    </row>
    <row r="222" spans="1:6" s="445" customFormat="1" ht="30" hidden="1" customHeight="1" x14ac:dyDescent="0.25">
      <c r="A222" s="436" t="str">
        <f>IF((SUM('Раздел 1'!AM12:AM12)=0),"","Неверно!")</f>
        <v/>
      </c>
      <c r="B222" s="437" t="s">
        <v>10888</v>
      </c>
      <c r="C222" s="443" t="s">
        <v>10088</v>
      </c>
      <c r="D222" s="443" t="s">
        <v>10016</v>
      </c>
      <c r="E222" s="443" t="str">
        <f>CONCATENATE(SUM('Раздел 1'!AM12:AM12),"=",0)</f>
        <v>0=0</v>
      </c>
      <c r="F222" s="444"/>
    </row>
    <row r="223" spans="1:6" s="445" customFormat="1" ht="30" hidden="1" customHeight="1" x14ac:dyDescent="0.25">
      <c r="A223" s="436" t="str">
        <f>IF((SUM('Раздел 1'!AM39:AM39)=0),"","Неверно!")</f>
        <v/>
      </c>
      <c r="B223" s="437" t="s">
        <v>10888</v>
      </c>
      <c r="C223" s="443" t="s">
        <v>10089</v>
      </c>
      <c r="D223" s="443" t="s">
        <v>10016</v>
      </c>
      <c r="E223" s="443" t="str">
        <f>CONCATENATE(SUM('Раздел 1'!AM39:AM39),"=",0)</f>
        <v>0=0</v>
      </c>
      <c r="F223" s="444"/>
    </row>
    <row r="224" spans="1:6" s="445" customFormat="1" ht="30" hidden="1" customHeight="1" x14ac:dyDescent="0.25">
      <c r="A224" s="436" t="str">
        <f>IF((SUM('Раздел 1'!AM40:AM40)=0),"","Неверно!")</f>
        <v/>
      </c>
      <c r="B224" s="437" t="s">
        <v>10888</v>
      </c>
      <c r="C224" s="443" t="s">
        <v>10090</v>
      </c>
      <c r="D224" s="443" t="s">
        <v>10016</v>
      </c>
      <c r="E224" s="443" t="str">
        <f>CONCATENATE(SUM('Раздел 1'!AM40:AM40),"=",0)</f>
        <v>0=0</v>
      </c>
      <c r="F224" s="444"/>
    </row>
    <row r="225" spans="1:6" s="445" customFormat="1" ht="30" hidden="1" customHeight="1" x14ac:dyDescent="0.25">
      <c r="A225" s="436" t="str">
        <f>IF((SUM('Раздел 1'!AM41:AM41)=0),"","Неверно!")</f>
        <v/>
      </c>
      <c r="B225" s="437" t="s">
        <v>10888</v>
      </c>
      <c r="C225" s="443" t="s">
        <v>10091</v>
      </c>
      <c r="D225" s="443" t="s">
        <v>10016</v>
      </c>
      <c r="E225" s="443" t="str">
        <f>CONCATENATE(SUM('Раздел 1'!AM41:AM41),"=",0)</f>
        <v>0=0</v>
      </c>
      <c r="F225" s="444"/>
    </row>
    <row r="226" spans="1:6" s="445" customFormat="1" ht="30" hidden="1" customHeight="1" x14ac:dyDescent="0.25">
      <c r="A226" s="436" t="str">
        <f>IF((SUM('Раздел 1'!AM42:AM42)=0),"","Неверно!")</f>
        <v/>
      </c>
      <c r="B226" s="437" t="s">
        <v>10888</v>
      </c>
      <c r="C226" s="443" t="s">
        <v>10092</v>
      </c>
      <c r="D226" s="443" t="s">
        <v>10016</v>
      </c>
      <c r="E226" s="443" t="str">
        <f>CONCATENATE(SUM('Раздел 1'!AM42:AM42),"=",0)</f>
        <v>0=0</v>
      </c>
      <c r="F226" s="444"/>
    </row>
    <row r="227" spans="1:6" s="445" customFormat="1" ht="30" hidden="1" customHeight="1" x14ac:dyDescent="0.25">
      <c r="A227" s="436" t="str">
        <f>IF((SUM('Раздел 1'!AM43:AM43)=0),"","Неверно!")</f>
        <v/>
      </c>
      <c r="B227" s="437" t="s">
        <v>10888</v>
      </c>
      <c r="C227" s="443" t="s">
        <v>10093</v>
      </c>
      <c r="D227" s="443" t="s">
        <v>10016</v>
      </c>
      <c r="E227" s="443" t="str">
        <f>CONCATENATE(SUM('Раздел 1'!AM43:AM43),"=",0)</f>
        <v>0=0</v>
      </c>
      <c r="F227" s="444"/>
    </row>
    <row r="228" spans="1:6" s="445" customFormat="1" ht="30" hidden="1" customHeight="1" x14ac:dyDescent="0.25">
      <c r="A228" s="436" t="str">
        <f>IF((SUM('Раздел 1'!AM44:AM44)=0),"","Неверно!")</f>
        <v/>
      </c>
      <c r="B228" s="437" t="s">
        <v>10888</v>
      </c>
      <c r="C228" s="443" t="s">
        <v>10094</v>
      </c>
      <c r="D228" s="443" t="s">
        <v>10016</v>
      </c>
      <c r="E228" s="443" t="str">
        <f>CONCATENATE(SUM('Раздел 1'!AM44:AM44),"=",0)</f>
        <v>0=0</v>
      </c>
      <c r="F228" s="444"/>
    </row>
    <row r="229" spans="1:6" s="445" customFormat="1" ht="30" hidden="1" customHeight="1" x14ac:dyDescent="0.25">
      <c r="A229" s="436" t="str">
        <f>IF((SUM('Раздел 1'!AM45:AM45)=0),"","Неверно!")</f>
        <v/>
      </c>
      <c r="B229" s="437" t="s">
        <v>10888</v>
      </c>
      <c r="C229" s="443" t="s">
        <v>10095</v>
      </c>
      <c r="D229" s="443" t="s">
        <v>10016</v>
      </c>
      <c r="E229" s="443" t="str">
        <f>CONCATENATE(SUM('Раздел 1'!AM45:AM45),"=",0)</f>
        <v>0=0</v>
      </c>
      <c r="F229" s="444"/>
    </row>
    <row r="230" spans="1:6" s="445" customFormat="1" ht="30" hidden="1" customHeight="1" x14ac:dyDescent="0.25">
      <c r="A230" s="436" t="str">
        <f>IF((SUM('Раздел 1'!AM46:AM46)=0),"","Неверно!")</f>
        <v/>
      </c>
      <c r="B230" s="437" t="s">
        <v>10888</v>
      </c>
      <c r="C230" s="443" t="s">
        <v>10096</v>
      </c>
      <c r="D230" s="443" t="s">
        <v>10016</v>
      </c>
      <c r="E230" s="443" t="str">
        <f>CONCATENATE(SUM('Раздел 1'!AM46:AM46),"=",0)</f>
        <v>0=0</v>
      </c>
      <c r="F230" s="444"/>
    </row>
    <row r="231" spans="1:6" s="445" customFormat="1" ht="30" hidden="1" customHeight="1" x14ac:dyDescent="0.25">
      <c r="A231" s="436" t="str">
        <f>IF((SUM('Раздел 1'!AM47:AM47)=0),"","Неверно!")</f>
        <v/>
      </c>
      <c r="B231" s="437" t="s">
        <v>10888</v>
      </c>
      <c r="C231" s="443" t="s">
        <v>10097</v>
      </c>
      <c r="D231" s="443" t="s">
        <v>10016</v>
      </c>
      <c r="E231" s="443" t="str">
        <f>CONCATENATE(SUM('Раздел 1'!AM47:AM47),"=",0)</f>
        <v>0=0</v>
      </c>
      <c r="F231" s="444"/>
    </row>
    <row r="232" spans="1:6" s="445" customFormat="1" ht="30" hidden="1" customHeight="1" x14ac:dyDescent="0.25">
      <c r="A232" s="436" t="str">
        <f>IF((SUM('Раздел 1'!AM48:AM48)=0),"","Неверно!")</f>
        <v/>
      </c>
      <c r="B232" s="437" t="s">
        <v>10888</v>
      </c>
      <c r="C232" s="443" t="s">
        <v>2712</v>
      </c>
      <c r="D232" s="443" t="s">
        <v>10016</v>
      </c>
      <c r="E232" s="443" t="str">
        <f>CONCATENATE(SUM('Раздел 1'!AM48:AM48),"=",0)</f>
        <v>0=0</v>
      </c>
      <c r="F232" s="444"/>
    </row>
    <row r="233" spans="1:6" s="445" customFormat="1" ht="30" hidden="1" customHeight="1" x14ac:dyDescent="0.25">
      <c r="A233" s="436" t="str">
        <f>IF((SUM('Раздел 1'!AM13:AM13)=0),"","Неверно!")</f>
        <v/>
      </c>
      <c r="B233" s="437" t="s">
        <v>10888</v>
      </c>
      <c r="C233" s="443" t="s">
        <v>10098</v>
      </c>
      <c r="D233" s="443" t="s">
        <v>10016</v>
      </c>
      <c r="E233" s="443" t="str">
        <f>CONCATENATE(SUM('Раздел 1'!AM13:AM13),"=",0)</f>
        <v>0=0</v>
      </c>
      <c r="F233" s="444"/>
    </row>
    <row r="234" spans="1:6" s="445" customFormat="1" ht="30" hidden="1" customHeight="1" x14ac:dyDescent="0.25">
      <c r="A234" s="436" t="str">
        <f>IF((SUM('Раздел 1'!AM49:AM49)=0),"","Неверно!")</f>
        <v/>
      </c>
      <c r="B234" s="437" t="s">
        <v>10888</v>
      </c>
      <c r="C234" s="443" t="s">
        <v>10099</v>
      </c>
      <c r="D234" s="443" t="s">
        <v>10016</v>
      </c>
      <c r="E234" s="443" t="str">
        <f>CONCATENATE(SUM('Раздел 1'!AM49:AM49),"=",0)</f>
        <v>0=0</v>
      </c>
      <c r="F234" s="444"/>
    </row>
    <row r="235" spans="1:6" s="445" customFormat="1" ht="30" hidden="1" customHeight="1" x14ac:dyDescent="0.25">
      <c r="A235" s="436" t="str">
        <f>IF((SUM('Раздел 1'!AM50:AM50)=0),"","Неверно!")</f>
        <v/>
      </c>
      <c r="B235" s="437" t="s">
        <v>10888</v>
      </c>
      <c r="C235" s="443" t="s">
        <v>10100</v>
      </c>
      <c r="D235" s="443" t="s">
        <v>10016</v>
      </c>
      <c r="E235" s="443" t="str">
        <f>CONCATENATE(SUM('Раздел 1'!AM50:AM50),"=",0)</f>
        <v>0=0</v>
      </c>
      <c r="F235" s="444"/>
    </row>
    <row r="236" spans="1:6" s="445" customFormat="1" ht="30" hidden="1" customHeight="1" x14ac:dyDescent="0.25">
      <c r="A236" s="436" t="str">
        <f>IF((SUM('Раздел 1'!AM51:AM51)=0),"","Неверно!")</f>
        <v/>
      </c>
      <c r="B236" s="437" t="s">
        <v>10888</v>
      </c>
      <c r="C236" s="443" t="s">
        <v>10101</v>
      </c>
      <c r="D236" s="443" t="s">
        <v>10016</v>
      </c>
      <c r="E236" s="443" t="str">
        <f>CONCATENATE(SUM('Раздел 1'!AM51:AM51),"=",0)</f>
        <v>0=0</v>
      </c>
      <c r="F236" s="444"/>
    </row>
    <row r="237" spans="1:6" s="445" customFormat="1" ht="30" hidden="1" customHeight="1" x14ac:dyDescent="0.25">
      <c r="A237" s="436" t="str">
        <f>IF((SUM('Раздел 1'!AM52:AM52)=0),"","Неверно!")</f>
        <v/>
      </c>
      <c r="B237" s="437" t="s">
        <v>10888</v>
      </c>
      <c r="C237" s="443" t="s">
        <v>10102</v>
      </c>
      <c r="D237" s="443" t="s">
        <v>10016</v>
      </c>
      <c r="E237" s="443" t="str">
        <f>CONCATENATE(SUM('Раздел 1'!AM52:AM52),"=",0)</f>
        <v>0=0</v>
      </c>
      <c r="F237" s="444"/>
    </row>
    <row r="238" spans="1:6" s="445" customFormat="1" ht="30" hidden="1" customHeight="1" x14ac:dyDescent="0.25">
      <c r="A238" s="436" t="str">
        <f>IF((SUM('Раздел 1'!AM53:AM53)=0),"","Неверно!")</f>
        <v/>
      </c>
      <c r="B238" s="437" t="s">
        <v>10888</v>
      </c>
      <c r="C238" s="443" t="s">
        <v>2748</v>
      </c>
      <c r="D238" s="443" t="s">
        <v>10016</v>
      </c>
      <c r="E238" s="443" t="str">
        <f>CONCATENATE(SUM('Раздел 1'!AM53:AM53),"=",0)</f>
        <v>0=0</v>
      </c>
      <c r="F238" s="444"/>
    </row>
    <row r="239" spans="1:6" s="445" customFormat="1" ht="30" hidden="1" customHeight="1" x14ac:dyDescent="0.25">
      <c r="A239" s="436" t="str">
        <f>IF((SUM('Раздел 1'!AM54:AM54)=0),"","Неверно!")</f>
        <v/>
      </c>
      <c r="B239" s="437" t="s">
        <v>10888</v>
      </c>
      <c r="C239" s="443" t="s">
        <v>10103</v>
      </c>
      <c r="D239" s="443" t="s">
        <v>10016</v>
      </c>
      <c r="E239" s="443" t="str">
        <f>CONCATENATE(SUM('Раздел 1'!AM54:AM54),"=",0)</f>
        <v>0=0</v>
      </c>
      <c r="F239" s="444"/>
    </row>
    <row r="240" spans="1:6" s="445" customFormat="1" ht="30" hidden="1" customHeight="1" x14ac:dyDescent="0.25">
      <c r="A240" s="436" t="str">
        <f>IF((SUM('Раздел 1'!AM55:AM55)=0),"","Неверно!")</f>
        <v/>
      </c>
      <c r="B240" s="437" t="s">
        <v>10888</v>
      </c>
      <c r="C240" s="443" t="s">
        <v>10104</v>
      </c>
      <c r="D240" s="443" t="s">
        <v>10016</v>
      </c>
      <c r="E240" s="443" t="str">
        <f>CONCATENATE(SUM('Раздел 1'!AM55:AM55),"=",0)</f>
        <v>0=0</v>
      </c>
      <c r="F240" s="444"/>
    </row>
    <row r="241" spans="1:6" s="445" customFormat="1" ht="30" hidden="1" customHeight="1" x14ac:dyDescent="0.25">
      <c r="A241" s="436" t="str">
        <f>IF((SUM('Раздел 1'!AM56:AM56)=0),"","Неверно!")</f>
        <v/>
      </c>
      <c r="B241" s="437" t="s">
        <v>10888</v>
      </c>
      <c r="C241" s="443" t="s">
        <v>10105</v>
      </c>
      <c r="D241" s="443" t="s">
        <v>10016</v>
      </c>
      <c r="E241" s="443" t="str">
        <f>CONCATENATE(SUM('Раздел 1'!AM56:AM56),"=",0)</f>
        <v>0=0</v>
      </c>
      <c r="F241" s="444"/>
    </row>
    <row r="242" spans="1:6" s="445" customFormat="1" ht="30" hidden="1" customHeight="1" x14ac:dyDescent="0.25">
      <c r="A242" s="436" t="str">
        <f>IF((SUM('Раздел 1'!AM57:AM57)=0),"","Неверно!")</f>
        <v/>
      </c>
      <c r="B242" s="437" t="s">
        <v>10888</v>
      </c>
      <c r="C242" s="443" t="s">
        <v>10106</v>
      </c>
      <c r="D242" s="443" t="s">
        <v>10016</v>
      </c>
      <c r="E242" s="443" t="str">
        <f>CONCATENATE(SUM('Раздел 1'!AM57:AM57),"=",0)</f>
        <v>0=0</v>
      </c>
      <c r="F242" s="444"/>
    </row>
    <row r="243" spans="1:6" s="445" customFormat="1" ht="30" hidden="1" customHeight="1" x14ac:dyDescent="0.25">
      <c r="A243" s="436" t="str">
        <f>IF((SUM('Раздел 1'!AM58:AM58)=0),"","Неверно!")</f>
        <v/>
      </c>
      <c r="B243" s="437" t="s">
        <v>10888</v>
      </c>
      <c r="C243" s="443" t="s">
        <v>10107</v>
      </c>
      <c r="D243" s="443" t="s">
        <v>10016</v>
      </c>
      <c r="E243" s="443" t="str">
        <f>CONCATENATE(SUM('Раздел 1'!AM58:AM58),"=",0)</f>
        <v>0=0</v>
      </c>
      <c r="F243" s="444"/>
    </row>
    <row r="244" spans="1:6" s="445" customFormat="1" ht="30" hidden="1" customHeight="1" x14ac:dyDescent="0.25">
      <c r="A244" s="436" t="str">
        <f>IF((SUM('Раздел 1'!AM14:AM14)=0),"","Неверно!")</f>
        <v/>
      </c>
      <c r="B244" s="437" t="s">
        <v>10888</v>
      </c>
      <c r="C244" s="443" t="s">
        <v>10108</v>
      </c>
      <c r="D244" s="443" t="s">
        <v>10016</v>
      </c>
      <c r="E244" s="443" t="str">
        <f>CONCATENATE(SUM('Раздел 1'!AM14:AM14),"=",0)</f>
        <v>0=0</v>
      </c>
      <c r="F244" s="444"/>
    </row>
    <row r="245" spans="1:6" s="445" customFormat="1" ht="30" hidden="1" customHeight="1" x14ac:dyDescent="0.25">
      <c r="A245" s="436" t="str">
        <f>IF((SUM('Раздел 1'!AM59:AM59)=0),"","Неверно!")</f>
        <v/>
      </c>
      <c r="B245" s="437" t="s">
        <v>10888</v>
      </c>
      <c r="C245" s="443" t="s">
        <v>10109</v>
      </c>
      <c r="D245" s="443" t="s">
        <v>10016</v>
      </c>
      <c r="E245" s="443" t="str">
        <f>CONCATENATE(SUM('Раздел 1'!AM59:AM59),"=",0)</f>
        <v>0=0</v>
      </c>
      <c r="F245" s="444"/>
    </row>
    <row r="246" spans="1:6" s="445" customFormat="1" ht="30" hidden="1" customHeight="1" x14ac:dyDescent="0.25">
      <c r="A246" s="436" t="str">
        <f>IF((SUM('Раздел 1'!AM60:AM60)=0),"","Неверно!")</f>
        <v/>
      </c>
      <c r="B246" s="437" t="s">
        <v>10888</v>
      </c>
      <c r="C246" s="443" t="s">
        <v>10110</v>
      </c>
      <c r="D246" s="443" t="s">
        <v>10016</v>
      </c>
      <c r="E246" s="443" t="str">
        <f>CONCATENATE(SUM('Раздел 1'!AM60:AM60),"=",0)</f>
        <v>0=0</v>
      </c>
      <c r="F246" s="444"/>
    </row>
    <row r="247" spans="1:6" s="445" customFormat="1" ht="30" hidden="1" customHeight="1" x14ac:dyDescent="0.25">
      <c r="A247" s="436" t="str">
        <f>IF((SUM('Раздел 1'!AM61:AM61)=0),"","Неверно!")</f>
        <v/>
      </c>
      <c r="B247" s="437" t="s">
        <v>10888</v>
      </c>
      <c r="C247" s="443" t="s">
        <v>10111</v>
      </c>
      <c r="D247" s="443" t="s">
        <v>10016</v>
      </c>
      <c r="E247" s="443" t="str">
        <f>CONCATENATE(SUM('Раздел 1'!AM61:AM61),"=",0)</f>
        <v>0=0</v>
      </c>
      <c r="F247" s="444"/>
    </row>
    <row r="248" spans="1:6" s="445" customFormat="1" ht="30" hidden="1" customHeight="1" x14ac:dyDescent="0.25">
      <c r="A248" s="436" t="str">
        <f>IF((SUM('Раздел 1'!AM62:AM62)=0),"","Неверно!")</f>
        <v/>
      </c>
      <c r="B248" s="437" t="s">
        <v>10888</v>
      </c>
      <c r="C248" s="443" t="s">
        <v>10112</v>
      </c>
      <c r="D248" s="443" t="s">
        <v>10016</v>
      </c>
      <c r="E248" s="443" t="str">
        <f>CONCATENATE(SUM('Раздел 1'!AM62:AM62),"=",0)</f>
        <v>0=0</v>
      </c>
      <c r="F248" s="444"/>
    </row>
    <row r="249" spans="1:6" s="445" customFormat="1" ht="30" hidden="1" customHeight="1" x14ac:dyDescent="0.25">
      <c r="A249" s="436" t="str">
        <f>IF((SUM('Раздел 1'!AM63:AM63)=0),"","Неверно!")</f>
        <v/>
      </c>
      <c r="B249" s="437" t="s">
        <v>10888</v>
      </c>
      <c r="C249" s="443" t="s">
        <v>10113</v>
      </c>
      <c r="D249" s="443" t="s">
        <v>10016</v>
      </c>
      <c r="E249" s="443" t="str">
        <f>CONCATENATE(SUM('Раздел 1'!AM63:AM63),"=",0)</f>
        <v>0=0</v>
      </c>
      <c r="F249" s="444"/>
    </row>
    <row r="250" spans="1:6" s="445" customFormat="1" ht="30" hidden="1" customHeight="1" x14ac:dyDescent="0.25">
      <c r="A250" s="436" t="str">
        <f>IF((SUM('Раздел 1'!AM15:AM15)=0),"","Неверно!")</f>
        <v/>
      </c>
      <c r="B250" s="437" t="s">
        <v>10888</v>
      </c>
      <c r="C250" s="443" t="s">
        <v>10114</v>
      </c>
      <c r="D250" s="443" t="s">
        <v>10016</v>
      </c>
      <c r="E250" s="443" t="str">
        <f>CONCATENATE(SUM('Раздел 1'!AM15:AM15),"=",0)</f>
        <v>0=0</v>
      </c>
      <c r="F250" s="444"/>
    </row>
    <row r="251" spans="1:6" s="445" customFormat="1" ht="30" hidden="1" customHeight="1" x14ac:dyDescent="0.25">
      <c r="A251" s="436" t="str">
        <f>IF((SUM('Раздел 1'!AM16:AM16)=0),"","Неверно!")</f>
        <v/>
      </c>
      <c r="B251" s="437" t="s">
        <v>10888</v>
      </c>
      <c r="C251" s="443" t="s">
        <v>10115</v>
      </c>
      <c r="D251" s="443" t="s">
        <v>10016</v>
      </c>
      <c r="E251" s="443" t="str">
        <f>CONCATENATE(SUM('Раздел 1'!AM16:AM16),"=",0)</f>
        <v>0=0</v>
      </c>
      <c r="F251" s="444"/>
    </row>
    <row r="252" spans="1:6" s="445" customFormat="1" ht="30" hidden="1" customHeight="1" x14ac:dyDescent="0.25">
      <c r="A252" s="436" t="str">
        <f>IF((SUM('Раздел 1'!AM17:AM17)=0),"","Неверно!")</f>
        <v/>
      </c>
      <c r="B252" s="437" t="s">
        <v>10888</v>
      </c>
      <c r="C252" s="443" t="s">
        <v>10116</v>
      </c>
      <c r="D252" s="443" t="s">
        <v>10016</v>
      </c>
      <c r="E252" s="443" t="str">
        <f>CONCATENATE(SUM('Раздел 1'!AM17:AM17),"=",0)</f>
        <v>0=0</v>
      </c>
      <c r="F252" s="444"/>
    </row>
    <row r="253" spans="1:6" s="445" customFormat="1" ht="30" hidden="1" customHeight="1" x14ac:dyDescent="0.25">
      <c r="A253" s="436" t="str">
        <f>IF((SUM('Раздел 1'!AM18:AM18)=0),"","Неверно!")</f>
        <v/>
      </c>
      <c r="B253" s="437" t="s">
        <v>10888</v>
      </c>
      <c r="C253" s="443" t="s">
        <v>10117</v>
      </c>
      <c r="D253" s="443" t="s">
        <v>10016</v>
      </c>
      <c r="E253" s="443" t="str">
        <f>CONCATENATE(SUM('Раздел 1'!AM18:AM18),"=",0)</f>
        <v>0=0</v>
      </c>
      <c r="F253" s="444"/>
    </row>
    <row r="254" spans="1:6" s="445" customFormat="1" ht="30" hidden="1" customHeight="1" x14ac:dyDescent="0.25">
      <c r="A254" s="436" t="str">
        <f>IF((SUM('Раздел 1'!AJ61:AJ61)=0),"","Неверно!")</f>
        <v/>
      </c>
      <c r="B254" s="437" t="s">
        <v>10889</v>
      </c>
      <c r="C254" s="443" t="s">
        <v>2687</v>
      </c>
      <c r="D254" s="443" t="s">
        <v>507</v>
      </c>
      <c r="E254" s="443" t="str">
        <f>CONCATENATE(SUM('Раздел 1'!AJ61:AJ61),"=",0)</f>
        <v>0=0</v>
      </c>
      <c r="F254" s="444"/>
    </row>
    <row r="255" spans="1:6" s="445" customFormat="1" ht="30" hidden="1" customHeight="1" x14ac:dyDescent="0.25">
      <c r="A255" s="436" t="str">
        <f>IF((SUM('Раздел 2'!E63:E63)=SUM('Раздел 1'!AH61:AH61)+SUM('Раздел 1'!AJ10:AJ10)),"","Неверно!")</f>
        <v/>
      </c>
      <c r="B255" s="437" t="s">
        <v>10890</v>
      </c>
      <c r="C255" s="443" t="s">
        <v>2686</v>
      </c>
      <c r="D255" s="443" t="s">
        <v>506</v>
      </c>
      <c r="E255" s="443" t="str">
        <f>CONCATENATE(SUM('Раздел 2'!E63:E63),"=",SUM('Раздел 1'!AH61:AH61),"+",SUM('Раздел 1'!AJ10:AJ10))</f>
        <v>1=0+1</v>
      </c>
      <c r="F255" s="444"/>
    </row>
    <row r="256" spans="1:6" s="445" customFormat="1" ht="30" hidden="1" customHeight="1" x14ac:dyDescent="0.25">
      <c r="A256" s="436" t="str">
        <f>IF((SUM('Раздел 2'!E63:E63)&lt;=SUM('Раздел 2'!E40:E40)),"","Неверно!")</f>
        <v/>
      </c>
      <c r="B256" s="437" t="s">
        <v>10891</v>
      </c>
      <c r="C256" s="443" t="s">
        <v>2684</v>
      </c>
      <c r="D256" s="443" t="s">
        <v>505</v>
      </c>
      <c r="E256" s="443" t="str">
        <f>CONCATENATE(SUM('Раздел 2'!E63:E63),"&lt;=",SUM('Раздел 2'!E40:E40))</f>
        <v>1&lt;=2</v>
      </c>
      <c r="F256" s="444"/>
    </row>
    <row r="257" spans="1:6" s="445" customFormat="1" ht="30" hidden="1" customHeight="1" x14ac:dyDescent="0.25">
      <c r="A257" s="436" t="str">
        <f>IF((SUM('Раздел 2'!F63:F63)&lt;=SUM('Раздел 2'!F40:F40)),"","Неверно!")</f>
        <v/>
      </c>
      <c r="B257" s="437" t="s">
        <v>10891</v>
      </c>
      <c r="C257" s="443" t="s">
        <v>2685</v>
      </c>
      <c r="D257" s="443" t="s">
        <v>505</v>
      </c>
      <c r="E257" s="443" t="str">
        <f>CONCATENATE(SUM('Раздел 2'!F63:F63),"&lt;=",SUM('Раздел 2'!F40:F40))</f>
        <v>0&lt;=0</v>
      </c>
      <c r="F257" s="444"/>
    </row>
    <row r="258" spans="1:6" s="445" customFormat="1" ht="30" hidden="1" customHeight="1" x14ac:dyDescent="0.25">
      <c r="A258" s="436" t="str">
        <f>IF((SUM('Раздел 1'!AH10:AH10)=SUM('Раздел 1'!AH61:AH61)),"","Неверно!")</f>
        <v/>
      </c>
      <c r="B258" s="437" t="s">
        <v>10892</v>
      </c>
      <c r="C258" s="443" t="s">
        <v>2682</v>
      </c>
      <c r="D258" s="443" t="s">
        <v>502</v>
      </c>
      <c r="E258" s="443" t="str">
        <f>CONCATENATE(SUM('Раздел 1'!AH10:AH10),"=",SUM('Раздел 1'!AH61:AH61))</f>
        <v>0=0</v>
      </c>
      <c r="F258" s="444"/>
    </row>
    <row r="259" spans="1:6" s="445" customFormat="1" ht="30" hidden="1" customHeight="1" x14ac:dyDescent="0.25">
      <c r="A259" s="436" t="str">
        <f>IF((SUM('Раздел 1'!AI10:AI10)=SUM('Раздел 1'!AI61:AI61)),"","Неверно!")</f>
        <v/>
      </c>
      <c r="B259" s="437" t="s">
        <v>10892</v>
      </c>
      <c r="C259" s="443" t="s">
        <v>2683</v>
      </c>
      <c r="D259" s="443" t="s">
        <v>502</v>
      </c>
      <c r="E259" s="443" t="str">
        <f>CONCATENATE(SUM('Раздел 1'!AI10:AI10),"=",SUM('Раздел 1'!AI61:AI61))</f>
        <v>0=0</v>
      </c>
      <c r="F259" s="444"/>
    </row>
    <row r="260" spans="1:6" s="445" customFormat="1" ht="30" hidden="1" customHeight="1" x14ac:dyDescent="0.25">
      <c r="A260" s="436" t="str">
        <f>IF((SUM('Раздел 1'!F60:F60)&lt;=SUM('Раздел 1'!F10:F10)),"","Неверно!")</f>
        <v/>
      </c>
      <c r="B260" s="437" t="s">
        <v>10893</v>
      </c>
      <c r="C260" s="443" t="s">
        <v>2648</v>
      </c>
      <c r="D260" s="443" t="s">
        <v>501</v>
      </c>
      <c r="E260" s="443" t="str">
        <f>CONCATENATE(SUM('Раздел 1'!F60:F60),"&lt;=",SUM('Раздел 1'!F10:F10))</f>
        <v>0&lt;=37</v>
      </c>
      <c r="F260" s="444"/>
    </row>
    <row r="261" spans="1:6" s="445" customFormat="1" ht="30" hidden="1" customHeight="1" x14ac:dyDescent="0.25">
      <c r="A261" s="436" t="str">
        <f>IF((SUM('Раздел 1'!O60:O60)&lt;=SUM('Раздел 1'!O10:O10)),"","Неверно!")</f>
        <v/>
      </c>
      <c r="B261" s="437" t="s">
        <v>10893</v>
      </c>
      <c r="C261" s="443" t="s">
        <v>2649</v>
      </c>
      <c r="D261" s="443" t="s">
        <v>501</v>
      </c>
      <c r="E261" s="443" t="str">
        <f>CONCATENATE(SUM('Раздел 1'!O60:O60),"&lt;=",SUM('Раздел 1'!O10:O10))</f>
        <v>0&lt;=41</v>
      </c>
      <c r="F261" s="444"/>
    </row>
    <row r="262" spans="1:6" s="445" customFormat="1" ht="30" hidden="1" customHeight="1" x14ac:dyDescent="0.25">
      <c r="A262" s="436" t="str">
        <f>IF((SUM('Раздел 1'!P60:P60)&lt;=SUM('Раздел 1'!P10:P10)),"","Неверно!")</f>
        <v/>
      </c>
      <c r="B262" s="437" t="s">
        <v>10893</v>
      </c>
      <c r="C262" s="443" t="s">
        <v>2650</v>
      </c>
      <c r="D262" s="443" t="s">
        <v>501</v>
      </c>
      <c r="E262" s="443" t="str">
        <f>CONCATENATE(SUM('Раздел 1'!P60:P60),"&lt;=",SUM('Раздел 1'!P10:P10))</f>
        <v>0&lt;=77</v>
      </c>
      <c r="F262" s="444"/>
    </row>
    <row r="263" spans="1:6" s="445" customFormat="1" ht="30" hidden="1" customHeight="1" x14ac:dyDescent="0.25">
      <c r="A263" s="436" t="str">
        <f>IF((SUM('Раздел 1'!Q60:Q60)&lt;=SUM('Раздел 1'!Q10:Q10)),"","Неверно!")</f>
        <v/>
      </c>
      <c r="B263" s="437" t="s">
        <v>10893</v>
      </c>
      <c r="C263" s="443" t="s">
        <v>2651</v>
      </c>
      <c r="D263" s="443" t="s">
        <v>501</v>
      </c>
      <c r="E263" s="443" t="str">
        <f>CONCATENATE(SUM('Раздел 1'!Q60:Q60),"&lt;=",SUM('Раздел 1'!Q10:Q10))</f>
        <v>0&lt;=50</v>
      </c>
      <c r="F263" s="444"/>
    </row>
    <row r="264" spans="1:6" s="445" customFormat="1" ht="30" hidden="1" customHeight="1" x14ac:dyDescent="0.25">
      <c r="A264" s="436" t="str">
        <f>IF((SUM('Раздел 1'!R60:R60)&lt;=SUM('Раздел 1'!R10:R10)),"","Неверно!")</f>
        <v/>
      </c>
      <c r="B264" s="437" t="s">
        <v>10893</v>
      </c>
      <c r="C264" s="443" t="s">
        <v>2652</v>
      </c>
      <c r="D264" s="443" t="s">
        <v>501</v>
      </c>
      <c r="E264" s="443" t="str">
        <f>CONCATENATE(SUM('Раздел 1'!R60:R60),"&lt;=",SUM('Раздел 1'!R10:R10))</f>
        <v>0&lt;=0</v>
      </c>
      <c r="F264" s="444"/>
    </row>
    <row r="265" spans="1:6" s="445" customFormat="1" ht="30" hidden="1" customHeight="1" x14ac:dyDescent="0.25">
      <c r="A265" s="436" t="str">
        <f>IF((SUM('Раздел 1'!S60:S60)&lt;=SUM('Раздел 1'!S10:S10)),"","Неверно!")</f>
        <v/>
      </c>
      <c r="B265" s="437" t="s">
        <v>10893</v>
      </c>
      <c r="C265" s="443" t="s">
        <v>2653</v>
      </c>
      <c r="D265" s="443" t="s">
        <v>501</v>
      </c>
      <c r="E265" s="443" t="str">
        <f>CONCATENATE(SUM('Раздел 1'!S60:S60),"&lt;=",SUM('Раздел 1'!S10:S10))</f>
        <v>0&lt;=0</v>
      </c>
      <c r="F265" s="444"/>
    </row>
    <row r="266" spans="1:6" s="445" customFormat="1" ht="30" hidden="1" customHeight="1" x14ac:dyDescent="0.25">
      <c r="A266" s="436" t="str">
        <f>IF((SUM('Раздел 1'!T60:T60)&lt;=SUM('Раздел 1'!T10:T10)),"","Неверно!")</f>
        <v/>
      </c>
      <c r="B266" s="437" t="s">
        <v>10893</v>
      </c>
      <c r="C266" s="443" t="s">
        <v>2654</v>
      </c>
      <c r="D266" s="443" t="s">
        <v>501</v>
      </c>
      <c r="E266" s="443" t="str">
        <f>CONCATENATE(SUM('Раздел 1'!T60:T60),"&lt;=",SUM('Раздел 1'!T10:T10))</f>
        <v>0&lt;=13</v>
      </c>
      <c r="F266" s="444"/>
    </row>
    <row r="267" spans="1:6" s="445" customFormat="1" ht="30" hidden="1" customHeight="1" x14ac:dyDescent="0.25">
      <c r="A267" s="436" t="str">
        <f>IF((SUM('Раздел 1'!U60:U60)&lt;=SUM('Раздел 1'!U10:U10)),"","Неверно!")</f>
        <v/>
      </c>
      <c r="B267" s="437" t="s">
        <v>10893</v>
      </c>
      <c r="C267" s="443" t="s">
        <v>2655</v>
      </c>
      <c r="D267" s="443" t="s">
        <v>501</v>
      </c>
      <c r="E267" s="443" t="str">
        <f>CONCATENATE(SUM('Раздел 1'!U60:U60),"&lt;=",SUM('Раздел 1'!U10:U10))</f>
        <v>0&lt;=3</v>
      </c>
      <c r="F267" s="444"/>
    </row>
    <row r="268" spans="1:6" s="445" customFormat="1" ht="30" hidden="1" customHeight="1" x14ac:dyDescent="0.25">
      <c r="A268" s="436" t="str">
        <f>IF((SUM('Раздел 1'!V60:V60)&lt;=SUM('Раздел 1'!V10:V10)),"","Неверно!")</f>
        <v/>
      </c>
      <c r="B268" s="437" t="s">
        <v>10893</v>
      </c>
      <c r="C268" s="443" t="s">
        <v>2656</v>
      </c>
      <c r="D268" s="443" t="s">
        <v>501</v>
      </c>
      <c r="E268" s="443" t="str">
        <f>CONCATENATE(SUM('Раздел 1'!V60:V60),"&lt;=",SUM('Раздел 1'!V10:V10))</f>
        <v>0&lt;=2</v>
      </c>
      <c r="F268" s="444"/>
    </row>
    <row r="269" spans="1:6" s="445" customFormat="1" ht="30" hidden="1" customHeight="1" x14ac:dyDescent="0.25">
      <c r="A269" s="436" t="str">
        <f>IF((SUM('Раздел 1'!W60:W60)&lt;=SUM('Раздел 1'!W10:W10)),"","Неверно!")</f>
        <v/>
      </c>
      <c r="B269" s="437" t="s">
        <v>10893</v>
      </c>
      <c r="C269" s="443" t="s">
        <v>2657</v>
      </c>
      <c r="D269" s="443" t="s">
        <v>501</v>
      </c>
      <c r="E269" s="443" t="str">
        <f>CONCATENATE(SUM('Раздел 1'!W60:W60),"&lt;=",SUM('Раздел 1'!W10:W10))</f>
        <v>0&lt;=0</v>
      </c>
      <c r="F269" s="444"/>
    </row>
    <row r="270" spans="1:6" s="445" customFormat="1" ht="30" hidden="1" customHeight="1" x14ac:dyDescent="0.25">
      <c r="A270" s="436" t="str">
        <f>IF((SUM('Раздел 1'!X60:X60)&lt;=SUM('Раздел 1'!X10:X10)),"","Неверно!")</f>
        <v/>
      </c>
      <c r="B270" s="437" t="s">
        <v>10893</v>
      </c>
      <c r="C270" s="443" t="s">
        <v>2658</v>
      </c>
      <c r="D270" s="443" t="s">
        <v>501</v>
      </c>
      <c r="E270" s="443" t="str">
        <f>CONCATENATE(SUM('Раздел 1'!X60:X60),"&lt;=",SUM('Раздел 1'!X10:X10))</f>
        <v>0&lt;=35</v>
      </c>
      <c r="F270" s="444"/>
    </row>
    <row r="271" spans="1:6" s="445" customFormat="1" ht="30" hidden="1" customHeight="1" x14ac:dyDescent="0.25">
      <c r="A271" s="436" t="str">
        <f>IF((SUM('Раздел 1'!G60:G60)&lt;=SUM('Раздел 1'!G10:G10)),"","Неверно!")</f>
        <v/>
      </c>
      <c r="B271" s="437" t="s">
        <v>10893</v>
      </c>
      <c r="C271" s="443" t="s">
        <v>2659</v>
      </c>
      <c r="D271" s="443" t="s">
        <v>501</v>
      </c>
      <c r="E271" s="443" t="str">
        <f>CONCATENATE(SUM('Раздел 1'!G60:G60),"&lt;=",SUM('Раздел 1'!G10:G10))</f>
        <v>0&lt;=71</v>
      </c>
      <c r="F271" s="444"/>
    </row>
    <row r="272" spans="1:6" s="445" customFormat="1" ht="30" hidden="1" customHeight="1" x14ac:dyDescent="0.25">
      <c r="A272" s="436" t="str">
        <f>IF((SUM('Раздел 1'!Y60:Y60)&lt;=SUM('Раздел 1'!Y10:Y10)),"","Неверно!")</f>
        <v/>
      </c>
      <c r="B272" s="437" t="s">
        <v>10893</v>
      </c>
      <c r="C272" s="443" t="s">
        <v>2660</v>
      </c>
      <c r="D272" s="443" t="s">
        <v>501</v>
      </c>
      <c r="E272" s="443" t="str">
        <f>CONCATENATE(SUM('Раздел 1'!Y60:Y60),"&lt;=",SUM('Раздел 1'!Y10:Y10))</f>
        <v>0&lt;=28</v>
      </c>
      <c r="F272" s="444"/>
    </row>
    <row r="273" spans="1:6" s="445" customFormat="1" ht="30" hidden="1" customHeight="1" x14ac:dyDescent="0.25">
      <c r="A273" s="436" t="str">
        <f>IF((SUM('Раздел 1'!Z60:Z60)&lt;=SUM('Раздел 1'!Z10:Z10)),"","Неверно!")</f>
        <v/>
      </c>
      <c r="B273" s="437" t="s">
        <v>10893</v>
      </c>
      <c r="C273" s="443" t="s">
        <v>2661</v>
      </c>
      <c r="D273" s="443" t="s">
        <v>501</v>
      </c>
      <c r="E273" s="443" t="str">
        <f>CONCATENATE(SUM('Раздел 1'!Z60:Z60),"&lt;=",SUM('Раздел 1'!Z10:Z10))</f>
        <v>0&lt;=9</v>
      </c>
      <c r="F273" s="444"/>
    </row>
    <row r="274" spans="1:6" s="445" customFormat="1" ht="30" hidden="1" customHeight="1" x14ac:dyDescent="0.25">
      <c r="A274" s="436" t="str">
        <f>IF((SUM('Раздел 1'!AA60:AA60)&lt;=SUM('Раздел 1'!AA10:AA10)),"","Неверно!")</f>
        <v/>
      </c>
      <c r="B274" s="437" t="s">
        <v>10893</v>
      </c>
      <c r="C274" s="443" t="s">
        <v>2662</v>
      </c>
      <c r="D274" s="443" t="s">
        <v>501</v>
      </c>
      <c r="E274" s="443" t="str">
        <f>CONCATENATE(SUM('Раздел 1'!AA60:AA60),"&lt;=",SUM('Раздел 1'!AA10:AA10))</f>
        <v>0&lt;=0</v>
      </c>
      <c r="F274" s="444"/>
    </row>
    <row r="275" spans="1:6" s="445" customFormat="1" ht="30" hidden="1" customHeight="1" x14ac:dyDescent="0.25">
      <c r="A275" s="436" t="str">
        <f>IF((SUM('Раздел 1'!AB60:AB60)&lt;=SUM('Раздел 1'!AB10:AB10)),"","Неверно!")</f>
        <v/>
      </c>
      <c r="B275" s="437" t="s">
        <v>10893</v>
      </c>
      <c r="C275" s="443" t="s">
        <v>2663</v>
      </c>
      <c r="D275" s="443" t="s">
        <v>501</v>
      </c>
      <c r="E275" s="443" t="str">
        <f>CONCATENATE(SUM('Раздел 1'!AB60:AB60),"&lt;=",SUM('Раздел 1'!AB10:AB10))</f>
        <v>0&lt;=0</v>
      </c>
      <c r="F275" s="444"/>
    </row>
    <row r="276" spans="1:6" s="445" customFormat="1" ht="30" hidden="1" customHeight="1" x14ac:dyDescent="0.25">
      <c r="A276" s="436" t="str">
        <f>IF((SUM('Раздел 1'!AC60:AC60)&lt;=SUM('Раздел 1'!AC10:AC10)),"","Неверно!")</f>
        <v/>
      </c>
      <c r="B276" s="437" t="s">
        <v>10893</v>
      </c>
      <c r="C276" s="443" t="s">
        <v>2664</v>
      </c>
      <c r="D276" s="443" t="s">
        <v>501</v>
      </c>
      <c r="E276" s="443" t="str">
        <f>CONCATENATE(SUM('Раздел 1'!AC60:AC60),"&lt;=",SUM('Раздел 1'!AC10:AC10))</f>
        <v>0&lt;=0</v>
      </c>
      <c r="F276" s="444"/>
    </row>
    <row r="277" spans="1:6" s="445" customFormat="1" ht="30" hidden="1" customHeight="1" x14ac:dyDescent="0.25">
      <c r="A277" s="436" t="str">
        <f>IF((SUM('Раздел 1'!AD60:AD60)&lt;=SUM('Раздел 1'!AD10:AD10)),"","Неверно!")</f>
        <v/>
      </c>
      <c r="B277" s="437" t="s">
        <v>10893</v>
      </c>
      <c r="C277" s="443" t="s">
        <v>2665</v>
      </c>
      <c r="D277" s="443" t="s">
        <v>501</v>
      </c>
      <c r="E277" s="443" t="str">
        <f>CONCATENATE(SUM('Раздел 1'!AD60:AD60),"&lt;=",SUM('Раздел 1'!AD10:AD10))</f>
        <v>0&lt;=0</v>
      </c>
      <c r="F277" s="444"/>
    </row>
    <row r="278" spans="1:6" s="445" customFormat="1" ht="30" hidden="1" customHeight="1" x14ac:dyDescent="0.25">
      <c r="A278" s="436" t="str">
        <f>IF((SUM('Раздел 1'!AE60:AE60)&lt;=SUM('Раздел 1'!AE10:AE10)),"","Неверно!")</f>
        <v/>
      </c>
      <c r="B278" s="437" t="s">
        <v>10893</v>
      </c>
      <c r="C278" s="443" t="s">
        <v>2666</v>
      </c>
      <c r="D278" s="443" t="s">
        <v>501</v>
      </c>
      <c r="E278" s="443" t="str">
        <f>CONCATENATE(SUM('Раздел 1'!AE60:AE60),"&lt;=",SUM('Раздел 1'!AE10:AE10))</f>
        <v>0&lt;=0</v>
      </c>
      <c r="F278" s="444"/>
    </row>
    <row r="279" spans="1:6" s="445" customFormat="1" ht="30" hidden="1" customHeight="1" x14ac:dyDescent="0.25">
      <c r="A279" s="436" t="str">
        <f>IF((SUM('Раздел 1'!AF60:AF60)&lt;=SUM('Раздел 1'!AF10:AF10)),"","Неверно!")</f>
        <v/>
      </c>
      <c r="B279" s="437" t="s">
        <v>10893</v>
      </c>
      <c r="C279" s="443" t="s">
        <v>2667</v>
      </c>
      <c r="D279" s="443" t="s">
        <v>501</v>
      </c>
      <c r="E279" s="443" t="str">
        <f>CONCATENATE(SUM('Раздел 1'!AF60:AF60),"&lt;=",SUM('Раздел 1'!AF10:AF10))</f>
        <v>0&lt;=0</v>
      </c>
      <c r="F279" s="444"/>
    </row>
    <row r="280" spans="1:6" s="445" customFormat="1" ht="30" hidden="1" customHeight="1" x14ac:dyDescent="0.25">
      <c r="A280" s="436" t="str">
        <f>IF((SUM('Раздел 1'!AG60:AG60)&lt;=SUM('Раздел 1'!AG10:AG10)),"","Неверно!")</f>
        <v/>
      </c>
      <c r="B280" s="437" t="s">
        <v>10893</v>
      </c>
      <c r="C280" s="443" t="s">
        <v>2668</v>
      </c>
      <c r="D280" s="443" t="s">
        <v>501</v>
      </c>
      <c r="E280" s="443" t="str">
        <f>CONCATENATE(SUM('Раздел 1'!AG60:AG60),"&lt;=",SUM('Раздел 1'!AG10:AG10))</f>
        <v>0&lt;=1</v>
      </c>
      <c r="F280" s="444"/>
    </row>
    <row r="281" spans="1:6" s="445" customFormat="1" ht="30" hidden="1" customHeight="1" x14ac:dyDescent="0.25">
      <c r="A281" s="436" t="str">
        <f>IF((SUM('Раздел 1'!AH60:AH60)&lt;=SUM('Раздел 1'!AH10:AH10)),"","Неверно!")</f>
        <v/>
      </c>
      <c r="B281" s="437" t="s">
        <v>10893</v>
      </c>
      <c r="C281" s="443" t="s">
        <v>2669</v>
      </c>
      <c r="D281" s="443" t="s">
        <v>501</v>
      </c>
      <c r="E281" s="443" t="str">
        <f>CONCATENATE(SUM('Раздел 1'!AH60:AH60),"&lt;=",SUM('Раздел 1'!AH10:AH10))</f>
        <v>0&lt;=0</v>
      </c>
      <c r="F281" s="444"/>
    </row>
    <row r="282" spans="1:6" s="445" customFormat="1" ht="30" hidden="1" customHeight="1" x14ac:dyDescent="0.25">
      <c r="A282" s="436" t="str">
        <f>IF((SUM('Раздел 1'!H60:H60)&lt;=SUM('Раздел 1'!H10:H10)),"","Неверно!")</f>
        <v/>
      </c>
      <c r="B282" s="437" t="s">
        <v>10893</v>
      </c>
      <c r="C282" s="443" t="s">
        <v>2670</v>
      </c>
      <c r="D282" s="443" t="s">
        <v>501</v>
      </c>
      <c r="E282" s="443" t="str">
        <f>CONCATENATE(SUM('Раздел 1'!H60:H60),"&lt;=",SUM('Раздел 1'!H10:H10))</f>
        <v>0&lt;=49</v>
      </c>
      <c r="F282" s="444"/>
    </row>
    <row r="283" spans="1:6" s="445" customFormat="1" ht="30" hidden="1" customHeight="1" x14ac:dyDescent="0.25">
      <c r="A283" s="436" t="str">
        <f>IF((SUM('Раздел 1'!AI60:AI60)&lt;=SUM('Раздел 1'!AI10:AI10)),"","Неверно!")</f>
        <v/>
      </c>
      <c r="B283" s="437" t="s">
        <v>10893</v>
      </c>
      <c r="C283" s="443" t="s">
        <v>2671</v>
      </c>
      <c r="D283" s="443" t="s">
        <v>501</v>
      </c>
      <c r="E283" s="443" t="str">
        <f>CONCATENATE(SUM('Раздел 1'!AI60:AI60),"&lt;=",SUM('Раздел 1'!AI10:AI10))</f>
        <v>0&lt;=0</v>
      </c>
      <c r="F283" s="444"/>
    </row>
    <row r="284" spans="1:6" s="445" customFormat="1" ht="30" hidden="1" customHeight="1" x14ac:dyDescent="0.25">
      <c r="A284" s="436" t="str">
        <f>IF((SUM('Раздел 1'!AJ60:AJ60)&lt;=SUM('Раздел 1'!AJ10:AJ10)),"","Неверно!")</f>
        <v/>
      </c>
      <c r="B284" s="437" t="s">
        <v>10893</v>
      </c>
      <c r="C284" s="443" t="s">
        <v>2672</v>
      </c>
      <c r="D284" s="443" t="s">
        <v>501</v>
      </c>
      <c r="E284" s="443" t="str">
        <f>CONCATENATE(SUM('Раздел 1'!AJ60:AJ60),"&lt;=",SUM('Раздел 1'!AJ10:AJ10))</f>
        <v>0&lt;=1</v>
      </c>
      <c r="F284" s="444"/>
    </row>
    <row r="285" spans="1:6" s="445" customFormat="1" ht="30" hidden="1" customHeight="1" x14ac:dyDescent="0.25">
      <c r="A285" s="436" t="str">
        <f>IF((SUM('Раздел 1'!AK60:AK60)&lt;=SUM('Раздел 1'!AK10:AK10)),"","Неверно!")</f>
        <v/>
      </c>
      <c r="B285" s="437" t="s">
        <v>10893</v>
      </c>
      <c r="C285" s="443" t="s">
        <v>2673</v>
      </c>
      <c r="D285" s="443" t="s">
        <v>501</v>
      </c>
      <c r="E285" s="443" t="str">
        <f>CONCATENATE(SUM('Раздел 1'!AK60:AK60),"&lt;=",SUM('Раздел 1'!AK10:AK10))</f>
        <v>0&lt;=0</v>
      </c>
      <c r="F285" s="444"/>
    </row>
    <row r="286" spans="1:6" s="445" customFormat="1" ht="30" hidden="1" customHeight="1" x14ac:dyDescent="0.25">
      <c r="A286" s="436" t="str">
        <f>IF((SUM('Раздел 1'!AL60:AL60)&lt;=SUM('Раздел 1'!AL10:AL10)),"","Неверно!")</f>
        <v/>
      </c>
      <c r="B286" s="437" t="s">
        <v>10893</v>
      </c>
      <c r="C286" s="443" t="s">
        <v>2674</v>
      </c>
      <c r="D286" s="443" t="s">
        <v>501</v>
      </c>
      <c r="E286" s="443" t="str">
        <f>CONCATENATE(SUM('Раздел 1'!AL60:AL60),"&lt;=",SUM('Раздел 1'!AL10:AL10))</f>
        <v>0&lt;=0</v>
      </c>
      <c r="F286" s="444"/>
    </row>
    <row r="287" spans="1:6" s="445" customFormat="1" ht="30" hidden="1" customHeight="1" x14ac:dyDescent="0.25">
      <c r="A287" s="436" t="str">
        <f>IF((SUM('Раздел 1'!AM60:AM60)&lt;=SUM('Раздел 1'!AM10:AM10)),"","Неверно!")</f>
        <v/>
      </c>
      <c r="B287" s="437" t="s">
        <v>10893</v>
      </c>
      <c r="C287" s="443" t="s">
        <v>2675</v>
      </c>
      <c r="D287" s="443" t="s">
        <v>501</v>
      </c>
      <c r="E287" s="443" t="str">
        <f>CONCATENATE(SUM('Раздел 1'!AM60:AM60),"&lt;=",SUM('Раздел 1'!AM10:AM10))</f>
        <v>0&lt;=0</v>
      </c>
      <c r="F287" s="444"/>
    </row>
    <row r="288" spans="1:6" s="445" customFormat="1" ht="30" hidden="1" customHeight="1" x14ac:dyDescent="0.25">
      <c r="A288" s="436" t="str">
        <f>IF((SUM('Раздел 1'!I60:I60)&lt;=SUM('Раздел 1'!I10:I10)),"","Неверно!")</f>
        <v/>
      </c>
      <c r="B288" s="437" t="s">
        <v>10893</v>
      </c>
      <c r="C288" s="443" t="s">
        <v>2676</v>
      </c>
      <c r="D288" s="443" t="s">
        <v>501</v>
      </c>
      <c r="E288" s="443" t="str">
        <f>CONCATENATE(SUM('Раздел 1'!I60:I60),"&lt;=",SUM('Раздел 1'!I10:I10))</f>
        <v>0&lt;=12</v>
      </c>
      <c r="F288" s="444"/>
    </row>
    <row r="289" spans="1:6" s="445" customFormat="1" ht="30" hidden="1" customHeight="1" x14ac:dyDescent="0.25">
      <c r="A289" s="436" t="str">
        <f>IF((SUM('Раздел 1'!J60:J60)&lt;=SUM('Раздел 1'!J10:J10)),"","Неверно!")</f>
        <v/>
      </c>
      <c r="B289" s="437" t="s">
        <v>10893</v>
      </c>
      <c r="C289" s="443" t="s">
        <v>2677</v>
      </c>
      <c r="D289" s="443" t="s">
        <v>501</v>
      </c>
      <c r="E289" s="443" t="str">
        <f>CONCATENATE(SUM('Раздел 1'!J60:J60),"&lt;=",SUM('Раздел 1'!J10:J10))</f>
        <v>0&lt;=3</v>
      </c>
      <c r="F289" s="444"/>
    </row>
    <row r="290" spans="1:6" s="445" customFormat="1" ht="30" hidden="1" customHeight="1" x14ac:dyDescent="0.25">
      <c r="A290" s="436" t="str">
        <f>IF((SUM('Раздел 1'!K60:K60)&lt;=SUM('Раздел 1'!K10:K10)),"","Неверно!")</f>
        <v/>
      </c>
      <c r="B290" s="437" t="s">
        <v>10893</v>
      </c>
      <c r="C290" s="443" t="s">
        <v>2678</v>
      </c>
      <c r="D290" s="443" t="s">
        <v>501</v>
      </c>
      <c r="E290" s="443" t="str">
        <f>CONCATENATE(SUM('Раздел 1'!K60:K60),"&lt;=",SUM('Раздел 1'!K10:K10))</f>
        <v>0&lt;=2</v>
      </c>
      <c r="F290" s="444"/>
    </row>
    <row r="291" spans="1:6" s="445" customFormat="1" ht="30" hidden="1" customHeight="1" x14ac:dyDescent="0.25">
      <c r="A291" s="436" t="str">
        <f>IF((SUM('Раздел 1'!L60:L60)&lt;=SUM('Раздел 1'!L10:L10)),"","Неверно!")</f>
        <v/>
      </c>
      <c r="B291" s="437" t="s">
        <v>10893</v>
      </c>
      <c r="C291" s="443" t="s">
        <v>2679</v>
      </c>
      <c r="D291" s="443" t="s">
        <v>501</v>
      </c>
      <c r="E291" s="443" t="str">
        <f>CONCATENATE(SUM('Раздел 1'!L60:L60),"&lt;=",SUM('Раздел 1'!L10:L10))</f>
        <v>0&lt;=1</v>
      </c>
      <c r="F291" s="444"/>
    </row>
    <row r="292" spans="1:6" s="445" customFormat="1" ht="30" hidden="1" customHeight="1" x14ac:dyDescent="0.25">
      <c r="A292" s="436" t="str">
        <f>IF((SUM('Раздел 1'!M60:M60)&lt;=SUM('Раздел 1'!M10:M10)),"","Неверно!")</f>
        <v/>
      </c>
      <c r="B292" s="437" t="s">
        <v>10893</v>
      </c>
      <c r="C292" s="443" t="s">
        <v>2680</v>
      </c>
      <c r="D292" s="443" t="s">
        <v>501</v>
      </c>
      <c r="E292" s="443" t="str">
        <f>CONCATENATE(SUM('Раздел 1'!M60:M60),"&lt;=",SUM('Раздел 1'!M10:M10))</f>
        <v>0&lt;=67</v>
      </c>
      <c r="F292" s="444"/>
    </row>
    <row r="293" spans="1:6" s="445" customFormat="1" ht="30" hidden="1" customHeight="1" x14ac:dyDescent="0.25">
      <c r="A293" s="436" t="str">
        <f>IF((SUM('Раздел 1'!N60:N60)&lt;=SUM('Раздел 1'!N10:N10)),"","Неверно!")</f>
        <v/>
      </c>
      <c r="B293" s="437" t="s">
        <v>10893</v>
      </c>
      <c r="C293" s="443" t="s">
        <v>2681</v>
      </c>
      <c r="D293" s="443" t="s">
        <v>501</v>
      </c>
      <c r="E293" s="443" t="str">
        <f>CONCATENATE(SUM('Раздел 1'!N60:N60),"&lt;=",SUM('Раздел 1'!N10:N10))</f>
        <v>0&lt;=0</v>
      </c>
      <c r="F293" s="444"/>
    </row>
    <row r="294" spans="1:6" s="445" customFormat="1" ht="30" hidden="1" customHeight="1" x14ac:dyDescent="0.25">
      <c r="A294" s="436" t="str">
        <f>IF((SUM('Разделы 11, 12, 13, 14'!O15:O17)&lt;=SUM('Разделы 11, 12, 13, 14'!O14:O14)),"","Неверно!")</f>
        <v/>
      </c>
      <c r="B294" s="437" t="s">
        <v>10894</v>
      </c>
      <c r="C294" s="443" t="s">
        <v>2642</v>
      </c>
      <c r="D294" s="443" t="s">
        <v>10323</v>
      </c>
      <c r="E294" s="443" t="str">
        <f>CONCATENATE(SUM('Разделы 11, 12, 13, 14'!O15:O17),"&lt;=",SUM('Разделы 11, 12, 13, 14'!O14:O14))</f>
        <v>7&lt;=7</v>
      </c>
      <c r="F294" s="444"/>
    </row>
    <row r="295" spans="1:6" s="445" customFormat="1" ht="30" hidden="1" customHeight="1" x14ac:dyDescent="0.25">
      <c r="A295" s="436" t="str">
        <f>IF((SUM('Разделы 11, 12, 13, 14'!P15:P17)&lt;=SUM('Разделы 11, 12, 13, 14'!P14:P14)),"","Неверно!")</f>
        <v/>
      </c>
      <c r="B295" s="437" t="s">
        <v>10894</v>
      </c>
      <c r="C295" s="443" t="s">
        <v>2643</v>
      </c>
      <c r="D295" s="443" t="s">
        <v>10323</v>
      </c>
      <c r="E295" s="443" t="str">
        <f>CONCATENATE(SUM('Разделы 11, 12, 13, 14'!P15:P17),"&lt;=",SUM('Разделы 11, 12, 13, 14'!P14:P14))</f>
        <v>7&lt;=7</v>
      </c>
      <c r="F295" s="444"/>
    </row>
    <row r="296" spans="1:6" s="445" customFormat="1" ht="30" hidden="1" customHeight="1" x14ac:dyDescent="0.25">
      <c r="A296" s="436" t="str">
        <f>IF((SUM('Разделы 11, 12, 13, 14'!Q15:Q17)&lt;=SUM('Разделы 11, 12, 13, 14'!Q14:Q14)),"","Неверно!")</f>
        <v/>
      </c>
      <c r="B296" s="437" t="s">
        <v>10894</v>
      </c>
      <c r="C296" s="443" t="s">
        <v>2644</v>
      </c>
      <c r="D296" s="443" t="s">
        <v>10323</v>
      </c>
      <c r="E296" s="443" t="str">
        <f>CONCATENATE(SUM('Разделы 11, 12, 13, 14'!Q15:Q17),"&lt;=",SUM('Разделы 11, 12, 13, 14'!Q14:Q14))</f>
        <v>0&lt;=0</v>
      </c>
      <c r="F296" s="444"/>
    </row>
    <row r="297" spans="1:6" s="445" customFormat="1" ht="30" hidden="1" customHeight="1" x14ac:dyDescent="0.25">
      <c r="A297" s="436" t="str">
        <f>IF((SUM('Разделы 11, 12, 13, 14'!R15:R17)&lt;=SUM('Разделы 11, 12, 13, 14'!R14:R14)),"","Неверно!")</f>
        <v/>
      </c>
      <c r="B297" s="437" t="s">
        <v>10894</v>
      </c>
      <c r="C297" s="443" t="s">
        <v>2645</v>
      </c>
      <c r="D297" s="443" t="s">
        <v>10323</v>
      </c>
      <c r="E297" s="443" t="str">
        <f>CONCATENATE(SUM('Разделы 11, 12, 13, 14'!R15:R17),"&lt;=",SUM('Разделы 11, 12, 13, 14'!R14:R14))</f>
        <v>0&lt;=0</v>
      </c>
      <c r="F297" s="444"/>
    </row>
    <row r="298" spans="1:6" s="445" customFormat="1" ht="30" hidden="1" customHeight="1" x14ac:dyDescent="0.25">
      <c r="A298" s="436" t="str">
        <f>IF((SUM('Разделы 11, 12, 13, 14'!S15:S17)&lt;=SUM('Разделы 11, 12, 13, 14'!S14:S14)),"","Неверно!")</f>
        <v/>
      </c>
      <c r="B298" s="437" t="s">
        <v>10894</v>
      </c>
      <c r="C298" s="443" t="s">
        <v>2646</v>
      </c>
      <c r="D298" s="443" t="s">
        <v>10323</v>
      </c>
      <c r="E298" s="443" t="str">
        <f>CONCATENATE(SUM('Разделы 11, 12, 13, 14'!S15:S17),"&lt;=",SUM('Разделы 11, 12, 13, 14'!S14:S14))</f>
        <v>0&lt;=0</v>
      </c>
      <c r="F298" s="444"/>
    </row>
    <row r="299" spans="1:6" s="445" customFormat="1" ht="30" hidden="1" customHeight="1" x14ac:dyDescent="0.25">
      <c r="A299" s="436" t="str">
        <f>IF((SUM('Разделы 11, 12, 13, 14'!T15:T17)&lt;=SUM('Разделы 11, 12, 13, 14'!T14:T14)),"","Неверно!")</f>
        <v/>
      </c>
      <c r="B299" s="437" t="s">
        <v>10894</v>
      </c>
      <c r="C299" s="443" t="s">
        <v>2647</v>
      </c>
      <c r="D299" s="443" t="s">
        <v>10323</v>
      </c>
      <c r="E299" s="443" t="str">
        <f>CONCATENATE(SUM('Разделы 11, 12, 13, 14'!T15:T17),"&lt;=",SUM('Разделы 11, 12, 13, 14'!T14:T14))</f>
        <v>0&lt;=0</v>
      </c>
      <c r="F299" s="444"/>
    </row>
    <row r="300" spans="1:6" s="445" customFormat="1" ht="30" hidden="1" customHeight="1" x14ac:dyDescent="0.25">
      <c r="A300" s="436" t="str">
        <f>IF((SUM('Разделы 11, 12, 13, 14'!U15:U17)&lt;=SUM('Разделы 11, 12, 13, 14'!U14:U14)),"","Неверно!")</f>
        <v/>
      </c>
      <c r="B300" s="437" t="s">
        <v>10894</v>
      </c>
      <c r="C300" s="443" t="s">
        <v>10324</v>
      </c>
      <c r="D300" s="443" t="s">
        <v>10323</v>
      </c>
      <c r="E300" s="443" t="str">
        <f>CONCATENATE(SUM('Разделы 11, 12, 13, 14'!U15:U17),"&lt;=",SUM('Разделы 11, 12, 13, 14'!U14:U14))</f>
        <v>0&lt;=0</v>
      </c>
      <c r="F300" s="444"/>
    </row>
    <row r="301" spans="1:6" s="445" customFormat="1" ht="30" hidden="1" customHeight="1" x14ac:dyDescent="0.25">
      <c r="A301" s="436" t="str">
        <f>IF((SUM('Разделы 11, 12, 13, 14'!F24:F24)&gt;=SUM('Разделы 11, 12, 13, 14'!E24:E24)),"","Неверно!")</f>
        <v/>
      </c>
      <c r="B301" s="437" t="s">
        <v>10895</v>
      </c>
      <c r="C301" s="443" t="s">
        <v>2635</v>
      </c>
      <c r="D301" s="443" t="s">
        <v>10325</v>
      </c>
      <c r="E301" s="443" t="str">
        <f>CONCATENATE(SUM('Разделы 11, 12, 13, 14'!F24:F24),"&gt;=",SUM('Разделы 11, 12, 13, 14'!E24:E24))</f>
        <v>1&gt;=1</v>
      </c>
      <c r="F301" s="444"/>
    </row>
    <row r="302" spans="1:6" s="445" customFormat="1" ht="30" hidden="1" customHeight="1" x14ac:dyDescent="0.25">
      <c r="A302" s="436" t="str">
        <f>IF((SUM('Разделы 11, 12, 13, 14'!F33:F33)&gt;=SUM('Разделы 11, 12, 13, 14'!E33:E33)),"","Неверно!")</f>
        <v/>
      </c>
      <c r="B302" s="437" t="s">
        <v>10895</v>
      </c>
      <c r="C302" s="443" t="s">
        <v>10326</v>
      </c>
      <c r="D302" s="443" t="s">
        <v>10325</v>
      </c>
      <c r="E302" s="443" t="str">
        <f>CONCATENATE(SUM('Разделы 11, 12, 13, 14'!F33:F33),"&gt;=",SUM('Разделы 11, 12, 13, 14'!E33:E33))</f>
        <v>0&gt;=0</v>
      </c>
      <c r="F302" s="444"/>
    </row>
    <row r="303" spans="1:6" s="445" customFormat="1" ht="30" hidden="1" customHeight="1" x14ac:dyDescent="0.25">
      <c r="A303" s="436" t="str">
        <f>IF((SUM('Разделы 11, 12, 13, 14'!F25:F25)&gt;=SUM('Разделы 11, 12, 13, 14'!E25:E25)),"","Неверно!")</f>
        <v/>
      </c>
      <c r="B303" s="437" t="s">
        <v>10895</v>
      </c>
      <c r="C303" s="443" t="s">
        <v>2636</v>
      </c>
      <c r="D303" s="443" t="s">
        <v>10325</v>
      </c>
      <c r="E303" s="443" t="str">
        <f>CONCATENATE(SUM('Разделы 11, 12, 13, 14'!F25:F25),"&gt;=",SUM('Разделы 11, 12, 13, 14'!E25:E25))</f>
        <v>0&gt;=0</v>
      </c>
      <c r="F303" s="444"/>
    </row>
    <row r="304" spans="1:6" s="445" customFormat="1" ht="30" hidden="1" customHeight="1" x14ac:dyDescent="0.25">
      <c r="A304" s="436" t="str">
        <f>IF((SUM('Разделы 11, 12, 13, 14'!F26:F26)&gt;=SUM('Разделы 11, 12, 13, 14'!E26:E26)),"","Неверно!")</f>
        <v/>
      </c>
      <c r="B304" s="437" t="s">
        <v>10895</v>
      </c>
      <c r="C304" s="443" t="s">
        <v>2637</v>
      </c>
      <c r="D304" s="443" t="s">
        <v>10325</v>
      </c>
      <c r="E304" s="443" t="str">
        <f>CONCATENATE(SUM('Разделы 11, 12, 13, 14'!F26:F26),"&gt;=",SUM('Разделы 11, 12, 13, 14'!E26:E26))</f>
        <v>0&gt;=0</v>
      </c>
      <c r="F304" s="444"/>
    </row>
    <row r="305" spans="1:6" s="445" customFormat="1" ht="30" hidden="1" customHeight="1" x14ac:dyDescent="0.25">
      <c r="A305" s="436" t="str">
        <f>IF((SUM('Разделы 11, 12, 13, 14'!F27:F27)&gt;=SUM('Разделы 11, 12, 13, 14'!E27:E27)),"","Неверно!")</f>
        <v/>
      </c>
      <c r="B305" s="437" t="s">
        <v>10895</v>
      </c>
      <c r="C305" s="443" t="s">
        <v>2638</v>
      </c>
      <c r="D305" s="443" t="s">
        <v>10325</v>
      </c>
      <c r="E305" s="443" t="str">
        <f>CONCATENATE(SUM('Разделы 11, 12, 13, 14'!F27:F27),"&gt;=",SUM('Разделы 11, 12, 13, 14'!E27:E27))</f>
        <v>0&gt;=0</v>
      </c>
      <c r="F305" s="444"/>
    </row>
    <row r="306" spans="1:6" s="445" customFormat="1" ht="30" hidden="1" customHeight="1" x14ac:dyDescent="0.25">
      <c r="A306" s="436" t="str">
        <f>IF((SUM('Разделы 11, 12, 13, 14'!F28:F28)&gt;=SUM('Разделы 11, 12, 13, 14'!E28:E28)),"","Неверно!")</f>
        <v/>
      </c>
      <c r="B306" s="437" t="s">
        <v>10895</v>
      </c>
      <c r="C306" s="443" t="s">
        <v>2639</v>
      </c>
      <c r="D306" s="443" t="s">
        <v>10325</v>
      </c>
      <c r="E306" s="443" t="str">
        <f>CONCATENATE(SUM('Разделы 11, 12, 13, 14'!F28:F28),"&gt;=",SUM('Разделы 11, 12, 13, 14'!E28:E28))</f>
        <v>1&gt;=1</v>
      </c>
      <c r="F306" s="444"/>
    </row>
    <row r="307" spans="1:6" s="445" customFormat="1" ht="30" hidden="1" customHeight="1" x14ac:dyDescent="0.25">
      <c r="A307" s="436" t="str">
        <f>IF((SUM('Разделы 11, 12, 13, 14'!F29:F29)&gt;=SUM('Разделы 11, 12, 13, 14'!E29:E29)),"","Неверно!")</f>
        <v/>
      </c>
      <c r="B307" s="437" t="s">
        <v>10895</v>
      </c>
      <c r="C307" s="443" t="s">
        <v>2640</v>
      </c>
      <c r="D307" s="443" t="s">
        <v>10325</v>
      </c>
      <c r="E307" s="443" t="str">
        <f>CONCATENATE(SUM('Разделы 11, 12, 13, 14'!F29:F29),"&gt;=",SUM('Разделы 11, 12, 13, 14'!E29:E29))</f>
        <v>0&gt;=0</v>
      </c>
      <c r="F307" s="444"/>
    </row>
    <row r="308" spans="1:6" s="445" customFormat="1" ht="30" hidden="1" customHeight="1" x14ac:dyDescent="0.25">
      <c r="A308" s="436" t="str">
        <f>IF((SUM('Разделы 11, 12, 13, 14'!F30:F30)&gt;=SUM('Разделы 11, 12, 13, 14'!E30:E30)),"","Неверно!")</f>
        <v/>
      </c>
      <c r="B308" s="437" t="s">
        <v>10895</v>
      </c>
      <c r="C308" s="443" t="s">
        <v>2641</v>
      </c>
      <c r="D308" s="443" t="s">
        <v>10325</v>
      </c>
      <c r="E308" s="443" t="str">
        <f>CONCATENATE(SUM('Разделы 11, 12, 13, 14'!F30:F30),"&gt;=",SUM('Разделы 11, 12, 13, 14'!E30:E30))</f>
        <v>0&gt;=0</v>
      </c>
      <c r="F308" s="444"/>
    </row>
    <row r="309" spans="1:6" s="445" customFormat="1" ht="30" hidden="1" customHeight="1" x14ac:dyDescent="0.25">
      <c r="A309" s="436" t="str">
        <f>IF((SUM('Разделы 11, 12, 13, 14'!F31:F31)&gt;=SUM('Разделы 11, 12, 13, 14'!E31:E31)),"","Неверно!")</f>
        <v/>
      </c>
      <c r="B309" s="437" t="s">
        <v>10895</v>
      </c>
      <c r="C309" s="443" t="s">
        <v>10327</v>
      </c>
      <c r="D309" s="443" t="s">
        <v>10325</v>
      </c>
      <c r="E309" s="443" t="str">
        <f>CONCATENATE(SUM('Разделы 11, 12, 13, 14'!F31:F31),"&gt;=",SUM('Разделы 11, 12, 13, 14'!E31:E31))</f>
        <v>1&gt;=1</v>
      </c>
      <c r="F309" s="444"/>
    </row>
    <row r="310" spans="1:6" s="445" customFormat="1" ht="30" hidden="1" customHeight="1" x14ac:dyDescent="0.25">
      <c r="A310" s="436" t="str">
        <f>IF((SUM('Разделы 11, 12, 13, 14'!F32:F32)&gt;=SUM('Разделы 11, 12, 13, 14'!E32:E32)),"","Неверно!")</f>
        <v/>
      </c>
      <c r="B310" s="437" t="s">
        <v>10895</v>
      </c>
      <c r="C310" s="443" t="s">
        <v>10328</v>
      </c>
      <c r="D310" s="443" t="s">
        <v>10325</v>
      </c>
      <c r="E310" s="443" t="str">
        <f>CONCATENATE(SUM('Разделы 11, 12, 13, 14'!F32:F32),"&gt;=",SUM('Разделы 11, 12, 13, 14'!E32:E32))</f>
        <v>0&gt;=0</v>
      </c>
      <c r="F310" s="444"/>
    </row>
    <row r="311" spans="1:6" s="445" customFormat="1" ht="30" hidden="1" customHeight="1" x14ac:dyDescent="0.25">
      <c r="A311" s="436" t="str">
        <f>IF((SUM('Разделы 11, 12, 13, 14'!E26:E26)&lt;=SUM('Разделы 11, 12, 13, 14'!E24:E25)),"","Неверно!")</f>
        <v/>
      </c>
      <c r="B311" s="437" t="s">
        <v>10896</v>
      </c>
      <c r="C311" s="443" t="s">
        <v>2633</v>
      </c>
      <c r="D311" s="443" t="s">
        <v>10329</v>
      </c>
      <c r="E311" s="443" t="str">
        <f>CONCATENATE(SUM('Разделы 11, 12, 13, 14'!E26:E26),"&lt;=",SUM('Разделы 11, 12, 13, 14'!E24:E25))</f>
        <v>0&lt;=1</v>
      </c>
      <c r="F311" s="444"/>
    </row>
    <row r="312" spans="1:6" s="445" customFormat="1" ht="30" hidden="1" customHeight="1" x14ac:dyDescent="0.25">
      <c r="A312" s="436" t="str">
        <f>IF((SUM('Разделы 11, 12, 13, 14'!F26:F26)&lt;=SUM('Разделы 11, 12, 13, 14'!F24:F25)),"","Неверно!")</f>
        <v/>
      </c>
      <c r="B312" s="437" t="s">
        <v>10896</v>
      </c>
      <c r="C312" s="443" t="s">
        <v>2634</v>
      </c>
      <c r="D312" s="443" t="s">
        <v>10329</v>
      </c>
      <c r="E312" s="443" t="str">
        <f>CONCATENATE(SUM('Разделы 11, 12, 13, 14'!F26:F26),"&lt;=",SUM('Разделы 11, 12, 13, 14'!F24:F25))</f>
        <v>0&lt;=1</v>
      </c>
      <c r="F312" s="444"/>
    </row>
    <row r="313" spans="1:6" s="445" customFormat="1" ht="30" hidden="1" customHeight="1" x14ac:dyDescent="0.25">
      <c r="A313" s="436" t="str">
        <f>IF((SUM('Раздел 4'!E116:E116)&lt;=SUM('Раздел 4'!E36:E36)+SUM('Раздел 4'!E37:E37)),"","Неверно!")</f>
        <v/>
      </c>
      <c r="B313" s="437" t="s">
        <v>10897</v>
      </c>
      <c r="C313" s="443" t="s">
        <v>10746</v>
      </c>
      <c r="D313" s="443" t="s">
        <v>10747</v>
      </c>
      <c r="E313" s="443" t="str">
        <f>CONCATENATE(SUM('Раздел 4'!E116:E116),"&lt;=",SUM('Раздел 4'!E36:E36),"+",SUM('Раздел 4'!E37:E37))</f>
        <v>0&lt;=0+0</v>
      </c>
      <c r="F313" s="444"/>
    </row>
    <row r="314" spans="1:6" s="445" customFormat="1" ht="30" hidden="1" customHeight="1" x14ac:dyDescent="0.25">
      <c r="A314" s="436" t="str">
        <f>IF((SUM('Раздел 4'!N116:N116)&lt;=SUM('Раздел 4'!N36:N36)+SUM('Раздел 4'!N37:N37)),"","Неверно!")</f>
        <v/>
      </c>
      <c r="B314" s="437" t="s">
        <v>10897</v>
      </c>
      <c r="C314" s="443" t="s">
        <v>10748</v>
      </c>
      <c r="D314" s="443" t="s">
        <v>10747</v>
      </c>
      <c r="E314" s="443" t="str">
        <f>CONCATENATE(SUM('Раздел 4'!N116:N116),"&lt;=",SUM('Раздел 4'!N36:N36),"+",SUM('Раздел 4'!N37:N37))</f>
        <v>0&lt;=0+0</v>
      </c>
      <c r="F314" s="444"/>
    </row>
    <row r="315" spans="1:6" s="445" customFormat="1" ht="30" hidden="1" customHeight="1" x14ac:dyDescent="0.25">
      <c r="A315" s="436" t="str">
        <f>IF((SUM('Раздел 4'!F116:F116)&lt;=SUM('Раздел 4'!F36:F36)+SUM('Раздел 4'!F37:F37)),"","Неверно!")</f>
        <v/>
      </c>
      <c r="B315" s="437" t="s">
        <v>10897</v>
      </c>
      <c r="C315" s="443" t="s">
        <v>10749</v>
      </c>
      <c r="D315" s="443" t="s">
        <v>10747</v>
      </c>
      <c r="E315" s="443" t="str">
        <f>CONCATENATE(SUM('Раздел 4'!F116:F116),"&lt;=",SUM('Раздел 4'!F36:F36),"+",SUM('Раздел 4'!F37:F37))</f>
        <v>0&lt;=0+0</v>
      </c>
      <c r="F315" s="444"/>
    </row>
    <row r="316" spans="1:6" s="445" customFormat="1" ht="30" hidden="1" customHeight="1" x14ac:dyDescent="0.25">
      <c r="A316" s="436" t="str">
        <f>IF((SUM('Раздел 4'!G116:G116)&lt;=SUM('Раздел 4'!G36:G36)+SUM('Раздел 4'!G37:G37)),"","Неверно!")</f>
        <v/>
      </c>
      <c r="B316" s="437" t="s">
        <v>10897</v>
      </c>
      <c r="C316" s="443" t="s">
        <v>10750</v>
      </c>
      <c r="D316" s="443" t="s">
        <v>10747</v>
      </c>
      <c r="E316" s="443" t="str">
        <f>CONCATENATE(SUM('Раздел 4'!G116:G116),"&lt;=",SUM('Раздел 4'!G36:G36),"+",SUM('Раздел 4'!G37:G37))</f>
        <v>0&lt;=0+0</v>
      </c>
      <c r="F316" s="444"/>
    </row>
    <row r="317" spans="1:6" s="445" customFormat="1" ht="30" hidden="1" customHeight="1" x14ac:dyDescent="0.25">
      <c r="A317" s="436" t="str">
        <f>IF((SUM('Раздел 4'!H116:H116)&lt;=SUM('Раздел 4'!H36:H36)+SUM('Раздел 4'!H37:H37)),"","Неверно!")</f>
        <v/>
      </c>
      <c r="B317" s="437" t="s">
        <v>10897</v>
      </c>
      <c r="C317" s="443" t="s">
        <v>10751</v>
      </c>
      <c r="D317" s="443" t="s">
        <v>10747</v>
      </c>
      <c r="E317" s="443" t="str">
        <f>CONCATENATE(SUM('Раздел 4'!H116:H116),"&lt;=",SUM('Раздел 4'!H36:H36),"+",SUM('Раздел 4'!H37:H37))</f>
        <v>0&lt;=0+0</v>
      </c>
      <c r="F317" s="444"/>
    </row>
    <row r="318" spans="1:6" s="445" customFormat="1" ht="30" hidden="1" customHeight="1" x14ac:dyDescent="0.25">
      <c r="A318" s="436" t="str">
        <f>IF((SUM('Раздел 4'!I116:I116)&lt;=SUM('Раздел 4'!I36:I36)+SUM('Раздел 4'!I37:I37)),"","Неверно!")</f>
        <v/>
      </c>
      <c r="B318" s="437" t="s">
        <v>10897</v>
      </c>
      <c r="C318" s="443" t="s">
        <v>10752</v>
      </c>
      <c r="D318" s="443" t="s">
        <v>10747</v>
      </c>
      <c r="E318" s="443" t="str">
        <f>CONCATENATE(SUM('Раздел 4'!I116:I116),"&lt;=",SUM('Раздел 4'!I36:I36),"+",SUM('Раздел 4'!I37:I37))</f>
        <v>0&lt;=0+0</v>
      </c>
      <c r="F318" s="444"/>
    </row>
    <row r="319" spans="1:6" s="445" customFormat="1" ht="30" hidden="1" customHeight="1" x14ac:dyDescent="0.25">
      <c r="A319" s="436" t="str">
        <f>IF((SUM('Раздел 4'!J116:J116)&lt;=SUM('Раздел 4'!J36:J36)+SUM('Раздел 4'!J37:J37)),"","Неверно!")</f>
        <v/>
      </c>
      <c r="B319" s="437" t="s">
        <v>10897</v>
      </c>
      <c r="C319" s="443" t="s">
        <v>10753</v>
      </c>
      <c r="D319" s="443" t="s">
        <v>10747</v>
      </c>
      <c r="E319" s="443" t="str">
        <f>CONCATENATE(SUM('Раздел 4'!J116:J116),"&lt;=",SUM('Раздел 4'!J36:J36),"+",SUM('Раздел 4'!J37:J37))</f>
        <v>0&lt;=0+0</v>
      </c>
      <c r="F319" s="444"/>
    </row>
    <row r="320" spans="1:6" s="445" customFormat="1" ht="30" hidden="1" customHeight="1" x14ac:dyDescent="0.25">
      <c r="A320" s="436" t="str">
        <f>IF((SUM('Раздел 4'!K116:K116)&lt;=SUM('Раздел 4'!K36:K36)+SUM('Раздел 4'!K37:K37)),"","Неверно!")</f>
        <v/>
      </c>
      <c r="B320" s="437" t="s">
        <v>10897</v>
      </c>
      <c r="C320" s="443" t="s">
        <v>10754</v>
      </c>
      <c r="D320" s="443" t="s">
        <v>10747</v>
      </c>
      <c r="E320" s="443" t="str">
        <f>CONCATENATE(SUM('Раздел 4'!K116:K116),"&lt;=",SUM('Раздел 4'!K36:K36),"+",SUM('Раздел 4'!K37:K37))</f>
        <v>0&lt;=0+0</v>
      </c>
      <c r="F320" s="444"/>
    </row>
    <row r="321" spans="1:6" s="445" customFormat="1" ht="30" hidden="1" customHeight="1" x14ac:dyDescent="0.25">
      <c r="A321" s="436" t="str">
        <f>IF((SUM('Раздел 4'!L116:L116)&lt;=SUM('Раздел 4'!L36:L36)+SUM('Раздел 4'!L37:L37)),"","Неверно!")</f>
        <v/>
      </c>
      <c r="B321" s="437" t="s">
        <v>10897</v>
      </c>
      <c r="C321" s="443" t="s">
        <v>10755</v>
      </c>
      <c r="D321" s="443" t="s">
        <v>10747</v>
      </c>
      <c r="E321" s="443" t="str">
        <f>CONCATENATE(SUM('Раздел 4'!L116:L116),"&lt;=",SUM('Раздел 4'!L36:L36),"+",SUM('Раздел 4'!L37:L37))</f>
        <v>0&lt;=0+0</v>
      </c>
      <c r="F321" s="444"/>
    </row>
    <row r="322" spans="1:6" s="445" customFormat="1" ht="30" hidden="1" customHeight="1" x14ac:dyDescent="0.25">
      <c r="A322" s="436" t="str">
        <f>IF((SUM('Раздел 4'!M116:M116)&lt;=SUM('Раздел 4'!M36:M36)+SUM('Раздел 4'!M37:M37)),"","Неверно!")</f>
        <v/>
      </c>
      <c r="B322" s="437" t="s">
        <v>10897</v>
      </c>
      <c r="C322" s="443" t="s">
        <v>10756</v>
      </c>
      <c r="D322" s="443" t="s">
        <v>10747</v>
      </c>
      <c r="E322" s="443" t="str">
        <f>CONCATENATE(SUM('Раздел 4'!M116:M116),"&lt;=",SUM('Раздел 4'!M36:M36),"+",SUM('Раздел 4'!M37:M37))</f>
        <v>0&lt;=0+0</v>
      </c>
      <c r="F322" s="444"/>
    </row>
    <row r="323" spans="1:6" s="445" customFormat="1" ht="30" hidden="1" customHeight="1" x14ac:dyDescent="0.25">
      <c r="A323" s="436" t="str">
        <f>IF((SUM('Раздел 4'!M9:M9)&lt;=SUM('Раздел 4'!L9:L9)),"","Неверно!")</f>
        <v/>
      </c>
      <c r="B323" s="437" t="s">
        <v>10898</v>
      </c>
      <c r="C323" s="443" t="s">
        <v>2537</v>
      </c>
      <c r="D323" s="443" t="s">
        <v>10735</v>
      </c>
      <c r="E323" s="443" t="str">
        <f>CONCATENATE(SUM('Раздел 4'!M9:M9),"&lt;=",SUM('Раздел 4'!L9:L9))</f>
        <v>0&lt;=0</v>
      </c>
      <c r="F323" s="444"/>
    </row>
    <row r="324" spans="1:6" s="445" customFormat="1" ht="30" hidden="1" customHeight="1" x14ac:dyDescent="0.25">
      <c r="A324" s="436" t="str">
        <f>IF((SUM('Раздел 4'!M18:M18)&lt;=SUM('Раздел 4'!L18:L18)),"","Неверно!")</f>
        <v/>
      </c>
      <c r="B324" s="437" t="s">
        <v>10898</v>
      </c>
      <c r="C324" s="443" t="s">
        <v>2538</v>
      </c>
      <c r="D324" s="443" t="s">
        <v>10735</v>
      </c>
      <c r="E324" s="443" t="str">
        <f>CONCATENATE(SUM('Раздел 4'!M18:M18),"&lt;=",SUM('Раздел 4'!L18:L18))</f>
        <v>0&lt;=0</v>
      </c>
      <c r="F324" s="444"/>
    </row>
    <row r="325" spans="1:6" s="445" customFormat="1" ht="30" hidden="1" customHeight="1" x14ac:dyDescent="0.25">
      <c r="A325" s="436" t="str">
        <f>IF((SUM('Раздел 4'!M108:M108)&lt;=SUM('Раздел 4'!L108:L108)),"","Неверно!")</f>
        <v/>
      </c>
      <c r="B325" s="437" t="s">
        <v>10898</v>
      </c>
      <c r="C325" s="443" t="s">
        <v>10330</v>
      </c>
      <c r="D325" s="443" t="s">
        <v>10735</v>
      </c>
      <c r="E325" s="443" t="str">
        <f>CONCATENATE(SUM('Раздел 4'!M108:M108),"&lt;=",SUM('Раздел 4'!L108:L108))</f>
        <v>0&lt;=0</v>
      </c>
      <c r="F325" s="444"/>
    </row>
    <row r="326" spans="1:6" s="445" customFormat="1" ht="30" hidden="1" customHeight="1" x14ac:dyDescent="0.25">
      <c r="A326" s="436" t="str">
        <f>IF((SUM('Раздел 4'!M109:M109)&lt;=SUM('Раздел 4'!L109:L109)),"","Неверно!")</f>
        <v/>
      </c>
      <c r="B326" s="437" t="s">
        <v>10898</v>
      </c>
      <c r="C326" s="443" t="s">
        <v>10331</v>
      </c>
      <c r="D326" s="443" t="s">
        <v>10735</v>
      </c>
      <c r="E326" s="443" t="str">
        <f>CONCATENATE(SUM('Раздел 4'!M109:M109),"&lt;=",SUM('Раздел 4'!L109:L109))</f>
        <v>0&lt;=0</v>
      </c>
      <c r="F326" s="444"/>
    </row>
    <row r="327" spans="1:6" s="445" customFormat="1" ht="30" hidden="1" customHeight="1" x14ac:dyDescent="0.25">
      <c r="A327" s="436" t="str">
        <f>IF((SUM('Раздел 4'!M110:M110)&lt;=SUM('Раздел 4'!L110:L110)),"","Неверно!")</f>
        <v/>
      </c>
      <c r="B327" s="437" t="s">
        <v>10898</v>
      </c>
      <c r="C327" s="443" t="s">
        <v>10332</v>
      </c>
      <c r="D327" s="443" t="s">
        <v>10735</v>
      </c>
      <c r="E327" s="443" t="str">
        <f>CONCATENATE(SUM('Раздел 4'!M110:M110),"&lt;=",SUM('Раздел 4'!L110:L110))</f>
        <v>0&lt;=0</v>
      </c>
      <c r="F327" s="444"/>
    </row>
    <row r="328" spans="1:6" s="445" customFormat="1" ht="30" hidden="1" customHeight="1" x14ac:dyDescent="0.25">
      <c r="A328" s="436" t="str">
        <f>IF((SUM('Раздел 4'!M111:M111)&lt;=SUM('Раздел 4'!L111:L111)),"","Неверно!")</f>
        <v/>
      </c>
      <c r="B328" s="437" t="s">
        <v>10898</v>
      </c>
      <c r="C328" s="443" t="s">
        <v>10736</v>
      </c>
      <c r="D328" s="443" t="s">
        <v>10735</v>
      </c>
      <c r="E328" s="443" t="str">
        <f>CONCATENATE(SUM('Раздел 4'!M111:M111),"&lt;=",SUM('Раздел 4'!L111:L111))</f>
        <v>0&lt;=0</v>
      </c>
      <c r="F328" s="444"/>
    </row>
    <row r="329" spans="1:6" s="445" customFormat="1" ht="30" hidden="1" customHeight="1" x14ac:dyDescent="0.25">
      <c r="A329" s="436" t="str">
        <f>IF((SUM('Раздел 4'!M112:M112)&lt;=SUM('Раздел 4'!L112:L112)),"","Неверно!")</f>
        <v/>
      </c>
      <c r="B329" s="437" t="s">
        <v>10898</v>
      </c>
      <c r="C329" s="443" t="s">
        <v>10737</v>
      </c>
      <c r="D329" s="443" t="s">
        <v>10735</v>
      </c>
      <c r="E329" s="443" t="str">
        <f>CONCATENATE(SUM('Раздел 4'!M112:M112),"&lt;=",SUM('Раздел 4'!L112:L112))</f>
        <v>0&lt;=0</v>
      </c>
      <c r="F329" s="444"/>
    </row>
    <row r="330" spans="1:6" s="445" customFormat="1" ht="30" hidden="1" customHeight="1" x14ac:dyDescent="0.25">
      <c r="A330" s="436" t="str">
        <f>IF((SUM('Раздел 4'!M113:M113)&lt;=SUM('Раздел 4'!L113:L113)),"","Неверно!")</f>
        <v/>
      </c>
      <c r="B330" s="437" t="s">
        <v>10898</v>
      </c>
      <c r="C330" s="443" t="s">
        <v>10738</v>
      </c>
      <c r="D330" s="443" t="s">
        <v>10735</v>
      </c>
      <c r="E330" s="443" t="str">
        <f>CONCATENATE(SUM('Раздел 4'!M113:M113),"&lt;=",SUM('Раздел 4'!L113:L113))</f>
        <v>0&lt;=0</v>
      </c>
      <c r="F330" s="444"/>
    </row>
    <row r="331" spans="1:6" s="445" customFormat="1" ht="30" hidden="1" customHeight="1" x14ac:dyDescent="0.25">
      <c r="A331" s="436" t="str">
        <f>IF((SUM('Раздел 4'!M114:M114)&lt;=SUM('Раздел 4'!L114:L114)),"","Неверно!")</f>
        <v/>
      </c>
      <c r="B331" s="437" t="s">
        <v>10898</v>
      </c>
      <c r="C331" s="443" t="s">
        <v>10739</v>
      </c>
      <c r="D331" s="443" t="s">
        <v>10735</v>
      </c>
      <c r="E331" s="443" t="str">
        <f>CONCATENATE(SUM('Раздел 4'!M114:M114),"&lt;=",SUM('Раздел 4'!L114:L114))</f>
        <v>0&lt;=0</v>
      </c>
      <c r="F331" s="444"/>
    </row>
    <row r="332" spans="1:6" s="445" customFormat="1" ht="30" hidden="1" customHeight="1" x14ac:dyDescent="0.25">
      <c r="A332" s="436" t="str">
        <f>IF((SUM('Раздел 4'!M115:M115)&lt;=SUM('Раздел 4'!L115:L115)),"","Неверно!")</f>
        <v/>
      </c>
      <c r="B332" s="437" t="s">
        <v>10898</v>
      </c>
      <c r="C332" s="443" t="s">
        <v>10740</v>
      </c>
      <c r="D332" s="443" t="s">
        <v>10735</v>
      </c>
      <c r="E332" s="443" t="str">
        <f>CONCATENATE(SUM('Раздел 4'!M115:M115),"&lt;=",SUM('Раздел 4'!L115:L115))</f>
        <v>0&lt;=0</v>
      </c>
      <c r="F332" s="444"/>
    </row>
    <row r="333" spans="1:6" s="445" customFormat="1" ht="30" hidden="1" customHeight="1" x14ac:dyDescent="0.25">
      <c r="A333" s="436" t="str">
        <f>IF((SUM('Раздел 4'!M116:M116)&lt;=SUM('Раздел 4'!L116:L116)),"","Неверно!")</f>
        <v/>
      </c>
      <c r="B333" s="437" t="s">
        <v>10898</v>
      </c>
      <c r="C333" s="443" t="s">
        <v>10741</v>
      </c>
      <c r="D333" s="443" t="s">
        <v>10735</v>
      </c>
      <c r="E333" s="443" t="str">
        <f>CONCATENATE(SUM('Раздел 4'!M116:M116),"&lt;=",SUM('Раздел 4'!L116:L116))</f>
        <v>0&lt;=0</v>
      </c>
      <c r="F333" s="444"/>
    </row>
    <row r="334" spans="1:6" s="445" customFormat="1" ht="30" hidden="1" customHeight="1" x14ac:dyDescent="0.25">
      <c r="A334" s="436" t="str">
        <f>IF((SUM('Раздел 4'!M117:M117)&lt;=SUM('Раздел 4'!L117:L117)),"","Неверно!")</f>
        <v/>
      </c>
      <c r="B334" s="437" t="s">
        <v>10898</v>
      </c>
      <c r="C334" s="443" t="s">
        <v>10742</v>
      </c>
      <c r="D334" s="443" t="s">
        <v>10735</v>
      </c>
      <c r="E334" s="443" t="str">
        <f>CONCATENATE(SUM('Раздел 4'!M117:M117),"&lt;=",SUM('Раздел 4'!L117:L117))</f>
        <v>0&lt;=0</v>
      </c>
      <c r="F334" s="444"/>
    </row>
    <row r="335" spans="1:6" s="445" customFormat="1" ht="30" hidden="1" customHeight="1" x14ac:dyDescent="0.25">
      <c r="A335" s="436" t="str">
        <f>IF((SUM('Раздел 4'!M19:M19)&lt;=SUM('Раздел 4'!L19:L19)),"","Неверно!")</f>
        <v/>
      </c>
      <c r="B335" s="437" t="s">
        <v>10898</v>
      </c>
      <c r="C335" s="443" t="s">
        <v>2539</v>
      </c>
      <c r="D335" s="443" t="s">
        <v>10735</v>
      </c>
      <c r="E335" s="443" t="str">
        <f>CONCATENATE(SUM('Раздел 4'!M19:M19),"&lt;=",SUM('Раздел 4'!L19:L19))</f>
        <v>0&lt;=0</v>
      </c>
      <c r="F335" s="444"/>
    </row>
    <row r="336" spans="1:6" s="445" customFormat="1" ht="30" hidden="1" customHeight="1" x14ac:dyDescent="0.25">
      <c r="A336" s="436" t="str">
        <f>IF((SUM('Раздел 4'!M118:M118)&lt;=SUM('Раздел 4'!L118:L118)),"","Неверно!")</f>
        <v/>
      </c>
      <c r="B336" s="437" t="s">
        <v>10898</v>
      </c>
      <c r="C336" s="443" t="s">
        <v>10743</v>
      </c>
      <c r="D336" s="443" t="s">
        <v>10735</v>
      </c>
      <c r="E336" s="443" t="str">
        <f>CONCATENATE(SUM('Раздел 4'!M118:M118),"&lt;=",SUM('Раздел 4'!L118:L118))</f>
        <v>0&lt;=0</v>
      </c>
      <c r="F336" s="444"/>
    </row>
    <row r="337" spans="1:6" s="445" customFormat="1" ht="30" hidden="1" customHeight="1" x14ac:dyDescent="0.25">
      <c r="A337" s="436" t="str">
        <f>IF((SUM('Раздел 4'!M119:M119)&lt;=SUM('Раздел 4'!L119:L119)),"","Неверно!")</f>
        <v/>
      </c>
      <c r="B337" s="437" t="s">
        <v>10898</v>
      </c>
      <c r="C337" s="443" t="s">
        <v>10744</v>
      </c>
      <c r="D337" s="443" t="s">
        <v>10735</v>
      </c>
      <c r="E337" s="443" t="str">
        <f>CONCATENATE(SUM('Раздел 4'!M119:M119),"&lt;=",SUM('Раздел 4'!L119:L119))</f>
        <v>0&lt;=0</v>
      </c>
      <c r="F337" s="444"/>
    </row>
    <row r="338" spans="1:6" s="445" customFormat="1" ht="30" hidden="1" customHeight="1" x14ac:dyDescent="0.25">
      <c r="A338" s="436" t="str">
        <f>IF((SUM('Раздел 4'!M120:M120)&lt;=SUM('Раздел 4'!L120:L120)),"","Неверно!")</f>
        <v/>
      </c>
      <c r="B338" s="437" t="s">
        <v>10898</v>
      </c>
      <c r="C338" s="443" t="s">
        <v>10745</v>
      </c>
      <c r="D338" s="443" t="s">
        <v>10735</v>
      </c>
      <c r="E338" s="443" t="str">
        <f>CONCATENATE(SUM('Раздел 4'!M120:M120),"&lt;=",SUM('Раздел 4'!L120:L120))</f>
        <v>0&lt;=0</v>
      </c>
      <c r="F338" s="444"/>
    </row>
    <row r="339" spans="1:6" s="445" customFormat="1" ht="30" hidden="1" customHeight="1" x14ac:dyDescent="0.25">
      <c r="A339" s="436" t="str">
        <f>IF((SUM('Раздел 4'!M20:M20)&lt;=SUM('Раздел 4'!L20:L20)),"","Неверно!")</f>
        <v/>
      </c>
      <c r="B339" s="437" t="s">
        <v>10898</v>
      </c>
      <c r="C339" s="443" t="s">
        <v>2540</v>
      </c>
      <c r="D339" s="443" t="s">
        <v>10735</v>
      </c>
      <c r="E339" s="443" t="str">
        <f>CONCATENATE(SUM('Раздел 4'!M20:M20),"&lt;=",SUM('Раздел 4'!L20:L20))</f>
        <v>0&lt;=0</v>
      </c>
      <c r="F339" s="444"/>
    </row>
    <row r="340" spans="1:6" s="445" customFormat="1" ht="30" hidden="1" customHeight="1" x14ac:dyDescent="0.25">
      <c r="A340" s="436" t="str">
        <f>IF((SUM('Раздел 4'!M21:M21)&lt;=SUM('Раздел 4'!L21:L21)),"","Неверно!")</f>
        <v/>
      </c>
      <c r="B340" s="437" t="s">
        <v>10898</v>
      </c>
      <c r="C340" s="443" t="s">
        <v>2541</v>
      </c>
      <c r="D340" s="443" t="s">
        <v>10735</v>
      </c>
      <c r="E340" s="443" t="str">
        <f>CONCATENATE(SUM('Раздел 4'!M21:M21),"&lt;=",SUM('Раздел 4'!L21:L21))</f>
        <v>0&lt;=0</v>
      </c>
      <c r="F340" s="444"/>
    </row>
    <row r="341" spans="1:6" s="445" customFormat="1" ht="30" hidden="1" customHeight="1" x14ac:dyDescent="0.25">
      <c r="A341" s="436" t="str">
        <f>IF((SUM('Раздел 4'!M22:M22)&lt;=SUM('Раздел 4'!L22:L22)),"","Неверно!")</f>
        <v/>
      </c>
      <c r="B341" s="437" t="s">
        <v>10898</v>
      </c>
      <c r="C341" s="443" t="s">
        <v>2542</v>
      </c>
      <c r="D341" s="443" t="s">
        <v>10735</v>
      </c>
      <c r="E341" s="443" t="str">
        <f>CONCATENATE(SUM('Раздел 4'!M22:M22),"&lt;=",SUM('Раздел 4'!L22:L22))</f>
        <v>0&lt;=0</v>
      </c>
      <c r="F341" s="444"/>
    </row>
    <row r="342" spans="1:6" s="445" customFormat="1" ht="30" hidden="1" customHeight="1" x14ac:dyDescent="0.25">
      <c r="A342" s="436" t="str">
        <f>IF((SUM('Раздел 4'!M23:M23)&lt;=SUM('Раздел 4'!L23:L23)),"","Неверно!")</f>
        <v/>
      </c>
      <c r="B342" s="437" t="s">
        <v>10898</v>
      </c>
      <c r="C342" s="443" t="s">
        <v>2543</v>
      </c>
      <c r="D342" s="443" t="s">
        <v>10735</v>
      </c>
      <c r="E342" s="443" t="str">
        <f>CONCATENATE(SUM('Раздел 4'!M23:M23),"&lt;=",SUM('Раздел 4'!L23:L23))</f>
        <v>0&lt;=0</v>
      </c>
      <c r="F342" s="444"/>
    </row>
    <row r="343" spans="1:6" s="445" customFormat="1" ht="30" hidden="1" customHeight="1" x14ac:dyDescent="0.25">
      <c r="A343" s="436" t="str">
        <f>IF((SUM('Раздел 4'!M24:M24)&lt;=SUM('Раздел 4'!L24:L24)),"","Неверно!")</f>
        <v/>
      </c>
      <c r="B343" s="437" t="s">
        <v>10898</v>
      </c>
      <c r="C343" s="443" t="s">
        <v>2544</v>
      </c>
      <c r="D343" s="443" t="s">
        <v>10735</v>
      </c>
      <c r="E343" s="443" t="str">
        <f>CONCATENATE(SUM('Раздел 4'!M24:M24),"&lt;=",SUM('Раздел 4'!L24:L24))</f>
        <v>0&lt;=0</v>
      </c>
      <c r="F343" s="444"/>
    </row>
    <row r="344" spans="1:6" s="445" customFormat="1" ht="30" hidden="1" customHeight="1" x14ac:dyDescent="0.25">
      <c r="A344" s="436" t="str">
        <f>IF((SUM('Раздел 4'!M25:M25)&lt;=SUM('Раздел 4'!L25:L25)),"","Неверно!")</f>
        <v/>
      </c>
      <c r="B344" s="437" t="s">
        <v>10898</v>
      </c>
      <c r="C344" s="443" t="s">
        <v>2545</v>
      </c>
      <c r="D344" s="443" t="s">
        <v>10735</v>
      </c>
      <c r="E344" s="443" t="str">
        <f>CONCATENATE(SUM('Раздел 4'!M25:M25),"&lt;=",SUM('Раздел 4'!L25:L25))</f>
        <v>0&lt;=0</v>
      </c>
      <c r="F344" s="444"/>
    </row>
    <row r="345" spans="1:6" s="445" customFormat="1" ht="30" hidden="1" customHeight="1" x14ac:dyDescent="0.25">
      <c r="A345" s="436" t="str">
        <f>IF((SUM('Раздел 4'!M26:M26)&lt;=SUM('Раздел 4'!L26:L26)),"","Неверно!")</f>
        <v/>
      </c>
      <c r="B345" s="437" t="s">
        <v>10898</v>
      </c>
      <c r="C345" s="443" t="s">
        <v>2546</v>
      </c>
      <c r="D345" s="443" t="s">
        <v>10735</v>
      </c>
      <c r="E345" s="443" t="str">
        <f>CONCATENATE(SUM('Раздел 4'!M26:M26),"&lt;=",SUM('Раздел 4'!L26:L26))</f>
        <v>0&lt;=0</v>
      </c>
      <c r="F345" s="444"/>
    </row>
    <row r="346" spans="1:6" s="445" customFormat="1" ht="30" hidden="1" customHeight="1" x14ac:dyDescent="0.25">
      <c r="A346" s="436" t="str">
        <f>IF((SUM('Раздел 4'!M27:M27)&lt;=SUM('Раздел 4'!L27:L27)),"","Неверно!")</f>
        <v/>
      </c>
      <c r="B346" s="437" t="s">
        <v>10898</v>
      </c>
      <c r="C346" s="443" t="s">
        <v>2547</v>
      </c>
      <c r="D346" s="443" t="s">
        <v>10735</v>
      </c>
      <c r="E346" s="443" t="str">
        <f>CONCATENATE(SUM('Раздел 4'!M27:M27),"&lt;=",SUM('Раздел 4'!L27:L27))</f>
        <v>0&lt;=0</v>
      </c>
      <c r="F346" s="444"/>
    </row>
    <row r="347" spans="1:6" s="445" customFormat="1" ht="30" hidden="1" customHeight="1" x14ac:dyDescent="0.25">
      <c r="A347" s="436" t="str">
        <f>IF((SUM('Раздел 4'!M10:M10)&lt;=SUM('Раздел 4'!L10:L10)),"","Неверно!")</f>
        <v/>
      </c>
      <c r="B347" s="437" t="s">
        <v>10898</v>
      </c>
      <c r="C347" s="443" t="s">
        <v>2548</v>
      </c>
      <c r="D347" s="443" t="s">
        <v>10735</v>
      </c>
      <c r="E347" s="443" t="str">
        <f>CONCATENATE(SUM('Раздел 4'!M10:M10),"&lt;=",SUM('Раздел 4'!L10:L10))</f>
        <v>0&lt;=0</v>
      </c>
      <c r="F347" s="444"/>
    </row>
    <row r="348" spans="1:6" s="445" customFormat="1" ht="30" hidden="1" customHeight="1" x14ac:dyDescent="0.25">
      <c r="A348" s="436" t="str">
        <f>IF((SUM('Раздел 4'!M28:M28)&lt;=SUM('Раздел 4'!L28:L28)),"","Неверно!")</f>
        <v/>
      </c>
      <c r="B348" s="437" t="s">
        <v>10898</v>
      </c>
      <c r="C348" s="443" t="s">
        <v>2549</v>
      </c>
      <c r="D348" s="443" t="s">
        <v>10735</v>
      </c>
      <c r="E348" s="443" t="str">
        <f>CONCATENATE(SUM('Раздел 4'!M28:M28),"&lt;=",SUM('Раздел 4'!L28:L28))</f>
        <v>0&lt;=0</v>
      </c>
      <c r="F348" s="444"/>
    </row>
    <row r="349" spans="1:6" s="445" customFormat="1" ht="30" hidden="1" customHeight="1" x14ac:dyDescent="0.25">
      <c r="A349" s="436" t="str">
        <f>IF((SUM('Раздел 4'!M29:M29)&lt;=SUM('Раздел 4'!L29:L29)),"","Неверно!")</f>
        <v/>
      </c>
      <c r="B349" s="437" t="s">
        <v>10898</v>
      </c>
      <c r="C349" s="443" t="s">
        <v>2550</v>
      </c>
      <c r="D349" s="443" t="s">
        <v>10735</v>
      </c>
      <c r="E349" s="443" t="str">
        <f>CONCATENATE(SUM('Раздел 4'!M29:M29),"&lt;=",SUM('Раздел 4'!L29:L29))</f>
        <v>0&lt;=0</v>
      </c>
      <c r="F349" s="444"/>
    </row>
    <row r="350" spans="1:6" s="445" customFormat="1" ht="30" hidden="1" customHeight="1" x14ac:dyDescent="0.25">
      <c r="A350" s="436" t="str">
        <f>IF((SUM('Раздел 4'!M30:M30)&lt;=SUM('Раздел 4'!L30:L30)),"","Неверно!")</f>
        <v/>
      </c>
      <c r="B350" s="437" t="s">
        <v>10898</v>
      </c>
      <c r="C350" s="443" t="s">
        <v>2551</v>
      </c>
      <c r="D350" s="443" t="s">
        <v>10735</v>
      </c>
      <c r="E350" s="443" t="str">
        <f>CONCATENATE(SUM('Раздел 4'!M30:M30),"&lt;=",SUM('Раздел 4'!L30:L30))</f>
        <v>0&lt;=0</v>
      </c>
      <c r="F350" s="444"/>
    </row>
    <row r="351" spans="1:6" s="445" customFormat="1" ht="30" hidden="1" customHeight="1" x14ac:dyDescent="0.25">
      <c r="A351" s="436" t="str">
        <f>IF((SUM('Раздел 4'!M31:M31)&lt;=SUM('Раздел 4'!L31:L31)),"","Неверно!")</f>
        <v/>
      </c>
      <c r="B351" s="437" t="s">
        <v>10898</v>
      </c>
      <c r="C351" s="443" t="s">
        <v>2552</v>
      </c>
      <c r="D351" s="443" t="s">
        <v>10735</v>
      </c>
      <c r="E351" s="443" t="str">
        <f>CONCATENATE(SUM('Раздел 4'!M31:M31),"&lt;=",SUM('Раздел 4'!L31:L31))</f>
        <v>0&lt;=0</v>
      </c>
      <c r="F351" s="444"/>
    </row>
    <row r="352" spans="1:6" s="445" customFormat="1" ht="30" hidden="1" customHeight="1" x14ac:dyDescent="0.25">
      <c r="A352" s="436" t="str">
        <f>IF((SUM('Раздел 4'!M32:M32)&lt;=SUM('Раздел 4'!L32:L32)),"","Неверно!")</f>
        <v/>
      </c>
      <c r="B352" s="437" t="s">
        <v>10898</v>
      </c>
      <c r="C352" s="443" t="s">
        <v>2553</v>
      </c>
      <c r="D352" s="443" t="s">
        <v>10735</v>
      </c>
      <c r="E352" s="443" t="str">
        <f>CONCATENATE(SUM('Раздел 4'!M32:M32),"&lt;=",SUM('Раздел 4'!L32:L32))</f>
        <v>0&lt;=0</v>
      </c>
      <c r="F352" s="444"/>
    </row>
    <row r="353" spans="1:6" s="445" customFormat="1" ht="30" hidden="1" customHeight="1" x14ac:dyDescent="0.25">
      <c r="A353" s="436" t="str">
        <f>IF((SUM('Раздел 4'!M33:M33)&lt;=SUM('Раздел 4'!L33:L33)),"","Неверно!")</f>
        <v/>
      </c>
      <c r="B353" s="437" t="s">
        <v>10898</v>
      </c>
      <c r="C353" s="443" t="s">
        <v>2554</v>
      </c>
      <c r="D353" s="443" t="s">
        <v>10735</v>
      </c>
      <c r="E353" s="443" t="str">
        <f>CONCATENATE(SUM('Раздел 4'!M33:M33),"&lt;=",SUM('Раздел 4'!L33:L33))</f>
        <v>0&lt;=0</v>
      </c>
      <c r="F353" s="444"/>
    </row>
    <row r="354" spans="1:6" s="445" customFormat="1" ht="30" hidden="1" customHeight="1" x14ac:dyDescent="0.25">
      <c r="A354" s="436" t="str">
        <f>IF((SUM('Раздел 4'!M34:M34)&lt;=SUM('Раздел 4'!L34:L34)),"","Неверно!")</f>
        <v/>
      </c>
      <c r="B354" s="437" t="s">
        <v>10898</v>
      </c>
      <c r="C354" s="443" t="s">
        <v>2555</v>
      </c>
      <c r="D354" s="443" t="s">
        <v>10735</v>
      </c>
      <c r="E354" s="443" t="str">
        <f>CONCATENATE(SUM('Раздел 4'!M34:M34),"&lt;=",SUM('Раздел 4'!L34:L34))</f>
        <v>0&lt;=0</v>
      </c>
      <c r="F354" s="444"/>
    </row>
    <row r="355" spans="1:6" s="445" customFormat="1" ht="30" hidden="1" customHeight="1" x14ac:dyDescent="0.25">
      <c r="A355" s="436" t="str">
        <f>IF((SUM('Раздел 4'!M35:M35)&lt;=SUM('Раздел 4'!L35:L35)),"","Неверно!")</f>
        <v/>
      </c>
      <c r="B355" s="437" t="s">
        <v>10898</v>
      </c>
      <c r="C355" s="443" t="s">
        <v>2556</v>
      </c>
      <c r="D355" s="443" t="s">
        <v>10735</v>
      </c>
      <c r="E355" s="443" t="str">
        <f>CONCATENATE(SUM('Раздел 4'!M35:M35),"&lt;=",SUM('Раздел 4'!L35:L35))</f>
        <v>0&lt;=0</v>
      </c>
      <c r="F355" s="444"/>
    </row>
    <row r="356" spans="1:6" s="445" customFormat="1" ht="30" hidden="1" customHeight="1" x14ac:dyDescent="0.25">
      <c r="A356" s="436" t="str">
        <f>IF((SUM('Раздел 4'!M36:M36)&lt;=SUM('Раздел 4'!L36:L36)),"","Неверно!")</f>
        <v/>
      </c>
      <c r="B356" s="437" t="s">
        <v>10898</v>
      </c>
      <c r="C356" s="443" t="s">
        <v>2557</v>
      </c>
      <c r="D356" s="443" t="s">
        <v>10735</v>
      </c>
      <c r="E356" s="443" t="str">
        <f>CONCATENATE(SUM('Раздел 4'!M36:M36),"&lt;=",SUM('Раздел 4'!L36:L36))</f>
        <v>0&lt;=0</v>
      </c>
      <c r="F356" s="444"/>
    </row>
    <row r="357" spans="1:6" s="445" customFormat="1" ht="30" hidden="1" customHeight="1" x14ac:dyDescent="0.25">
      <c r="A357" s="436" t="str">
        <f>IF((SUM('Раздел 4'!M37:M37)&lt;=SUM('Раздел 4'!L37:L37)),"","Неверно!")</f>
        <v/>
      </c>
      <c r="B357" s="437" t="s">
        <v>10898</v>
      </c>
      <c r="C357" s="443" t="s">
        <v>2558</v>
      </c>
      <c r="D357" s="443" t="s">
        <v>10735</v>
      </c>
      <c r="E357" s="443" t="str">
        <f>CONCATENATE(SUM('Раздел 4'!M37:M37),"&lt;=",SUM('Раздел 4'!L37:L37))</f>
        <v>0&lt;=0</v>
      </c>
      <c r="F357" s="444"/>
    </row>
    <row r="358" spans="1:6" s="445" customFormat="1" ht="30" hidden="1" customHeight="1" x14ac:dyDescent="0.25">
      <c r="A358" s="436" t="str">
        <f>IF((SUM('Раздел 4'!M11:M11)&lt;=SUM('Раздел 4'!L11:L11)),"","Неверно!")</f>
        <v/>
      </c>
      <c r="B358" s="437" t="s">
        <v>10898</v>
      </c>
      <c r="C358" s="443" t="s">
        <v>2559</v>
      </c>
      <c r="D358" s="443" t="s">
        <v>10735</v>
      </c>
      <c r="E358" s="443" t="str">
        <f>CONCATENATE(SUM('Раздел 4'!M11:M11),"&lt;=",SUM('Раздел 4'!L11:L11))</f>
        <v>0&lt;=0</v>
      </c>
      <c r="F358" s="444"/>
    </row>
    <row r="359" spans="1:6" s="445" customFormat="1" ht="30" hidden="1" customHeight="1" x14ac:dyDescent="0.25">
      <c r="A359" s="436" t="str">
        <f>IF((SUM('Раздел 4'!M38:M38)&lt;=SUM('Раздел 4'!L38:L38)),"","Неверно!")</f>
        <v/>
      </c>
      <c r="B359" s="437" t="s">
        <v>10898</v>
      </c>
      <c r="C359" s="443" t="s">
        <v>2560</v>
      </c>
      <c r="D359" s="443" t="s">
        <v>10735</v>
      </c>
      <c r="E359" s="443" t="str">
        <f>CONCATENATE(SUM('Раздел 4'!M38:M38),"&lt;=",SUM('Раздел 4'!L38:L38))</f>
        <v>0&lt;=0</v>
      </c>
      <c r="F359" s="444"/>
    </row>
    <row r="360" spans="1:6" s="445" customFormat="1" ht="30" hidden="1" customHeight="1" x14ac:dyDescent="0.25">
      <c r="A360" s="436" t="str">
        <f>IF((SUM('Раздел 4'!M39:M39)&lt;=SUM('Раздел 4'!L39:L39)),"","Неверно!")</f>
        <v/>
      </c>
      <c r="B360" s="437" t="s">
        <v>10898</v>
      </c>
      <c r="C360" s="443" t="s">
        <v>2561</v>
      </c>
      <c r="D360" s="443" t="s">
        <v>10735</v>
      </c>
      <c r="E360" s="443" t="str">
        <f>CONCATENATE(SUM('Раздел 4'!M39:M39),"&lt;=",SUM('Раздел 4'!L39:L39))</f>
        <v>0&lt;=0</v>
      </c>
      <c r="F360" s="444"/>
    </row>
    <row r="361" spans="1:6" s="445" customFormat="1" ht="30" hidden="1" customHeight="1" x14ac:dyDescent="0.25">
      <c r="A361" s="436" t="str">
        <f>IF((SUM('Раздел 4'!M40:M40)&lt;=SUM('Раздел 4'!L40:L40)),"","Неверно!")</f>
        <v/>
      </c>
      <c r="B361" s="437" t="s">
        <v>10898</v>
      </c>
      <c r="C361" s="443" t="s">
        <v>2562</v>
      </c>
      <c r="D361" s="443" t="s">
        <v>10735</v>
      </c>
      <c r="E361" s="443" t="str">
        <f>CONCATENATE(SUM('Раздел 4'!M40:M40),"&lt;=",SUM('Раздел 4'!L40:L40))</f>
        <v>0&lt;=0</v>
      </c>
      <c r="F361" s="444"/>
    </row>
    <row r="362" spans="1:6" s="445" customFormat="1" ht="30" hidden="1" customHeight="1" x14ac:dyDescent="0.25">
      <c r="A362" s="436" t="str">
        <f>IF((SUM('Раздел 4'!M41:M41)&lt;=SUM('Раздел 4'!L41:L41)),"","Неверно!")</f>
        <v/>
      </c>
      <c r="B362" s="437" t="s">
        <v>10898</v>
      </c>
      <c r="C362" s="443" t="s">
        <v>2563</v>
      </c>
      <c r="D362" s="443" t="s">
        <v>10735</v>
      </c>
      <c r="E362" s="443" t="str">
        <f>CONCATENATE(SUM('Раздел 4'!M41:M41),"&lt;=",SUM('Раздел 4'!L41:L41))</f>
        <v>0&lt;=0</v>
      </c>
      <c r="F362" s="444"/>
    </row>
    <row r="363" spans="1:6" s="445" customFormat="1" ht="30" hidden="1" customHeight="1" x14ac:dyDescent="0.25">
      <c r="A363" s="436" t="str">
        <f>IF((SUM('Раздел 4'!M42:M42)&lt;=SUM('Раздел 4'!L42:L42)),"","Неверно!")</f>
        <v/>
      </c>
      <c r="B363" s="437" t="s">
        <v>10898</v>
      </c>
      <c r="C363" s="443" t="s">
        <v>2564</v>
      </c>
      <c r="D363" s="443" t="s">
        <v>10735</v>
      </c>
      <c r="E363" s="443" t="str">
        <f>CONCATENATE(SUM('Раздел 4'!M42:M42),"&lt;=",SUM('Раздел 4'!L42:L42))</f>
        <v>0&lt;=0</v>
      </c>
      <c r="F363" s="444"/>
    </row>
    <row r="364" spans="1:6" s="445" customFormat="1" ht="30" hidden="1" customHeight="1" x14ac:dyDescent="0.25">
      <c r="A364" s="436" t="str">
        <f>IF((SUM('Раздел 4'!M43:M43)&lt;=SUM('Раздел 4'!L43:L43)),"","Неверно!")</f>
        <v/>
      </c>
      <c r="B364" s="437" t="s">
        <v>10898</v>
      </c>
      <c r="C364" s="443" t="s">
        <v>2565</v>
      </c>
      <c r="D364" s="443" t="s">
        <v>10735</v>
      </c>
      <c r="E364" s="443" t="str">
        <f>CONCATENATE(SUM('Раздел 4'!M43:M43),"&lt;=",SUM('Раздел 4'!L43:L43))</f>
        <v>0&lt;=0</v>
      </c>
      <c r="F364" s="444"/>
    </row>
    <row r="365" spans="1:6" s="445" customFormat="1" ht="30" hidden="1" customHeight="1" x14ac:dyDescent="0.25">
      <c r="A365" s="436" t="str">
        <f>IF((SUM('Раздел 4'!M44:M44)&lt;=SUM('Раздел 4'!L44:L44)),"","Неверно!")</f>
        <v/>
      </c>
      <c r="B365" s="437" t="s">
        <v>10898</v>
      </c>
      <c r="C365" s="443" t="s">
        <v>2566</v>
      </c>
      <c r="D365" s="443" t="s">
        <v>10735</v>
      </c>
      <c r="E365" s="443" t="str">
        <f>CONCATENATE(SUM('Раздел 4'!M44:M44),"&lt;=",SUM('Раздел 4'!L44:L44))</f>
        <v>0&lt;=0</v>
      </c>
      <c r="F365" s="444"/>
    </row>
    <row r="366" spans="1:6" s="445" customFormat="1" ht="30" hidden="1" customHeight="1" x14ac:dyDescent="0.25">
      <c r="A366" s="436" t="str">
        <f>IF((SUM('Раздел 4'!M45:M45)&lt;=SUM('Раздел 4'!L45:L45)),"","Неверно!")</f>
        <v/>
      </c>
      <c r="B366" s="437" t="s">
        <v>10898</v>
      </c>
      <c r="C366" s="443" t="s">
        <v>2567</v>
      </c>
      <c r="D366" s="443" t="s">
        <v>10735</v>
      </c>
      <c r="E366" s="443" t="str">
        <f>CONCATENATE(SUM('Раздел 4'!M45:M45),"&lt;=",SUM('Раздел 4'!L45:L45))</f>
        <v>0&lt;=0</v>
      </c>
      <c r="F366" s="444"/>
    </row>
    <row r="367" spans="1:6" s="445" customFormat="1" ht="30" hidden="1" customHeight="1" x14ac:dyDescent="0.25">
      <c r="A367" s="436" t="str">
        <f>IF((SUM('Раздел 4'!M46:M46)&lt;=SUM('Раздел 4'!L46:L46)),"","Неверно!")</f>
        <v/>
      </c>
      <c r="B367" s="437" t="s">
        <v>10898</v>
      </c>
      <c r="C367" s="443" t="s">
        <v>2568</v>
      </c>
      <c r="D367" s="443" t="s">
        <v>10735</v>
      </c>
      <c r="E367" s="443" t="str">
        <f>CONCATENATE(SUM('Раздел 4'!M46:M46),"&lt;=",SUM('Раздел 4'!L46:L46))</f>
        <v>0&lt;=0</v>
      </c>
      <c r="F367" s="444"/>
    </row>
    <row r="368" spans="1:6" s="445" customFormat="1" ht="30" hidden="1" customHeight="1" x14ac:dyDescent="0.25">
      <c r="A368" s="436" t="str">
        <f>IF((SUM('Раздел 4'!M47:M47)&lt;=SUM('Раздел 4'!L47:L47)),"","Неверно!")</f>
        <v/>
      </c>
      <c r="B368" s="437" t="s">
        <v>10898</v>
      </c>
      <c r="C368" s="443" t="s">
        <v>2569</v>
      </c>
      <c r="D368" s="443" t="s">
        <v>10735</v>
      </c>
      <c r="E368" s="443" t="str">
        <f>CONCATENATE(SUM('Раздел 4'!M47:M47),"&lt;=",SUM('Раздел 4'!L47:L47))</f>
        <v>0&lt;=0</v>
      </c>
      <c r="F368" s="444"/>
    </row>
    <row r="369" spans="1:6" s="445" customFormat="1" ht="30" hidden="1" customHeight="1" x14ac:dyDescent="0.25">
      <c r="A369" s="436" t="str">
        <f>IF((SUM('Раздел 4'!M12:M12)&lt;=SUM('Раздел 4'!L12:L12)),"","Неверно!")</f>
        <v/>
      </c>
      <c r="B369" s="437" t="s">
        <v>10898</v>
      </c>
      <c r="C369" s="443" t="s">
        <v>2570</v>
      </c>
      <c r="D369" s="443" t="s">
        <v>10735</v>
      </c>
      <c r="E369" s="443" t="str">
        <f>CONCATENATE(SUM('Раздел 4'!M12:M12),"&lt;=",SUM('Раздел 4'!L12:L12))</f>
        <v>0&lt;=0</v>
      </c>
      <c r="F369" s="444"/>
    </row>
    <row r="370" spans="1:6" s="445" customFormat="1" ht="30" hidden="1" customHeight="1" x14ac:dyDescent="0.25">
      <c r="A370" s="436" t="str">
        <f>IF((SUM('Раздел 4'!M48:M48)&lt;=SUM('Раздел 4'!L48:L48)),"","Неверно!")</f>
        <v/>
      </c>
      <c r="B370" s="437" t="s">
        <v>10898</v>
      </c>
      <c r="C370" s="443" t="s">
        <v>2571</v>
      </c>
      <c r="D370" s="443" t="s">
        <v>10735</v>
      </c>
      <c r="E370" s="443" t="str">
        <f>CONCATENATE(SUM('Раздел 4'!M48:M48),"&lt;=",SUM('Раздел 4'!L48:L48))</f>
        <v>0&lt;=0</v>
      </c>
      <c r="F370" s="444"/>
    </row>
    <row r="371" spans="1:6" s="445" customFormat="1" ht="30" hidden="1" customHeight="1" x14ac:dyDescent="0.25">
      <c r="A371" s="436" t="str">
        <f>IF((SUM('Раздел 4'!M49:M49)&lt;=SUM('Раздел 4'!L49:L49)),"","Неверно!")</f>
        <v/>
      </c>
      <c r="B371" s="437" t="s">
        <v>10898</v>
      </c>
      <c r="C371" s="443" t="s">
        <v>2572</v>
      </c>
      <c r="D371" s="443" t="s">
        <v>10735</v>
      </c>
      <c r="E371" s="443" t="str">
        <f>CONCATENATE(SUM('Раздел 4'!M49:M49),"&lt;=",SUM('Раздел 4'!L49:L49))</f>
        <v>0&lt;=0</v>
      </c>
      <c r="F371" s="444"/>
    </row>
    <row r="372" spans="1:6" s="445" customFormat="1" ht="30" hidden="1" customHeight="1" x14ac:dyDescent="0.25">
      <c r="A372" s="436" t="str">
        <f>IF((SUM('Раздел 4'!M50:M50)&lt;=SUM('Раздел 4'!L50:L50)),"","Неверно!")</f>
        <v/>
      </c>
      <c r="B372" s="437" t="s">
        <v>10898</v>
      </c>
      <c r="C372" s="443" t="s">
        <v>2573</v>
      </c>
      <c r="D372" s="443" t="s">
        <v>10735</v>
      </c>
      <c r="E372" s="443" t="str">
        <f>CONCATENATE(SUM('Раздел 4'!M50:M50),"&lt;=",SUM('Раздел 4'!L50:L50))</f>
        <v>0&lt;=0</v>
      </c>
      <c r="F372" s="444"/>
    </row>
    <row r="373" spans="1:6" s="445" customFormat="1" ht="30" hidden="1" customHeight="1" x14ac:dyDescent="0.25">
      <c r="A373" s="436" t="str">
        <f>IF((SUM('Раздел 4'!M51:M51)&lt;=SUM('Раздел 4'!L51:L51)),"","Неверно!")</f>
        <v/>
      </c>
      <c r="B373" s="437" t="s">
        <v>10898</v>
      </c>
      <c r="C373" s="443" t="s">
        <v>2574</v>
      </c>
      <c r="D373" s="443" t="s">
        <v>10735</v>
      </c>
      <c r="E373" s="443" t="str">
        <f>CONCATENATE(SUM('Раздел 4'!M51:M51),"&lt;=",SUM('Раздел 4'!L51:L51))</f>
        <v>0&lt;=0</v>
      </c>
      <c r="F373" s="444"/>
    </row>
    <row r="374" spans="1:6" s="445" customFormat="1" ht="30" hidden="1" customHeight="1" x14ac:dyDescent="0.25">
      <c r="A374" s="436" t="str">
        <f>IF((SUM('Раздел 4'!M52:M52)&lt;=SUM('Раздел 4'!L52:L52)),"","Неверно!")</f>
        <v/>
      </c>
      <c r="B374" s="437" t="s">
        <v>10898</v>
      </c>
      <c r="C374" s="443" t="s">
        <v>2575</v>
      </c>
      <c r="D374" s="443" t="s">
        <v>10735</v>
      </c>
      <c r="E374" s="443" t="str">
        <f>CONCATENATE(SUM('Раздел 4'!M52:M52),"&lt;=",SUM('Раздел 4'!L52:L52))</f>
        <v>0&lt;=0</v>
      </c>
      <c r="F374" s="444"/>
    </row>
    <row r="375" spans="1:6" s="445" customFormat="1" ht="30" hidden="1" customHeight="1" x14ac:dyDescent="0.25">
      <c r="A375" s="436" t="str">
        <f>IF((SUM('Раздел 4'!M53:M53)&lt;=SUM('Раздел 4'!L53:L53)),"","Неверно!")</f>
        <v/>
      </c>
      <c r="B375" s="437" t="s">
        <v>10898</v>
      </c>
      <c r="C375" s="443" t="s">
        <v>2576</v>
      </c>
      <c r="D375" s="443" t="s">
        <v>10735</v>
      </c>
      <c r="E375" s="443" t="str">
        <f>CONCATENATE(SUM('Раздел 4'!M53:M53),"&lt;=",SUM('Раздел 4'!L53:L53))</f>
        <v>0&lt;=0</v>
      </c>
      <c r="F375" s="444"/>
    </row>
    <row r="376" spans="1:6" s="445" customFormat="1" ht="30" hidden="1" customHeight="1" x14ac:dyDescent="0.25">
      <c r="A376" s="436" t="str">
        <f>IF((SUM('Раздел 4'!M54:M54)&lt;=SUM('Раздел 4'!L54:L54)),"","Неверно!")</f>
        <v/>
      </c>
      <c r="B376" s="437" t="s">
        <v>10898</v>
      </c>
      <c r="C376" s="443" t="s">
        <v>2577</v>
      </c>
      <c r="D376" s="443" t="s">
        <v>10735</v>
      </c>
      <c r="E376" s="443" t="str">
        <f>CONCATENATE(SUM('Раздел 4'!M54:M54),"&lt;=",SUM('Раздел 4'!L54:L54))</f>
        <v>0&lt;=0</v>
      </c>
      <c r="F376" s="444"/>
    </row>
    <row r="377" spans="1:6" s="445" customFormat="1" ht="30" hidden="1" customHeight="1" x14ac:dyDescent="0.25">
      <c r="A377" s="436" t="str">
        <f>IF((SUM('Раздел 4'!M55:M55)&lt;=SUM('Раздел 4'!L55:L55)),"","Неверно!")</f>
        <v/>
      </c>
      <c r="B377" s="437" t="s">
        <v>10898</v>
      </c>
      <c r="C377" s="443" t="s">
        <v>2578</v>
      </c>
      <c r="D377" s="443" t="s">
        <v>10735</v>
      </c>
      <c r="E377" s="443" t="str">
        <f>CONCATENATE(SUM('Раздел 4'!M55:M55),"&lt;=",SUM('Раздел 4'!L55:L55))</f>
        <v>0&lt;=0</v>
      </c>
      <c r="F377" s="444"/>
    </row>
    <row r="378" spans="1:6" s="445" customFormat="1" ht="30" hidden="1" customHeight="1" x14ac:dyDescent="0.25">
      <c r="A378" s="436" t="str">
        <f>IF((SUM('Раздел 4'!M56:M56)&lt;=SUM('Раздел 4'!L56:L56)),"","Неверно!")</f>
        <v/>
      </c>
      <c r="B378" s="437" t="s">
        <v>10898</v>
      </c>
      <c r="C378" s="443" t="s">
        <v>2579</v>
      </c>
      <c r="D378" s="443" t="s">
        <v>10735</v>
      </c>
      <c r="E378" s="443" t="str">
        <f>CONCATENATE(SUM('Раздел 4'!M56:M56),"&lt;=",SUM('Раздел 4'!L56:L56))</f>
        <v>0&lt;=0</v>
      </c>
      <c r="F378" s="444"/>
    </row>
    <row r="379" spans="1:6" s="445" customFormat="1" ht="30" hidden="1" customHeight="1" x14ac:dyDescent="0.25">
      <c r="A379" s="436" t="str">
        <f>IF((SUM('Раздел 4'!M57:M57)&lt;=SUM('Раздел 4'!L57:L57)),"","Неверно!")</f>
        <v/>
      </c>
      <c r="B379" s="437" t="s">
        <v>10898</v>
      </c>
      <c r="C379" s="443" t="s">
        <v>2580</v>
      </c>
      <c r="D379" s="443" t="s">
        <v>10735</v>
      </c>
      <c r="E379" s="443" t="str">
        <f>CONCATENATE(SUM('Раздел 4'!M57:M57),"&lt;=",SUM('Раздел 4'!L57:L57))</f>
        <v>0&lt;=0</v>
      </c>
      <c r="F379" s="444"/>
    </row>
    <row r="380" spans="1:6" s="445" customFormat="1" ht="30" hidden="1" customHeight="1" x14ac:dyDescent="0.25">
      <c r="A380" s="436" t="str">
        <f>IF((SUM('Раздел 4'!M13:M13)&lt;=SUM('Раздел 4'!L13:L13)),"","Неверно!")</f>
        <v/>
      </c>
      <c r="B380" s="437" t="s">
        <v>10898</v>
      </c>
      <c r="C380" s="443" t="s">
        <v>2581</v>
      </c>
      <c r="D380" s="443" t="s">
        <v>10735</v>
      </c>
      <c r="E380" s="443" t="str">
        <f>CONCATENATE(SUM('Раздел 4'!M13:M13),"&lt;=",SUM('Раздел 4'!L13:L13))</f>
        <v>0&lt;=0</v>
      </c>
      <c r="F380" s="444"/>
    </row>
    <row r="381" spans="1:6" s="445" customFormat="1" ht="30" hidden="1" customHeight="1" x14ac:dyDescent="0.25">
      <c r="A381" s="436" t="str">
        <f>IF((SUM('Раздел 4'!M58:M58)&lt;=SUM('Раздел 4'!L58:L58)),"","Неверно!")</f>
        <v/>
      </c>
      <c r="B381" s="437" t="s">
        <v>10898</v>
      </c>
      <c r="C381" s="443" t="s">
        <v>2582</v>
      </c>
      <c r="D381" s="443" t="s">
        <v>10735</v>
      </c>
      <c r="E381" s="443" t="str">
        <f>CONCATENATE(SUM('Раздел 4'!M58:M58),"&lt;=",SUM('Раздел 4'!L58:L58))</f>
        <v>0&lt;=0</v>
      </c>
      <c r="F381" s="444"/>
    </row>
    <row r="382" spans="1:6" s="445" customFormat="1" ht="30" hidden="1" customHeight="1" x14ac:dyDescent="0.25">
      <c r="A382" s="436" t="str">
        <f>IF((SUM('Раздел 4'!M59:M59)&lt;=SUM('Раздел 4'!L59:L59)),"","Неверно!")</f>
        <v/>
      </c>
      <c r="B382" s="437" t="s">
        <v>10898</v>
      </c>
      <c r="C382" s="443" t="s">
        <v>2583</v>
      </c>
      <c r="D382" s="443" t="s">
        <v>10735</v>
      </c>
      <c r="E382" s="443" t="str">
        <f>CONCATENATE(SUM('Раздел 4'!M59:M59),"&lt;=",SUM('Раздел 4'!L59:L59))</f>
        <v>0&lt;=0</v>
      </c>
      <c r="F382" s="444"/>
    </row>
    <row r="383" spans="1:6" s="445" customFormat="1" ht="30" hidden="1" customHeight="1" x14ac:dyDescent="0.25">
      <c r="A383" s="436" t="str">
        <f>IF((SUM('Раздел 4'!M60:M60)&lt;=SUM('Раздел 4'!L60:L60)),"","Неверно!")</f>
        <v/>
      </c>
      <c r="B383" s="437" t="s">
        <v>10898</v>
      </c>
      <c r="C383" s="443" t="s">
        <v>2584</v>
      </c>
      <c r="D383" s="443" t="s">
        <v>10735</v>
      </c>
      <c r="E383" s="443" t="str">
        <f>CONCATENATE(SUM('Раздел 4'!M60:M60),"&lt;=",SUM('Раздел 4'!L60:L60))</f>
        <v>0&lt;=0</v>
      </c>
      <c r="F383" s="444"/>
    </row>
    <row r="384" spans="1:6" s="445" customFormat="1" ht="30" hidden="1" customHeight="1" x14ac:dyDescent="0.25">
      <c r="A384" s="436" t="str">
        <f>IF((SUM('Раздел 4'!M61:M61)&lt;=SUM('Раздел 4'!L61:L61)),"","Неверно!")</f>
        <v/>
      </c>
      <c r="B384" s="437" t="s">
        <v>10898</v>
      </c>
      <c r="C384" s="443" t="s">
        <v>2585</v>
      </c>
      <c r="D384" s="443" t="s">
        <v>10735</v>
      </c>
      <c r="E384" s="443" t="str">
        <f>CONCATENATE(SUM('Раздел 4'!M61:M61),"&lt;=",SUM('Раздел 4'!L61:L61))</f>
        <v>0&lt;=0</v>
      </c>
      <c r="F384" s="444"/>
    </row>
    <row r="385" spans="1:6" s="445" customFormat="1" ht="30" hidden="1" customHeight="1" x14ac:dyDescent="0.25">
      <c r="A385" s="436" t="str">
        <f>IF((SUM('Раздел 4'!M62:M62)&lt;=SUM('Раздел 4'!L62:L62)),"","Неверно!")</f>
        <v/>
      </c>
      <c r="B385" s="437" t="s">
        <v>10898</v>
      </c>
      <c r="C385" s="443" t="s">
        <v>2586</v>
      </c>
      <c r="D385" s="443" t="s">
        <v>10735</v>
      </c>
      <c r="E385" s="443" t="str">
        <f>CONCATENATE(SUM('Раздел 4'!M62:M62),"&lt;=",SUM('Раздел 4'!L62:L62))</f>
        <v>0&lt;=0</v>
      </c>
      <c r="F385" s="444"/>
    </row>
    <row r="386" spans="1:6" s="445" customFormat="1" ht="30" hidden="1" customHeight="1" x14ac:dyDescent="0.25">
      <c r="A386" s="436" t="str">
        <f>IF((SUM('Раздел 4'!M63:M63)&lt;=SUM('Раздел 4'!L63:L63)),"","Неверно!")</f>
        <v/>
      </c>
      <c r="B386" s="437" t="s">
        <v>10898</v>
      </c>
      <c r="C386" s="443" t="s">
        <v>2587</v>
      </c>
      <c r="D386" s="443" t="s">
        <v>10735</v>
      </c>
      <c r="E386" s="443" t="str">
        <f>CONCATENATE(SUM('Раздел 4'!M63:M63),"&lt;=",SUM('Раздел 4'!L63:L63))</f>
        <v>0&lt;=0</v>
      </c>
      <c r="F386" s="444"/>
    </row>
    <row r="387" spans="1:6" s="445" customFormat="1" ht="30" hidden="1" customHeight="1" x14ac:dyDescent="0.25">
      <c r="A387" s="436" t="str">
        <f>IF((SUM('Раздел 4'!M64:M64)&lt;=SUM('Раздел 4'!L64:L64)),"","Неверно!")</f>
        <v/>
      </c>
      <c r="B387" s="437" t="s">
        <v>10898</v>
      </c>
      <c r="C387" s="443" t="s">
        <v>2588</v>
      </c>
      <c r="D387" s="443" t="s">
        <v>10735</v>
      </c>
      <c r="E387" s="443" t="str">
        <f>CONCATENATE(SUM('Раздел 4'!M64:M64),"&lt;=",SUM('Раздел 4'!L64:L64))</f>
        <v>0&lt;=0</v>
      </c>
      <c r="F387" s="444"/>
    </row>
    <row r="388" spans="1:6" s="445" customFormat="1" ht="30" hidden="1" customHeight="1" x14ac:dyDescent="0.25">
      <c r="A388" s="436" t="str">
        <f>IF((SUM('Раздел 4'!M65:M65)&lt;=SUM('Раздел 4'!L65:L65)),"","Неверно!")</f>
        <v/>
      </c>
      <c r="B388" s="437" t="s">
        <v>10898</v>
      </c>
      <c r="C388" s="443" t="s">
        <v>2589</v>
      </c>
      <c r="D388" s="443" t="s">
        <v>10735</v>
      </c>
      <c r="E388" s="443" t="str">
        <f>CONCATENATE(SUM('Раздел 4'!M65:M65),"&lt;=",SUM('Раздел 4'!L65:L65))</f>
        <v>0&lt;=0</v>
      </c>
      <c r="F388" s="444"/>
    </row>
    <row r="389" spans="1:6" s="445" customFormat="1" ht="30" hidden="1" customHeight="1" x14ac:dyDescent="0.25">
      <c r="A389" s="436" t="str">
        <f>IF((SUM('Раздел 4'!M66:M66)&lt;=SUM('Раздел 4'!L66:L66)),"","Неверно!")</f>
        <v/>
      </c>
      <c r="B389" s="437" t="s">
        <v>10898</v>
      </c>
      <c r="C389" s="443" t="s">
        <v>2590</v>
      </c>
      <c r="D389" s="443" t="s">
        <v>10735</v>
      </c>
      <c r="E389" s="443" t="str">
        <f>CONCATENATE(SUM('Раздел 4'!M66:M66),"&lt;=",SUM('Раздел 4'!L66:L66))</f>
        <v>0&lt;=0</v>
      </c>
      <c r="F389" s="444"/>
    </row>
    <row r="390" spans="1:6" s="445" customFormat="1" ht="30" hidden="1" customHeight="1" x14ac:dyDescent="0.25">
      <c r="A390" s="436" t="str">
        <f>IF((SUM('Раздел 4'!M67:M67)&lt;=SUM('Раздел 4'!L67:L67)),"","Неверно!")</f>
        <v/>
      </c>
      <c r="B390" s="437" t="s">
        <v>10898</v>
      </c>
      <c r="C390" s="443" t="s">
        <v>2591</v>
      </c>
      <c r="D390" s="443" t="s">
        <v>10735</v>
      </c>
      <c r="E390" s="443" t="str">
        <f>CONCATENATE(SUM('Раздел 4'!M67:M67),"&lt;=",SUM('Раздел 4'!L67:L67))</f>
        <v>0&lt;=0</v>
      </c>
      <c r="F390" s="444"/>
    </row>
    <row r="391" spans="1:6" s="445" customFormat="1" ht="30" hidden="1" customHeight="1" x14ac:dyDescent="0.25">
      <c r="A391" s="436" t="str">
        <f>IF((SUM('Раздел 4'!M14:M14)&lt;=SUM('Раздел 4'!L14:L14)),"","Неверно!")</f>
        <v/>
      </c>
      <c r="B391" s="437" t="s">
        <v>10898</v>
      </c>
      <c r="C391" s="443" t="s">
        <v>2592</v>
      </c>
      <c r="D391" s="443" t="s">
        <v>10735</v>
      </c>
      <c r="E391" s="443" t="str">
        <f>CONCATENATE(SUM('Раздел 4'!M14:M14),"&lt;=",SUM('Раздел 4'!L14:L14))</f>
        <v>0&lt;=0</v>
      </c>
      <c r="F391" s="444"/>
    </row>
    <row r="392" spans="1:6" s="445" customFormat="1" ht="30" hidden="1" customHeight="1" x14ac:dyDescent="0.25">
      <c r="A392" s="436" t="str">
        <f>IF((SUM('Раздел 4'!M68:M68)&lt;=SUM('Раздел 4'!L68:L68)),"","Неверно!")</f>
        <v/>
      </c>
      <c r="B392" s="437" t="s">
        <v>10898</v>
      </c>
      <c r="C392" s="443" t="s">
        <v>2593</v>
      </c>
      <c r="D392" s="443" t="s">
        <v>10735</v>
      </c>
      <c r="E392" s="443" t="str">
        <f>CONCATENATE(SUM('Раздел 4'!M68:M68),"&lt;=",SUM('Раздел 4'!L68:L68))</f>
        <v>0&lt;=0</v>
      </c>
      <c r="F392" s="444"/>
    </row>
    <row r="393" spans="1:6" s="445" customFormat="1" ht="30" hidden="1" customHeight="1" x14ac:dyDescent="0.25">
      <c r="A393" s="436" t="str">
        <f>IF((SUM('Раздел 4'!M69:M69)&lt;=SUM('Раздел 4'!L69:L69)),"","Неверно!")</f>
        <v/>
      </c>
      <c r="B393" s="437" t="s">
        <v>10898</v>
      </c>
      <c r="C393" s="443" t="s">
        <v>2594</v>
      </c>
      <c r="D393" s="443" t="s">
        <v>10735</v>
      </c>
      <c r="E393" s="443" t="str">
        <f>CONCATENATE(SUM('Раздел 4'!M69:M69),"&lt;=",SUM('Раздел 4'!L69:L69))</f>
        <v>0&lt;=0</v>
      </c>
      <c r="F393" s="444"/>
    </row>
    <row r="394" spans="1:6" s="445" customFormat="1" ht="30" hidden="1" customHeight="1" x14ac:dyDescent="0.25">
      <c r="A394" s="436" t="str">
        <f>IF((SUM('Раздел 4'!M70:M70)&lt;=SUM('Раздел 4'!L70:L70)),"","Неверно!")</f>
        <v/>
      </c>
      <c r="B394" s="437" t="s">
        <v>10898</v>
      </c>
      <c r="C394" s="443" t="s">
        <v>2595</v>
      </c>
      <c r="D394" s="443" t="s">
        <v>10735</v>
      </c>
      <c r="E394" s="443" t="str">
        <f>CONCATENATE(SUM('Раздел 4'!M70:M70),"&lt;=",SUM('Раздел 4'!L70:L70))</f>
        <v>0&lt;=0</v>
      </c>
      <c r="F394" s="444"/>
    </row>
    <row r="395" spans="1:6" s="445" customFormat="1" ht="30" hidden="1" customHeight="1" x14ac:dyDescent="0.25">
      <c r="A395" s="436" t="str">
        <f>IF((SUM('Раздел 4'!M71:M71)&lt;=SUM('Раздел 4'!L71:L71)),"","Неверно!")</f>
        <v/>
      </c>
      <c r="B395" s="437" t="s">
        <v>10898</v>
      </c>
      <c r="C395" s="443" t="s">
        <v>2596</v>
      </c>
      <c r="D395" s="443" t="s">
        <v>10735</v>
      </c>
      <c r="E395" s="443" t="str">
        <f>CONCATENATE(SUM('Раздел 4'!M71:M71),"&lt;=",SUM('Раздел 4'!L71:L71))</f>
        <v>0&lt;=0</v>
      </c>
      <c r="F395" s="444"/>
    </row>
    <row r="396" spans="1:6" s="445" customFormat="1" ht="30" hidden="1" customHeight="1" x14ac:dyDescent="0.25">
      <c r="A396" s="436" t="str">
        <f>IF((SUM('Раздел 4'!M72:M72)&lt;=SUM('Раздел 4'!L72:L72)),"","Неверно!")</f>
        <v/>
      </c>
      <c r="B396" s="437" t="s">
        <v>10898</v>
      </c>
      <c r="C396" s="443" t="s">
        <v>2597</v>
      </c>
      <c r="D396" s="443" t="s">
        <v>10735</v>
      </c>
      <c r="E396" s="443" t="str">
        <f>CONCATENATE(SUM('Раздел 4'!M72:M72),"&lt;=",SUM('Раздел 4'!L72:L72))</f>
        <v>0&lt;=0</v>
      </c>
      <c r="F396" s="444"/>
    </row>
    <row r="397" spans="1:6" s="445" customFormat="1" ht="30" hidden="1" customHeight="1" x14ac:dyDescent="0.25">
      <c r="A397" s="436" t="str">
        <f>IF((SUM('Раздел 4'!M73:M73)&lt;=SUM('Раздел 4'!L73:L73)),"","Неверно!")</f>
        <v/>
      </c>
      <c r="B397" s="437" t="s">
        <v>10898</v>
      </c>
      <c r="C397" s="443" t="s">
        <v>2598</v>
      </c>
      <c r="D397" s="443" t="s">
        <v>10735</v>
      </c>
      <c r="E397" s="443" t="str">
        <f>CONCATENATE(SUM('Раздел 4'!M73:M73),"&lt;=",SUM('Раздел 4'!L73:L73))</f>
        <v>0&lt;=0</v>
      </c>
      <c r="F397" s="444"/>
    </row>
    <row r="398" spans="1:6" s="445" customFormat="1" ht="30" hidden="1" customHeight="1" x14ac:dyDescent="0.25">
      <c r="A398" s="436" t="str">
        <f>IF((SUM('Раздел 4'!M74:M74)&lt;=SUM('Раздел 4'!L74:L74)),"","Неверно!")</f>
        <v/>
      </c>
      <c r="B398" s="437" t="s">
        <v>10898</v>
      </c>
      <c r="C398" s="443" t="s">
        <v>2599</v>
      </c>
      <c r="D398" s="443" t="s">
        <v>10735</v>
      </c>
      <c r="E398" s="443" t="str">
        <f>CONCATENATE(SUM('Раздел 4'!M74:M74),"&lt;=",SUM('Раздел 4'!L74:L74))</f>
        <v>0&lt;=0</v>
      </c>
      <c r="F398" s="444"/>
    </row>
    <row r="399" spans="1:6" s="445" customFormat="1" ht="30" hidden="1" customHeight="1" x14ac:dyDescent="0.25">
      <c r="A399" s="436" t="str">
        <f>IF((SUM('Раздел 4'!M75:M75)&lt;=SUM('Раздел 4'!L75:L75)),"","Неверно!")</f>
        <v/>
      </c>
      <c r="B399" s="437" t="s">
        <v>10898</v>
      </c>
      <c r="C399" s="443" t="s">
        <v>2600</v>
      </c>
      <c r="D399" s="443" t="s">
        <v>10735</v>
      </c>
      <c r="E399" s="443" t="str">
        <f>CONCATENATE(SUM('Раздел 4'!M75:M75),"&lt;=",SUM('Раздел 4'!L75:L75))</f>
        <v>0&lt;=0</v>
      </c>
      <c r="F399" s="444"/>
    </row>
    <row r="400" spans="1:6" s="445" customFormat="1" ht="30" hidden="1" customHeight="1" x14ac:dyDescent="0.25">
      <c r="A400" s="436" t="str">
        <f>IF((SUM('Раздел 4'!M76:M76)&lt;=SUM('Раздел 4'!L76:L76)),"","Неверно!")</f>
        <v/>
      </c>
      <c r="B400" s="437" t="s">
        <v>10898</v>
      </c>
      <c r="C400" s="443" t="s">
        <v>2601</v>
      </c>
      <c r="D400" s="443" t="s">
        <v>10735</v>
      </c>
      <c r="E400" s="443" t="str">
        <f>CONCATENATE(SUM('Раздел 4'!M76:M76),"&lt;=",SUM('Раздел 4'!L76:L76))</f>
        <v>0&lt;=0</v>
      </c>
      <c r="F400" s="444"/>
    </row>
    <row r="401" spans="1:6" s="445" customFormat="1" ht="30" hidden="1" customHeight="1" x14ac:dyDescent="0.25">
      <c r="A401" s="436" t="str">
        <f>IF((SUM('Раздел 4'!M77:M77)&lt;=SUM('Раздел 4'!L77:L77)),"","Неверно!")</f>
        <v/>
      </c>
      <c r="B401" s="437" t="s">
        <v>10898</v>
      </c>
      <c r="C401" s="443" t="s">
        <v>2602</v>
      </c>
      <c r="D401" s="443" t="s">
        <v>10735</v>
      </c>
      <c r="E401" s="443" t="str">
        <f>CONCATENATE(SUM('Раздел 4'!M77:M77),"&lt;=",SUM('Раздел 4'!L77:L77))</f>
        <v>0&lt;=0</v>
      </c>
      <c r="F401" s="444"/>
    </row>
    <row r="402" spans="1:6" s="445" customFormat="1" ht="30" hidden="1" customHeight="1" x14ac:dyDescent="0.25">
      <c r="A402" s="436" t="str">
        <f>IF((SUM('Раздел 4'!M15:M15)&lt;=SUM('Раздел 4'!L15:L15)),"","Неверно!")</f>
        <v/>
      </c>
      <c r="B402" s="437" t="s">
        <v>10898</v>
      </c>
      <c r="C402" s="443" t="s">
        <v>2603</v>
      </c>
      <c r="D402" s="443" t="s">
        <v>10735</v>
      </c>
      <c r="E402" s="443" t="str">
        <f>CONCATENATE(SUM('Раздел 4'!M15:M15),"&lt;=",SUM('Раздел 4'!L15:L15))</f>
        <v>0&lt;=0</v>
      </c>
      <c r="F402" s="444"/>
    </row>
    <row r="403" spans="1:6" s="445" customFormat="1" ht="30" hidden="1" customHeight="1" x14ac:dyDescent="0.25">
      <c r="A403" s="436" t="str">
        <f>IF((SUM('Раздел 4'!M78:M78)&lt;=SUM('Раздел 4'!L78:L78)),"","Неверно!")</f>
        <v/>
      </c>
      <c r="B403" s="437" t="s">
        <v>10898</v>
      </c>
      <c r="C403" s="443" t="s">
        <v>2604</v>
      </c>
      <c r="D403" s="443" t="s">
        <v>10735</v>
      </c>
      <c r="E403" s="443" t="str">
        <f>CONCATENATE(SUM('Раздел 4'!M78:M78),"&lt;=",SUM('Раздел 4'!L78:L78))</f>
        <v>0&lt;=0</v>
      </c>
      <c r="F403" s="444"/>
    </row>
    <row r="404" spans="1:6" s="445" customFormat="1" ht="30" hidden="1" customHeight="1" x14ac:dyDescent="0.25">
      <c r="A404" s="436" t="str">
        <f>IF((SUM('Раздел 4'!M79:M79)&lt;=SUM('Раздел 4'!L79:L79)),"","Неверно!")</f>
        <v/>
      </c>
      <c r="B404" s="437" t="s">
        <v>10898</v>
      </c>
      <c r="C404" s="443" t="s">
        <v>2605</v>
      </c>
      <c r="D404" s="443" t="s">
        <v>10735</v>
      </c>
      <c r="E404" s="443" t="str">
        <f>CONCATENATE(SUM('Раздел 4'!M79:M79),"&lt;=",SUM('Раздел 4'!L79:L79))</f>
        <v>0&lt;=0</v>
      </c>
      <c r="F404" s="444"/>
    </row>
    <row r="405" spans="1:6" s="445" customFormat="1" ht="30" hidden="1" customHeight="1" x14ac:dyDescent="0.25">
      <c r="A405" s="436" t="str">
        <f>IF((SUM('Раздел 4'!M80:M80)&lt;=SUM('Раздел 4'!L80:L80)),"","Неверно!")</f>
        <v/>
      </c>
      <c r="B405" s="437" t="s">
        <v>10898</v>
      </c>
      <c r="C405" s="443" t="s">
        <v>2606</v>
      </c>
      <c r="D405" s="443" t="s">
        <v>10735</v>
      </c>
      <c r="E405" s="443" t="str">
        <f>CONCATENATE(SUM('Раздел 4'!M80:M80),"&lt;=",SUM('Раздел 4'!L80:L80))</f>
        <v>0&lt;=0</v>
      </c>
      <c r="F405" s="444"/>
    </row>
    <row r="406" spans="1:6" s="445" customFormat="1" ht="30" hidden="1" customHeight="1" x14ac:dyDescent="0.25">
      <c r="A406" s="436" t="str">
        <f>IF((SUM('Раздел 4'!M81:M81)&lt;=SUM('Раздел 4'!L81:L81)),"","Неверно!")</f>
        <v/>
      </c>
      <c r="B406" s="437" t="s">
        <v>10898</v>
      </c>
      <c r="C406" s="443" t="s">
        <v>2607</v>
      </c>
      <c r="D406" s="443" t="s">
        <v>10735</v>
      </c>
      <c r="E406" s="443" t="str">
        <f>CONCATENATE(SUM('Раздел 4'!M81:M81),"&lt;=",SUM('Раздел 4'!L81:L81))</f>
        <v>0&lt;=0</v>
      </c>
      <c r="F406" s="444"/>
    </row>
    <row r="407" spans="1:6" s="445" customFormat="1" ht="30" hidden="1" customHeight="1" x14ac:dyDescent="0.25">
      <c r="A407" s="436" t="str">
        <f>IF((SUM('Раздел 4'!M82:M82)&lt;=SUM('Раздел 4'!L82:L82)),"","Неверно!")</f>
        <v/>
      </c>
      <c r="B407" s="437" t="s">
        <v>10898</v>
      </c>
      <c r="C407" s="443" t="s">
        <v>2608</v>
      </c>
      <c r="D407" s="443" t="s">
        <v>10735</v>
      </c>
      <c r="E407" s="443" t="str">
        <f>CONCATENATE(SUM('Раздел 4'!M82:M82),"&lt;=",SUM('Раздел 4'!L82:L82))</f>
        <v>0&lt;=0</v>
      </c>
      <c r="F407" s="444"/>
    </row>
    <row r="408" spans="1:6" s="445" customFormat="1" ht="30" hidden="1" customHeight="1" x14ac:dyDescent="0.25">
      <c r="A408" s="436" t="str">
        <f>IF((SUM('Раздел 4'!M83:M83)&lt;=SUM('Раздел 4'!L83:L83)),"","Неверно!")</f>
        <v/>
      </c>
      <c r="B408" s="437" t="s">
        <v>10898</v>
      </c>
      <c r="C408" s="443" t="s">
        <v>2609</v>
      </c>
      <c r="D408" s="443" t="s">
        <v>10735</v>
      </c>
      <c r="E408" s="443" t="str">
        <f>CONCATENATE(SUM('Раздел 4'!M83:M83),"&lt;=",SUM('Раздел 4'!L83:L83))</f>
        <v>0&lt;=0</v>
      </c>
      <c r="F408" s="444"/>
    </row>
    <row r="409" spans="1:6" s="445" customFormat="1" ht="30" hidden="1" customHeight="1" x14ac:dyDescent="0.25">
      <c r="A409" s="436" t="str">
        <f>IF((SUM('Раздел 4'!M84:M84)&lt;=SUM('Раздел 4'!L84:L84)),"","Неверно!")</f>
        <v/>
      </c>
      <c r="B409" s="437" t="s">
        <v>10898</v>
      </c>
      <c r="C409" s="443" t="s">
        <v>2610</v>
      </c>
      <c r="D409" s="443" t="s">
        <v>10735</v>
      </c>
      <c r="E409" s="443" t="str">
        <f>CONCATENATE(SUM('Раздел 4'!M84:M84),"&lt;=",SUM('Раздел 4'!L84:L84))</f>
        <v>0&lt;=0</v>
      </c>
      <c r="F409" s="444"/>
    </row>
    <row r="410" spans="1:6" s="445" customFormat="1" ht="30" hidden="1" customHeight="1" x14ac:dyDescent="0.25">
      <c r="A410" s="436" t="str">
        <f>IF((SUM('Раздел 4'!M85:M85)&lt;=SUM('Раздел 4'!L85:L85)),"","Неверно!")</f>
        <v/>
      </c>
      <c r="B410" s="437" t="s">
        <v>10898</v>
      </c>
      <c r="C410" s="443" t="s">
        <v>2611</v>
      </c>
      <c r="D410" s="443" t="s">
        <v>10735</v>
      </c>
      <c r="E410" s="443" t="str">
        <f>CONCATENATE(SUM('Раздел 4'!M85:M85),"&lt;=",SUM('Раздел 4'!L85:L85))</f>
        <v>0&lt;=0</v>
      </c>
      <c r="F410" s="444"/>
    </row>
    <row r="411" spans="1:6" s="445" customFormat="1" ht="30" hidden="1" customHeight="1" x14ac:dyDescent="0.25">
      <c r="A411" s="436" t="str">
        <f>IF((SUM('Раздел 4'!M86:M86)&lt;=SUM('Раздел 4'!L86:L86)),"","Неверно!")</f>
        <v/>
      </c>
      <c r="B411" s="437" t="s">
        <v>10898</v>
      </c>
      <c r="C411" s="443" t="s">
        <v>2612</v>
      </c>
      <c r="D411" s="443" t="s">
        <v>10735</v>
      </c>
      <c r="E411" s="443" t="str">
        <f>CONCATENATE(SUM('Раздел 4'!M86:M86),"&lt;=",SUM('Раздел 4'!L86:L86))</f>
        <v>0&lt;=0</v>
      </c>
      <c r="F411" s="444"/>
    </row>
    <row r="412" spans="1:6" s="445" customFormat="1" ht="30" hidden="1" customHeight="1" x14ac:dyDescent="0.25">
      <c r="A412" s="436" t="str">
        <f>IF((SUM('Раздел 4'!M87:M87)&lt;=SUM('Раздел 4'!L87:L87)),"","Неверно!")</f>
        <v/>
      </c>
      <c r="B412" s="437" t="s">
        <v>10898</v>
      </c>
      <c r="C412" s="443" t="s">
        <v>2613</v>
      </c>
      <c r="D412" s="443" t="s">
        <v>10735</v>
      </c>
      <c r="E412" s="443" t="str">
        <f>CONCATENATE(SUM('Раздел 4'!M87:M87),"&lt;=",SUM('Раздел 4'!L87:L87))</f>
        <v>0&lt;=0</v>
      </c>
      <c r="F412" s="444"/>
    </row>
    <row r="413" spans="1:6" s="445" customFormat="1" ht="30" hidden="1" customHeight="1" x14ac:dyDescent="0.25">
      <c r="A413" s="436" t="str">
        <f>IF((SUM('Раздел 4'!M16:M16)&lt;=SUM('Раздел 4'!L16:L16)),"","Неверно!")</f>
        <v/>
      </c>
      <c r="B413" s="437" t="s">
        <v>10898</v>
      </c>
      <c r="C413" s="443" t="s">
        <v>2614</v>
      </c>
      <c r="D413" s="443" t="s">
        <v>10735</v>
      </c>
      <c r="E413" s="443" t="str">
        <f>CONCATENATE(SUM('Раздел 4'!M16:M16),"&lt;=",SUM('Раздел 4'!L16:L16))</f>
        <v>0&lt;=0</v>
      </c>
      <c r="F413" s="444"/>
    </row>
    <row r="414" spans="1:6" s="445" customFormat="1" ht="30" hidden="1" customHeight="1" x14ac:dyDescent="0.25">
      <c r="A414" s="436" t="str">
        <f>IF((SUM('Раздел 4'!M88:M88)&lt;=SUM('Раздел 4'!L88:L88)),"","Неверно!")</f>
        <v/>
      </c>
      <c r="B414" s="437" t="s">
        <v>10898</v>
      </c>
      <c r="C414" s="443" t="s">
        <v>2615</v>
      </c>
      <c r="D414" s="443" t="s">
        <v>10735</v>
      </c>
      <c r="E414" s="443" t="str">
        <f>CONCATENATE(SUM('Раздел 4'!M88:M88),"&lt;=",SUM('Раздел 4'!L88:L88))</f>
        <v>0&lt;=0</v>
      </c>
      <c r="F414" s="444"/>
    </row>
    <row r="415" spans="1:6" s="445" customFormat="1" ht="30" hidden="1" customHeight="1" x14ac:dyDescent="0.25">
      <c r="A415" s="436" t="str">
        <f>IF((SUM('Раздел 4'!M89:M89)&lt;=SUM('Раздел 4'!L89:L89)),"","Неверно!")</f>
        <v/>
      </c>
      <c r="B415" s="437" t="s">
        <v>10898</v>
      </c>
      <c r="C415" s="443" t="s">
        <v>2616</v>
      </c>
      <c r="D415" s="443" t="s">
        <v>10735</v>
      </c>
      <c r="E415" s="443" t="str">
        <f>CONCATENATE(SUM('Раздел 4'!M89:M89),"&lt;=",SUM('Раздел 4'!L89:L89))</f>
        <v>0&lt;=0</v>
      </c>
      <c r="F415" s="444"/>
    </row>
    <row r="416" spans="1:6" s="445" customFormat="1" ht="30" hidden="1" customHeight="1" x14ac:dyDescent="0.25">
      <c r="A416" s="436" t="str">
        <f>IF((SUM('Раздел 4'!M90:M90)&lt;=SUM('Раздел 4'!L90:L90)),"","Неверно!")</f>
        <v/>
      </c>
      <c r="B416" s="437" t="s">
        <v>10898</v>
      </c>
      <c r="C416" s="443" t="s">
        <v>2617</v>
      </c>
      <c r="D416" s="443" t="s">
        <v>10735</v>
      </c>
      <c r="E416" s="443" t="str">
        <f>CONCATENATE(SUM('Раздел 4'!M90:M90),"&lt;=",SUM('Раздел 4'!L90:L90))</f>
        <v>0&lt;=0</v>
      </c>
      <c r="F416" s="444"/>
    </row>
    <row r="417" spans="1:6" s="445" customFormat="1" ht="30" hidden="1" customHeight="1" x14ac:dyDescent="0.25">
      <c r="A417" s="436" t="str">
        <f>IF((SUM('Раздел 4'!M91:M91)&lt;=SUM('Раздел 4'!L91:L91)),"","Неверно!")</f>
        <v/>
      </c>
      <c r="B417" s="437" t="s">
        <v>10898</v>
      </c>
      <c r="C417" s="443" t="s">
        <v>2618</v>
      </c>
      <c r="D417" s="443" t="s">
        <v>10735</v>
      </c>
      <c r="E417" s="443" t="str">
        <f>CONCATENATE(SUM('Раздел 4'!M91:M91),"&lt;=",SUM('Раздел 4'!L91:L91))</f>
        <v>0&lt;=0</v>
      </c>
      <c r="F417" s="444"/>
    </row>
    <row r="418" spans="1:6" s="445" customFormat="1" ht="30" hidden="1" customHeight="1" x14ac:dyDescent="0.25">
      <c r="A418" s="436" t="str">
        <f>IF((SUM('Раздел 4'!M92:M92)&lt;=SUM('Раздел 4'!L92:L92)),"","Неверно!")</f>
        <v/>
      </c>
      <c r="B418" s="437" t="s">
        <v>10898</v>
      </c>
      <c r="C418" s="443" t="s">
        <v>2619</v>
      </c>
      <c r="D418" s="443" t="s">
        <v>10735</v>
      </c>
      <c r="E418" s="443" t="str">
        <f>CONCATENATE(SUM('Раздел 4'!M92:M92),"&lt;=",SUM('Раздел 4'!L92:L92))</f>
        <v>0&lt;=0</v>
      </c>
      <c r="F418" s="444"/>
    </row>
    <row r="419" spans="1:6" s="445" customFormat="1" ht="30" hidden="1" customHeight="1" x14ac:dyDescent="0.25">
      <c r="A419" s="436" t="str">
        <f>IF((SUM('Раздел 4'!M93:M93)&lt;=SUM('Раздел 4'!L93:L93)),"","Неверно!")</f>
        <v/>
      </c>
      <c r="B419" s="437" t="s">
        <v>10898</v>
      </c>
      <c r="C419" s="443" t="s">
        <v>2620</v>
      </c>
      <c r="D419" s="443" t="s">
        <v>10735</v>
      </c>
      <c r="E419" s="443" t="str">
        <f>CONCATENATE(SUM('Раздел 4'!M93:M93),"&lt;=",SUM('Раздел 4'!L93:L93))</f>
        <v>0&lt;=0</v>
      </c>
      <c r="F419" s="444"/>
    </row>
    <row r="420" spans="1:6" s="445" customFormat="1" ht="30" hidden="1" customHeight="1" x14ac:dyDescent="0.25">
      <c r="A420" s="436" t="str">
        <f>IF((SUM('Раздел 4'!M94:M94)&lt;=SUM('Раздел 4'!L94:L94)),"","Неверно!")</f>
        <v/>
      </c>
      <c r="B420" s="437" t="s">
        <v>10898</v>
      </c>
      <c r="C420" s="443" t="s">
        <v>2621</v>
      </c>
      <c r="D420" s="443" t="s">
        <v>10735</v>
      </c>
      <c r="E420" s="443" t="str">
        <f>CONCATENATE(SUM('Раздел 4'!M94:M94),"&lt;=",SUM('Раздел 4'!L94:L94))</f>
        <v>0&lt;=0</v>
      </c>
      <c r="F420" s="444"/>
    </row>
    <row r="421" spans="1:6" s="445" customFormat="1" ht="30" hidden="1" customHeight="1" x14ac:dyDescent="0.25">
      <c r="A421" s="436" t="str">
        <f>IF((SUM('Раздел 4'!M95:M95)&lt;=SUM('Раздел 4'!L95:L95)),"","Неверно!")</f>
        <v/>
      </c>
      <c r="B421" s="437" t="s">
        <v>10898</v>
      </c>
      <c r="C421" s="443" t="s">
        <v>2622</v>
      </c>
      <c r="D421" s="443" t="s">
        <v>10735</v>
      </c>
      <c r="E421" s="443" t="str">
        <f>CONCATENATE(SUM('Раздел 4'!M95:M95),"&lt;=",SUM('Раздел 4'!L95:L95))</f>
        <v>0&lt;=0</v>
      </c>
      <c r="F421" s="444"/>
    </row>
    <row r="422" spans="1:6" s="445" customFormat="1" ht="30" hidden="1" customHeight="1" x14ac:dyDescent="0.25">
      <c r="A422" s="436" t="str">
        <f>IF((SUM('Раздел 4'!M96:M96)&lt;=SUM('Раздел 4'!L96:L96)),"","Неверно!")</f>
        <v/>
      </c>
      <c r="B422" s="437" t="s">
        <v>10898</v>
      </c>
      <c r="C422" s="443" t="s">
        <v>2623</v>
      </c>
      <c r="D422" s="443" t="s">
        <v>10735</v>
      </c>
      <c r="E422" s="443" t="str">
        <f>CONCATENATE(SUM('Раздел 4'!M96:M96),"&lt;=",SUM('Раздел 4'!L96:L96))</f>
        <v>0&lt;=0</v>
      </c>
      <c r="F422" s="444"/>
    </row>
    <row r="423" spans="1:6" s="445" customFormat="1" ht="30" hidden="1" customHeight="1" x14ac:dyDescent="0.25">
      <c r="A423" s="436" t="str">
        <f>IF((SUM('Раздел 4'!M97:M97)&lt;=SUM('Раздел 4'!L97:L97)),"","Неверно!")</f>
        <v/>
      </c>
      <c r="B423" s="437" t="s">
        <v>10898</v>
      </c>
      <c r="C423" s="443" t="s">
        <v>2624</v>
      </c>
      <c r="D423" s="443" t="s">
        <v>10735</v>
      </c>
      <c r="E423" s="443" t="str">
        <f>CONCATENATE(SUM('Раздел 4'!M97:M97),"&lt;=",SUM('Раздел 4'!L97:L97))</f>
        <v>0&lt;=0</v>
      </c>
      <c r="F423" s="444"/>
    </row>
    <row r="424" spans="1:6" s="445" customFormat="1" ht="30" hidden="1" customHeight="1" x14ac:dyDescent="0.25">
      <c r="A424" s="436" t="str">
        <f>IF((SUM('Раздел 4'!M17:M17)&lt;=SUM('Раздел 4'!L17:L17)),"","Неверно!")</f>
        <v/>
      </c>
      <c r="B424" s="437" t="s">
        <v>10898</v>
      </c>
      <c r="C424" s="443" t="s">
        <v>2625</v>
      </c>
      <c r="D424" s="443" t="s">
        <v>10735</v>
      </c>
      <c r="E424" s="443" t="str">
        <f>CONCATENATE(SUM('Раздел 4'!M17:M17),"&lt;=",SUM('Раздел 4'!L17:L17))</f>
        <v>0&lt;=0</v>
      </c>
      <c r="F424" s="444"/>
    </row>
    <row r="425" spans="1:6" s="445" customFormat="1" ht="30" hidden="1" customHeight="1" x14ac:dyDescent="0.25">
      <c r="A425" s="436" t="str">
        <f>IF((SUM('Раздел 4'!M98:M98)&lt;=SUM('Раздел 4'!L98:L98)),"","Неверно!")</f>
        <v/>
      </c>
      <c r="B425" s="437" t="s">
        <v>10898</v>
      </c>
      <c r="C425" s="443" t="s">
        <v>2626</v>
      </c>
      <c r="D425" s="443" t="s">
        <v>10735</v>
      </c>
      <c r="E425" s="443" t="str">
        <f>CONCATENATE(SUM('Раздел 4'!M98:M98),"&lt;=",SUM('Раздел 4'!L98:L98))</f>
        <v>0&lt;=0</v>
      </c>
      <c r="F425" s="444"/>
    </row>
    <row r="426" spans="1:6" s="445" customFormat="1" ht="30" hidden="1" customHeight="1" x14ac:dyDescent="0.25">
      <c r="A426" s="436" t="str">
        <f>IF((SUM('Раздел 4'!M99:M99)&lt;=SUM('Раздел 4'!L99:L99)),"","Неверно!")</f>
        <v/>
      </c>
      <c r="B426" s="437" t="s">
        <v>10898</v>
      </c>
      <c r="C426" s="443" t="s">
        <v>2627</v>
      </c>
      <c r="D426" s="443" t="s">
        <v>10735</v>
      </c>
      <c r="E426" s="443" t="str">
        <f>CONCATENATE(SUM('Раздел 4'!M99:M99),"&lt;=",SUM('Раздел 4'!L99:L99))</f>
        <v>0&lt;=0</v>
      </c>
      <c r="F426" s="444"/>
    </row>
    <row r="427" spans="1:6" s="445" customFormat="1" ht="30" hidden="1" customHeight="1" x14ac:dyDescent="0.25">
      <c r="A427" s="436" t="str">
        <f>IF((SUM('Раздел 4'!M100:M100)&lt;=SUM('Раздел 4'!L100:L100)),"","Неверно!")</f>
        <v/>
      </c>
      <c r="B427" s="437" t="s">
        <v>10898</v>
      </c>
      <c r="C427" s="443" t="s">
        <v>2628</v>
      </c>
      <c r="D427" s="443" t="s">
        <v>10735</v>
      </c>
      <c r="E427" s="443" t="str">
        <f>CONCATENATE(SUM('Раздел 4'!M100:M100),"&lt;=",SUM('Раздел 4'!L100:L100))</f>
        <v>0&lt;=0</v>
      </c>
      <c r="F427" s="444"/>
    </row>
    <row r="428" spans="1:6" s="445" customFormat="1" ht="30" hidden="1" customHeight="1" x14ac:dyDescent="0.25">
      <c r="A428" s="436" t="str">
        <f>IF((SUM('Раздел 4'!M101:M101)&lt;=SUM('Раздел 4'!L101:L101)),"","Неверно!")</f>
        <v/>
      </c>
      <c r="B428" s="437" t="s">
        <v>10898</v>
      </c>
      <c r="C428" s="443" t="s">
        <v>2629</v>
      </c>
      <c r="D428" s="443" t="s">
        <v>10735</v>
      </c>
      <c r="E428" s="443" t="str">
        <f>CONCATENATE(SUM('Раздел 4'!M101:M101),"&lt;=",SUM('Раздел 4'!L101:L101))</f>
        <v>0&lt;=0</v>
      </c>
      <c r="F428" s="444"/>
    </row>
    <row r="429" spans="1:6" s="445" customFormat="1" ht="30" hidden="1" customHeight="1" x14ac:dyDescent="0.25">
      <c r="A429" s="436" t="str">
        <f>IF((SUM('Раздел 4'!M102:M102)&lt;=SUM('Раздел 4'!L102:L102)),"","Неверно!")</f>
        <v/>
      </c>
      <c r="B429" s="437" t="s">
        <v>10898</v>
      </c>
      <c r="C429" s="443" t="s">
        <v>2630</v>
      </c>
      <c r="D429" s="443" t="s">
        <v>10735</v>
      </c>
      <c r="E429" s="443" t="str">
        <f>CONCATENATE(SUM('Раздел 4'!M102:M102),"&lt;=",SUM('Раздел 4'!L102:L102))</f>
        <v>0&lt;=0</v>
      </c>
      <c r="F429" s="444"/>
    </row>
    <row r="430" spans="1:6" s="445" customFormat="1" ht="30" hidden="1" customHeight="1" x14ac:dyDescent="0.25">
      <c r="A430" s="436" t="str">
        <f>IF((SUM('Раздел 4'!M103:M103)&lt;=SUM('Раздел 4'!L103:L103)),"","Неверно!")</f>
        <v/>
      </c>
      <c r="B430" s="437" t="s">
        <v>10898</v>
      </c>
      <c r="C430" s="443" t="s">
        <v>2631</v>
      </c>
      <c r="D430" s="443" t="s">
        <v>10735</v>
      </c>
      <c r="E430" s="443" t="str">
        <f>CONCATENATE(SUM('Раздел 4'!M103:M103),"&lt;=",SUM('Раздел 4'!L103:L103))</f>
        <v>0&lt;=0</v>
      </c>
      <c r="F430" s="444"/>
    </row>
    <row r="431" spans="1:6" s="445" customFormat="1" ht="30" hidden="1" customHeight="1" x14ac:dyDescent="0.25">
      <c r="A431" s="436" t="str">
        <f>IF((SUM('Раздел 4'!M104:M104)&lt;=SUM('Раздел 4'!L104:L104)),"","Неверно!")</f>
        <v/>
      </c>
      <c r="B431" s="437" t="s">
        <v>10898</v>
      </c>
      <c r="C431" s="443" t="s">
        <v>2632</v>
      </c>
      <c r="D431" s="443" t="s">
        <v>10735</v>
      </c>
      <c r="E431" s="443" t="str">
        <f>CONCATENATE(SUM('Раздел 4'!M104:M104),"&lt;=",SUM('Раздел 4'!L104:L104))</f>
        <v>0&lt;=0</v>
      </c>
      <c r="F431" s="444"/>
    </row>
    <row r="432" spans="1:6" s="445" customFormat="1" ht="30" hidden="1" customHeight="1" x14ac:dyDescent="0.25">
      <c r="A432" s="436" t="str">
        <f>IF((SUM('Раздел 4'!M105:M105)&lt;=SUM('Раздел 4'!L105:L105)),"","Неверно!")</f>
        <v/>
      </c>
      <c r="B432" s="437" t="s">
        <v>10898</v>
      </c>
      <c r="C432" s="443" t="s">
        <v>2931</v>
      </c>
      <c r="D432" s="443" t="s">
        <v>10735</v>
      </c>
      <c r="E432" s="443" t="str">
        <f>CONCATENATE(SUM('Раздел 4'!M105:M105),"&lt;=",SUM('Раздел 4'!L105:L105))</f>
        <v>0&lt;=0</v>
      </c>
      <c r="F432" s="444"/>
    </row>
    <row r="433" spans="1:6" s="445" customFormat="1" ht="30" hidden="1" customHeight="1" x14ac:dyDescent="0.25">
      <c r="A433" s="436" t="str">
        <f>IF((SUM('Раздел 4'!M106:M106)&lt;=SUM('Раздел 4'!L106:L106)),"","Неверно!")</f>
        <v/>
      </c>
      <c r="B433" s="437" t="s">
        <v>10898</v>
      </c>
      <c r="C433" s="443" t="s">
        <v>2932</v>
      </c>
      <c r="D433" s="443" t="s">
        <v>10735</v>
      </c>
      <c r="E433" s="443" t="str">
        <f>CONCATENATE(SUM('Раздел 4'!M106:M106),"&lt;=",SUM('Раздел 4'!L106:L106))</f>
        <v>0&lt;=0</v>
      </c>
      <c r="F433" s="444"/>
    </row>
    <row r="434" spans="1:6" s="445" customFormat="1" ht="30" hidden="1" customHeight="1" x14ac:dyDescent="0.25">
      <c r="A434" s="436" t="str">
        <f>IF((SUM('Раздел 4'!M107:M107)&lt;=SUM('Раздел 4'!L107:L107)),"","Неверно!")</f>
        <v/>
      </c>
      <c r="B434" s="437" t="s">
        <v>10898</v>
      </c>
      <c r="C434" s="443" t="s">
        <v>2933</v>
      </c>
      <c r="D434" s="443" t="s">
        <v>10735</v>
      </c>
      <c r="E434" s="443" t="str">
        <f>CONCATENATE(SUM('Раздел 4'!M107:M107),"&lt;=",SUM('Раздел 4'!L107:L107))</f>
        <v>0&lt;=0</v>
      </c>
      <c r="F434" s="444"/>
    </row>
    <row r="435" spans="1:6" s="445" customFormat="1" ht="30" hidden="1" customHeight="1" x14ac:dyDescent="0.25">
      <c r="A435" s="436" t="str">
        <f>IF((SUM('Раздел 4'!G9:G9)=SUM('Раздел 4'!H9:J9)),"","Неверно!")</f>
        <v/>
      </c>
      <c r="B435" s="437" t="s">
        <v>10899</v>
      </c>
      <c r="C435" s="443" t="s">
        <v>2441</v>
      </c>
      <c r="D435" s="443" t="s">
        <v>10724</v>
      </c>
      <c r="E435" s="443" t="str">
        <f>CONCATENATE(SUM('Раздел 4'!G9:G9),"=",SUM('Раздел 4'!H9:J9))</f>
        <v>159=159</v>
      </c>
      <c r="F435" s="444"/>
    </row>
    <row r="436" spans="1:6" s="445" customFormat="1" ht="30" hidden="1" customHeight="1" x14ac:dyDescent="0.25">
      <c r="A436" s="436" t="str">
        <f>IF((SUM('Раздел 4'!G18:G18)=SUM('Раздел 4'!H18:J18)),"","Неверно!")</f>
        <v/>
      </c>
      <c r="B436" s="437" t="s">
        <v>10899</v>
      </c>
      <c r="C436" s="443" t="s">
        <v>2442</v>
      </c>
      <c r="D436" s="443" t="s">
        <v>10724</v>
      </c>
      <c r="E436" s="443" t="str">
        <f>CONCATENATE(SUM('Раздел 4'!G18:G18),"=",SUM('Раздел 4'!H18:J18))</f>
        <v>0=0</v>
      </c>
      <c r="F436" s="444"/>
    </row>
    <row r="437" spans="1:6" s="445" customFormat="1" ht="30" hidden="1" customHeight="1" x14ac:dyDescent="0.25">
      <c r="A437" s="436" t="str">
        <f>IF((SUM('Раздел 4'!G108:G108)=SUM('Раздел 4'!H108:J108)),"","Неверно!")</f>
        <v/>
      </c>
      <c r="B437" s="437" t="s">
        <v>10899</v>
      </c>
      <c r="C437" s="443" t="s">
        <v>10333</v>
      </c>
      <c r="D437" s="443" t="s">
        <v>10724</v>
      </c>
      <c r="E437" s="443" t="str">
        <f>CONCATENATE(SUM('Раздел 4'!G108:G108),"=",SUM('Раздел 4'!H108:J108))</f>
        <v>0=0</v>
      </c>
      <c r="F437" s="444"/>
    </row>
    <row r="438" spans="1:6" s="445" customFormat="1" ht="30" hidden="1" customHeight="1" x14ac:dyDescent="0.25">
      <c r="A438" s="436" t="str">
        <f>IF((SUM('Раздел 4'!G109:G109)=SUM('Раздел 4'!H109:J109)),"","Неверно!")</f>
        <v/>
      </c>
      <c r="B438" s="437" t="s">
        <v>10899</v>
      </c>
      <c r="C438" s="443" t="s">
        <v>10334</v>
      </c>
      <c r="D438" s="443" t="s">
        <v>10724</v>
      </c>
      <c r="E438" s="443" t="str">
        <f>CONCATENATE(SUM('Раздел 4'!G109:G109),"=",SUM('Раздел 4'!H109:J109))</f>
        <v>0=0</v>
      </c>
      <c r="F438" s="444"/>
    </row>
    <row r="439" spans="1:6" s="445" customFormat="1" ht="30" hidden="1" customHeight="1" x14ac:dyDescent="0.25">
      <c r="A439" s="436" t="str">
        <f>IF((SUM('Раздел 4'!G110:G110)=SUM('Раздел 4'!H110:J110)),"","Неверно!")</f>
        <v/>
      </c>
      <c r="B439" s="437" t="s">
        <v>10899</v>
      </c>
      <c r="C439" s="443" t="s">
        <v>10335</v>
      </c>
      <c r="D439" s="443" t="s">
        <v>10724</v>
      </c>
      <c r="E439" s="443" t="str">
        <f>CONCATENATE(SUM('Раздел 4'!G110:G110),"=",SUM('Раздел 4'!H110:J110))</f>
        <v>0=0</v>
      </c>
      <c r="F439" s="444"/>
    </row>
    <row r="440" spans="1:6" s="445" customFormat="1" ht="30" hidden="1" customHeight="1" x14ac:dyDescent="0.25">
      <c r="A440" s="436" t="str">
        <f>IF((SUM('Раздел 4'!G111:G111)=SUM('Раздел 4'!H111:J111)),"","Неверно!")</f>
        <v/>
      </c>
      <c r="B440" s="437" t="s">
        <v>10899</v>
      </c>
      <c r="C440" s="443" t="s">
        <v>10725</v>
      </c>
      <c r="D440" s="443" t="s">
        <v>10724</v>
      </c>
      <c r="E440" s="443" t="str">
        <f>CONCATENATE(SUM('Раздел 4'!G111:G111),"=",SUM('Раздел 4'!H111:J111))</f>
        <v>0=0</v>
      </c>
      <c r="F440" s="444"/>
    </row>
    <row r="441" spans="1:6" s="445" customFormat="1" ht="30" hidden="1" customHeight="1" x14ac:dyDescent="0.25">
      <c r="A441" s="436" t="str">
        <f>IF((SUM('Раздел 4'!G112:G112)=SUM('Раздел 4'!H112:J112)),"","Неверно!")</f>
        <v/>
      </c>
      <c r="B441" s="437" t="s">
        <v>10899</v>
      </c>
      <c r="C441" s="443" t="s">
        <v>10726</v>
      </c>
      <c r="D441" s="443" t="s">
        <v>10724</v>
      </c>
      <c r="E441" s="443" t="str">
        <f>CONCATENATE(SUM('Раздел 4'!G112:G112),"=",SUM('Раздел 4'!H112:J112))</f>
        <v>0=0</v>
      </c>
      <c r="F441" s="444"/>
    </row>
    <row r="442" spans="1:6" s="445" customFormat="1" ht="30" hidden="1" customHeight="1" x14ac:dyDescent="0.25">
      <c r="A442" s="436" t="str">
        <f>IF((SUM('Раздел 4'!G113:G113)=SUM('Раздел 4'!H113:J113)),"","Неверно!")</f>
        <v/>
      </c>
      <c r="B442" s="437" t="s">
        <v>10899</v>
      </c>
      <c r="C442" s="443" t="s">
        <v>10727</v>
      </c>
      <c r="D442" s="443" t="s">
        <v>10724</v>
      </c>
      <c r="E442" s="443" t="str">
        <f>CONCATENATE(SUM('Раздел 4'!G113:G113),"=",SUM('Раздел 4'!H113:J113))</f>
        <v>0=0</v>
      </c>
      <c r="F442" s="444"/>
    </row>
    <row r="443" spans="1:6" s="445" customFormat="1" ht="30" hidden="1" customHeight="1" x14ac:dyDescent="0.25">
      <c r="A443" s="436" t="str">
        <f>IF((SUM('Раздел 4'!G114:G114)=SUM('Раздел 4'!H114:J114)),"","Неверно!")</f>
        <v/>
      </c>
      <c r="B443" s="437" t="s">
        <v>10899</v>
      </c>
      <c r="C443" s="443" t="s">
        <v>10728</v>
      </c>
      <c r="D443" s="443" t="s">
        <v>10724</v>
      </c>
      <c r="E443" s="443" t="str">
        <f>CONCATENATE(SUM('Раздел 4'!G114:G114),"=",SUM('Раздел 4'!H114:J114))</f>
        <v>0=0</v>
      </c>
      <c r="F443" s="444"/>
    </row>
    <row r="444" spans="1:6" s="445" customFormat="1" ht="30" hidden="1" customHeight="1" x14ac:dyDescent="0.25">
      <c r="A444" s="436" t="str">
        <f>IF((SUM('Раздел 4'!G115:G115)=SUM('Раздел 4'!H115:J115)),"","Неверно!")</f>
        <v/>
      </c>
      <c r="B444" s="437" t="s">
        <v>10899</v>
      </c>
      <c r="C444" s="443" t="s">
        <v>10729</v>
      </c>
      <c r="D444" s="443" t="s">
        <v>10724</v>
      </c>
      <c r="E444" s="443" t="str">
        <f>CONCATENATE(SUM('Раздел 4'!G115:G115),"=",SUM('Раздел 4'!H115:J115))</f>
        <v>0=0</v>
      </c>
      <c r="F444" s="444"/>
    </row>
    <row r="445" spans="1:6" s="445" customFormat="1" ht="30" hidden="1" customHeight="1" x14ac:dyDescent="0.25">
      <c r="A445" s="436" t="str">
        <f>IF((SUM('Раздел 4'!G116:G116)=SUM('Раздел 4'!H116:J116)),"","Неверно!")</f>
        <v/>
      </c>
      <c r="B445" s="437" t="s">
        <v>10899</v>
      </c>
      <c r="C445" s="443" t="s">
        <v>10730</v>
      </c>
      <c r="D445" s="443" t="s">
        <v>10724</v>
      </c>
      <c r="E445" s="443" t="str">
        <f>CONCATENATE(SUM('Раздел 4'!G116:G116),"=",SUM('Раздел 4'!H116:J116))</f>
        <v>0=0</v>
      </c>
      <c r="F445" s="444"/>
    </row>
    <row r="446" spans="1:6" s="445" customFormat="1" ht="30" hidden="1" customHeight="1" x14ac:dyDescent="0.25">
      <c r="A446" s="436" t="str">
        <f>IF((SUM('Раздел 4'!G117:G117)=SUM('Раздел 4'!H117:J117)),"","Неверно!")</f>
        <v/>
      </c>
      <c r="B446" s="437" t="s">
        <v>10899</v>
      </c>
      <c r="C446" s="443" t="s">
        <v>10731</v>
      </c>
      <c r="D446" s="443" t="s">
        <v>10724</v>
      </c>
      <c r="E446" s="443" t="str">
        <f>CONCATENATE(SUM('Раздел 4'!G117:G117),"=",SUM('Раздел 4'!H117:J117))</f>
        <v>0=0</v>
      </c>
      <c r="F446" s="444"/>
    </row>
    <row r="447" spans="1:6" s="445" customFormat="1" ht="30" hidden="1" customHeight="1" x14ac:dyDescent="0.25">
      <c r="A447" s="436" t="str">
        <f>IF((SUM('Раздел 4'!G19:G19)=SUM('Раздел 4'!H19:J19)),"","Неверно!")</f>
        <v/>
      </c>
      <c r="B447" s="437" t="s">
        <v>10899</v>
      </c>
      <c r="C447" s="443" t="s">
        <v>2443</v>
      </c>
      <c r="D447" s="443" t="s">
        <v>10724</v>
      </c>
      <c r="E447" s="443" t="str">
        <f>CONCATENATE(SUM('Раздел 4'!G19:G19),"=",SUM('Раздел 4'!H19:J19))</f>
        <v>1=1</v>
      </c>
      <c r="F447" s="444"/>
    </row>
    <row r="448" spans="1:6" s="445" customFormat="1" ht="30" hidden="1" customHeight="1" x14ac:dyDescent="0.25">
      <c r="A448" s="436" t="str">
        <f>IF((SUM('Раздел 4'!G118:G118)=SUM('Раздел 4'!H118:J118)),"","Неверно!")</f>
        <v/>
      </c>
      <c r="B448" s="437" t="s">
        <v>10899</v>
      </c>
      <c r="C448" s="443" t="s">
        <v>10732</v>
      </c>
      <c r="D448" s="443" t="s">
        <v>10724</v>
      </c>
      <c r="E448" s="443" t="str">
        <f>CONCATENATE(SUM('Раздел 4'!G118:G118),"=",SUM('Раздел 4'!H118:J118))</f>
        <v>0=0</v>
      </c>
      <c r="F448" s="444"/>
    </row>
    <row r="449" spans="1:6" s="445" customFormat="1" ht="30" hidden="1" customHeight="1" x14ac:dyDescent="0.25">
      <c r="A449" s="436" t="str">
        <f>IF((SUM('Раздел 4'!G119:G119)=SUM('Раздел 4'!H119:J119)),"","Неверно!")</f>
        <v/>
      </c>
      <c r="B449" s="437" t="s">
        <v>10899</v>
      </c>
      <c r="C449" s="443" t="s">
        <v>10733</v>
      </c>
      <c r="D449" s="443" t="s">
        <v>10724</v>
      </c>
      <c r="E449" s="443" t="str">
        <f>CONCATENATE(SUM('Раздел 4'!G119:G119),"=",SUM('Раздел 4'!H119:J119))</f>
        <v>0=0</v>
      </c>
      <c r="F449" s="444"/>
    </row>
    <row r="450" spans="1:6" s="445" customFormat="1" ht="30" hidden="1" customHeight="1" x14ac:dyDescent="0.25">
      <c r="A450" s="436" t="str">
        <f>IF((SUM('Раздел 4'!G120:G120)=SUM('Раздел 4'!H120:J120)),"","Неверно!")</f>
        <v/>
      </c>
      <c r="B450" s="437" t="s">
        <v>10899</v>
      </c>
      <c r="C450" s="443" t="s">
        <v>10734</v>
      </c>
      <c r="D450" s="443" t="s">
        <v>10724</v>
      </c>
      <c r="E450" s="443" t="str">
        <f>CONCATENATE(SUM('Раздел 4'!G120:G120),"=",SUM('Раздел 4'!H120:J120))</f>
        <v>0=0</v>
      </c>
      <c r="F450" s="444"/>
    </row>
    <row r="451" spans="1:6" s="445" customFormat="1" ht="30" hidden="1" customHeight="1" x14ac:dyDescent="0.25">
      <c r="A451" s="436" t="str">
        <f>IF((SUM('Раздел 4'!G20:G20)=SUM('Раздел 4'!H20:J20)),"","Неверно!")</f>
        <v/>
      </c>
      <c r="B451" s="437" t="s">
        <v>10899</v>
      </c>
      <c r="C451" s="443" t="s">
        <v>2444</v>
      </c>
      <c r="D451" s="443" t="s">
        <v>10724</v>
      </c>
      <c r="E451" s="443" t="str">
        <f>CONCATENATE(SUM('Раздел 4'!G20:G20),"=",SUM('Раздел 4'!H20:J20))</f>
        <v>6=6</v>
      </c>
      <c r="F451" s="444"/>
    </row>
    <row r="452" spans="1:6" s="445" customFormat="1" ht="30" hidden="1" customHeight="1" x14ac:dyDescent="0.25">
      <c r="A452" s="436" t="str">
        <f>IF((SUM('Раздел 4'!G21:G21)=SUM('Раздел 4'!H21:J21)),"","Неверно!")</f>
        <v/>
      </c>
      <c r="B452" s="437" t="s">
        <v>10899</v>
      </c>
      <c r="C452" s="443" t="s">
        <v>2445</v>
      </c>
      <c r="D452" s="443" t="s">
        <v>10724</v>
      </c>
      <c r="E452" s="443" t="str">
        <f>CONCATENATE(SUM('Раздел 4'!G21:G21),"=",SUM('Раздел 4'!H21:J21))</f>
        <v>19=19</v>
      </c>
      <c r="F452" s="444"/>
    </row>
    <row r="453" spans="1:6" s="445" customFormat="1" ht="30" hidden="1" customHeight="1" x14ac:dyDescent="0.25">
      <c r="A453" s="436" t="str">
        <f>IF((SUM('Раздел 4'!G22:G22)=SUM('Раздел 4'!H22:J22)),"","Неверно!")</f>
        <v/>
      </c>
      <c r="B453" s="437" t="s">
        <v>10899</v>
      </c>
      <c r="C453" s="443" t="s">
        <v>2446</v>
      </c>
      <c r="D453" s="443" t="s">
        <v>10724</v>
      </c>
      <c r="E453" s="443" t="str">
        <f>CONCATENATE(SUM('Раздел 4'!G22:G22),"=",SUM('Раздел 4'!H22:J22))</f>
        <v>7=7</v>
      </c>
      <c r="F453" s="444"/>
    </row>
    <row r="454" spans="1:6" s="445" customFormat="1" ht="30" hidden="1" customHeight="1" x14ac:dyDescent="0.25">
      <c r="A454" s="436" t="str">
        <f>IF((SUM('Раздел 4'!G23:G23)=SUM('Раздел 4'!H23:J23)),"","Неверно!")</f>
        <v/>
      </c>
      <c r="B454" s="437" t="s">
        <v>10899</v>
      </c>
      <c r="C454" s="443" t="s">
        <v>2447</v>
      </c>
      <c r="D454" s="443" t="s">
        <v>10724</v>
      </c>
      <c r="E454" s="443" t="str">
        <f>CONCATENATE(SUM('Раздел 4'!G23:G23),"=",SUM('Раздел 4'!H23:J23))</f>
        <v>1=1</v>
      </c>
      <c r="F454" s="444"/>
    </row>
    <row r="455" spans="1:6" s="445" customFormat="1" ht="30" hidden="1" customHeight="1" x14ac:dyDescent="0.25">
      <c r="A455" s="436" t="str">
        <f>IF((SUM('Раздел 4'!G24:G24)=SUM('Раздел 4'!H24:J24)),"","Неверно!")</f>
        <v/>
      </c>
      <c r="B455" s="437" t="s">
        <v>10899</v>
      </c>
      <c r="C455" s="443" t="s">
        <v>2448</v>
      </c>
      <c r="D455" s="443" t="s">
        <v>10724</v>
      </c>
      <c r="E455" s="443" t="str">
        <f>CONCATENATE(SUM('Раздел 4'!G24:G24),"=",SUM('Раздел 4'!H24:J24))</f>
        <v>0=0</v>
      </c>
      <c r="F455" s="444"/>
    </row>
    <row r="456" spans="1:6" s="445" customFormat="1" ht="30" hidden="1" customHeight="1" x14ac:dyDescent="0.25">
      <c r="A456" s="436" t="str">
        <f>IF((SUM('Раздел 4'!G25:G25)=SUM('Раздел 4'!H25:J25)),"","Неверно!")</f>
        <v/>
      </c>
      <c r="B456" s="437" t="s">
        <v>10899</v>
      </c>
      <c r="C456" s="443" t="s">
        <v>2449</v>
      </c>
      <c r="D456" s="443" t="s">
        <v>10724</v>
      </c>
      <c r="E456" s="443" t="str">
        <f>CONCATENATE(SUM('Раздел 4'!G25:G25),"=",SUM('Раздел 4'!H25:J25))</f>
        <v>0=0</v>
      </c>
      <c r="F456" s="444"/>
    </row>
    <row r="457" spans="1:6" s="445" customFormat="1" ht="30" hidden="1" customHeight="1" x14ac:dyDescent="0.25">
      <c r="A457" s="436" t="str">
        <f>IF((SUM('Раздел 4'!G26:G26)=SUM('Раздел 4'!H26:J26)),"","Неверно!")</f>
        <v/>
      </c>
      <c r="B457" s="437" t="s">
        <v>10899</v>
      </c>
      <c r="C457" s="443" t="s">
        <v>2450</v>
      </c>
      <c r="D457" s="443" t="s">
        <v>10724</v>
      </c>
      <c r="E457" s="443" t="str">
        <f>CONCATENATE(SUM('Раздел 4'!G26:G26),"=",SUM('Раздел 4'!H26:J26))</f>
        <v>0=0</v>
      </c>
      <c r="F457" s="444"/>
    </row>
    <row r="458" spans="1:6" s="445" customFormat="1" ht="30" hidden="1" customHeight="1" x14ac:dyDescent="0.25">
      <c r="A458" s="436" t="str">
        <f>IF((SUM('Раздел 4'!G27:G27)=SUM('Раздел 4'!H27:J27)),"","Неверно!")</f>
        <v/>
      </c>
      <c r="B458" s="437" t="s">
        <v>10899</v>
      </c>
      <c r="C458" s="443" t="s">
        <v>2451</v>
      </c>
      <c r="D458" s="443" t="s">
        <v>10724</v>
      </c>
      <c r="E458" s="443" t="str">
        <f>CONCATENATE(SUM('Раздел 4'!G27:G27),"=",SUM('Раздел 4'!H27:J27))</f>
        <v>0=0</v>
      </c>
      <c r="F458" s="444"/>
    </row>
    <row r="459" spans="1:6" s="445" customFormat="1" ht="30" hidden="1" customHeight="1" x14ac:dyDescent="0.25">
      <c r="A459" s="436" t="str">
        <f>IF((SUM('Раздел 4'!G10:G10)=SUM('Раздел 4'!H10:J10)),"","Неверно!")</f>
        <v/>
      </c>
      <c r="B459" s="437" t="s">
        <v>10899</v>
      </c>
      <c r="C459" s="443" t="s">
        <v>2452</v>
      </c>
      <c r="D459" s="443" t="s">
        <v>10724</v>
      </c>
      <c r="E459" s="443" t="str">
        <f>CONCATENATE(SUM('Раздел 4'!G10:G10),"=",SUM('Раздел 4'!H10:J10))</f>
        <v>0=0</v>
      </c>
      <c r="F459" s="444"/>
    </row>
    <row r="460" spans="1:6" s="445" customFormat="1" ht="30" hidden="1" customHeight="1" x14ac:dyDescent="0.25">
      <c r="A460" s="436" t="str">
        <f>IF((SUM('Раздел 4'!G28:G28)=SUM('Раздел 4'!H28:J28)),"","Неверно!")</f>
        <v/>
      </c>
      <c r="B460" s="437" t="s">
        <v>10899</v>
      </c>
      <c r="C460" s="443" t="s">
        <v>2453</v>
      </c>
      <c r="D460" s="443" t="s">
        <v>10724</v>
      </c>
      <c r="E460" s="443" t="str">
        <f>CONCATENATE(SUM('Раздел 4'!G28:G28),"=",SUM('Раздел 4'!H28:J28))</f>
        <v>0=0</v>
      </c>
      <c r="F460" s="444"/>
    </row>
    <row r="461" spans="1:6" s="445" customFormat="1" ht="30" hidden="1" customHeight="1" x14ac:dyDescent="0.25">
      <c r="A461" s="436" t="str">
        <f>IF((SUM('Раздел 4'!G29:G29)=SUM('Раздел 4'!H29:J29)),"","Неверно!")</f>
        <v/>
      </c>
      <c r="B461" s="437" t="s">
        <v>10899</v>
      </c>
      <c r="C461" s="443" t="s">
        <v>2454</v>
      </c>
      <c r="D461" s="443" t="s">
        <v>10724</v>
      </c>
      <c r="E461" s="443" t="str">
        <f>CONCATENATE(SUM('Раздел 4'!G29:G29),"=",SUM('Раздел 4'!H29:J29))</f>
        <v>0=0</v>
      </c>
      <c r="F461" s="444"/>
    </row>
    <row r="462" spans="1:6" s="445" customFormat="1" ht="30" hidden="1" customHeight="1" x14ac:dyDescent="0.25">
      <c r="A462" s="436" t="str">
        <f>IF((SUM('Раздел 4'!G30:G30)=SUM('Раздел 4'!H30:J30)),"","Неверно!")</f>
        <v/>
      </c>
      <c r="B462" s="437" t="s">
        <v>10899</v>
      </c>
      <c r="C462" s="443" t="s">
        <v>2455</v>
      </c>
      <c r="D462" s="443" t="s">
        <v>10724</v>
      </c>
      <c r="E462" s="443" t="str">
        <f>CONCATENATE(SUM('Раздел 4'!G30:G30),"=",SUM('Раздел 4'!H30:J30))</f>
        <v>0=0</v>
      </c>
      <c r="F462" s="444"/>
    </row>
    <row r="463" spans="1:6" s="445" customFormat="1" ht="30" hidden="1" customHeight="1" x14ac:dyDescent="0.25">
      <c r="A463" s="436" t="str">
        <f>IF((SUM('Раздел 4'!G31:G31)=SUM('Раздел 4'!H31:J31)),"","Неверно!")</f>
        <v/>
      </c>
      <c r="B463" s="437" t="s">
        <v>10899</v>
      </c>
      <c r="C463" s="443" t="s">
        <v>2456</v>
      </c>
      <c r="D463" s="443" t="s">
        <v>10724</v>
      </c>
      <c r="E463" s="443" t="str">
        <f>CONCATENATE(SUM('Раздел 4'!G31:G31),"=",SUM('Раздел 4'!H31:J31))</f>
        <v>0=0</v>
      </c>
      <c r="F463" s="444"/>
    </row>
    <row r="464" spans="1:6" s="445" customFormat="1" ht="30" hidden="1" customHeight="1" x14ac:dyDescent="0.25">
      <c r="A464" s="436" t="str">
        <f>IF((SUM('Раздел 4'!G32:G32)=SUM('Раздел 4'!H32:J32)),"","Неверно!")</f>
        <v/>
      </c>
      <c r="B464" s="437" t="s">
        <v>10899</v>
      </c>
      <c r="C464" s="443" t="s">
        <v>2457</v>
      </c>
      <c r="D464" s="443" t="s">
        <v>10724</v>
      </c>
      <c r="E464" s="443" t="str">
        <f>CONCATENATE(SUM('Раздел 4'!G32:G32),"=",SUM('Раздел 4'!H32:J32))</f>
        <v>0=0</v>
      </c>
      <c r="F464" s="444"/>
    </row>
    <row r="465" spans="1:6" s="445" customFormat="1" ht="30" hidden="1" customHeight="1" x14ac:dyDescent="0.25">
      <c r="A465" s="436" t="str">
        <f>IF((SUM('Раздел 4'!G33:G33)=SUM('Раздел 4'!H33:J33)),"","Неверно!")</f>
        <v/>
      </c>
      <c r="B465" s="437" t="s">
        <v>10899</v>
      </c>
      <c r="C465" s="443" t="s">
        <v>2458</v>
      </c>
      <c r="D465" s="443" t="s">
        <v>10724</v>
      </c>
      <c r="E465" s="443" t="str">
        <f>CONCATENATE(SUM('Раздел 4'!G33:G33),"=",SUM('Раздел 4'!H33:J33))</f>
        <v>0=0</v>
      </c>
      <c r="F465" s="444"/>
    </row>
    <row r="466" spans="1:6" s="445" customFormat="1" ht="30" hidden="1" customHeight="1" x14ac:dyDescent="0.25">
      <c r="A466" s="436" t="str">
        <f>IF((SUM('Раздел 4'!G34:G34)=SUM('Раздел 4'!H34:J34)),"","Неверно!")</f>
        <v/>
      </c>
      <c r="B466" s="437" t="s">
        <v>10899</v>
      </c>
      <c r="C466" s="443" t="s">
        <v>2459</v>
      </c>
      <c r="D466" s="443" t="s">
        <v>10724</v>
      </c>
      <c r="E466" s="443" t="str">
        <f>CONCATENATE(SUM('Раздел 4'!G34:G34),"=",SUM('Раздел 4'!H34:J34))</f>
        <v>8=8</v>
      </c>
      <c r="F466" s="444"/>
    </row>
    <row r="467" spans="1:6" s="445" customFormat="1" ht="30" hidden="1" customHeight="1" x14ac:dyDescent="0.25">
      <c r="A467" s="436" t="str">
        <f>IF((SUM('Раздел 4'!G35:G35)=SUM('Раздел 4'!H35:J35)),"","Неверно!")</f>
        <v/>
      </c>
      <c r="B467" s="437" t="s">
        <v>10899</v>
      </c>
      <c r="C467" s="443" t="s">
        <v>2460</v>
      </c>
      <c r="D467" s="443" t="s">
        <v>10724</v>
      </c>
      <c r="E467" s="443" t="str">
        <f>CONCATENATE(SUM('Раздел 4'!G35:G35),"=",SUM('Раздел 4'!H35:J35))</f>
        <v>5=5</v>
      </c>
      <c r="F467" s="444"/>
    </row>
    <row r="468" spans="1:6" s="445" customFormat="1" ht="30" hidden="1" customHeight="1" x14ac:dyDescent="0.25">
      <c r="A468" s="436" t="str">
        <f>IF((SUM('Раздел 4'!G36:G36)=SUM('Раздел 4'!H36:J36)),"","Неверно!")</f>
        <v/>
      </c>
      <c r="B468" s="437" t="s">
        <v>10899</v>
      </c>
      <c r="C468" s="443" t="s">
        <v>2461</v>
      </c>
      <c r="D468" s="443" t="s">
        <v>10724</v>
      </c>
      <c r="E468" s="443" t="str">
        <f>CONCATENATE(SUM('Раздел 4'!G36:G36),"=",SUM('Раздел 4'!H36:J36))</f>
        <v>0=0</v>
      </c>
      <c r="F468" s="444"/>
    </row>
    <row r="469" spans="1:6" s="445" customFormat="1" ht="30" hidden="1" customHeight="1" x14ac:dyDescent="0.25">
      <c r="A469" s="436" t="str">
        <f>IF((SUM('Раздел 4'!G37:G37)=SUM('Раздел 4'!H37:J37)),"","Неверно!")</f>
        <v/>
      </c>
      <c r="B469" s="437" t="s">
        <v>10899</v>
      </c>
      <c r="C469" s="443" t="s">
        <v>2462</v>
      </c>
      <c r="D469" s="443" t="s">
        <v>10724</v>
      </c>
      <c r="E469" s="443" t="str">
        <f>CONCATENATE(SUM('Раздел 4'!G37:G37),"=",SUM('Раздел 4'!H37:J37))</f>
        <v>0=0</v>
      </c>
      <c r="F469" s="444"/>
    </row>
    <row r="470" spans="1:6" s="445" customFormat="1" ht="30" hidden="1" customHeight="1" x14ac:dyDescent="0.25">
      <c r="A470" s="436" t="str">
        <f>IF((SUM('Раздел 4'!G11:G11)=SUM('Раздел 4'!H11:J11)),"","Неверно!")</f>
        <v/>
      </c>
      <c r="B470" s="437" t="s">
        <v>10899</v>
      </c>
      <c r="C470" s="443" t="s">
        <v>2463</v>
      </c>
      <c r="D470" s="443" t="s">
        <v>10724</v>
      </c>
      <c r="E470" s="443" t="str">
        <f>CONCATENATE(SUM('Раздел 4'!G11:G11),"=",SUM('Раздел 4'!H11:J11))</f>
        <v>0=0</v>
      </c>
      <c r="F470" s="444"/>
    </row>
    <row r="471" spans="1:6" s="445" customFormat="1" ht="30" hidden="1" customHeight="1" x14ac:dyDescent="0.25">
      <c r="A471" s="436" t="str">
        <f>IF((SUM('Раздел 4'!G38:G38)=SUM('Раздел 4'!H38:J38)),"","Неверно!")</f>
        <v/>
      </c>
      <c r="B471" s="437" t="s">
        <v>10899</v>
      </c>
      <c r="C471" s="443" t="s">
        <v>2464</v>
      </c>
      <c r="D471" s="443" t="s">
        <v>10724</v>
      </c>
      <c r="E471" s="443" t="str">
        <f>CONCATENATE(SUM('Раздел 4'!G38:G38),"=",SUM('Раздел 4'!H38:J38))</f>
        <v>0=0</v>
      </c>
      <c r="F471" s="444"/>
    </row>
    <row r="472" spans="1:6" s="445" customFormat="1" ht="30" hidden="1" customHeight="1" x14ac:dyDescent="0.25">
      <c r="A472" s="436" t="str">
        <f>IF((SUM('Раздел 4'!G39:G39)=SUM('Раздел 4'!H39:J39)),"","Неверно!")</f>
        <v/>
      </c>
      <c r="B472" s="437" t="s">
        <v>10899</v>
      </c>
      <c r="C472" s="443" t="s">
        <v>2465</v>
      </c>
      <c r="D472" s="443" t="s">
        <v>10724</v>
      </c>
      <c r="E472" s="443" t="str">
        <f>CONCATENATE(SUM('Раздел 4'!G39:G39),"=",SUM('Раздел 4'!H39:J39))</f>
        <v>9=9</v>
      </c>
      <c r="F472" s="444"/>
    </row>
    <row r="473" spans="1:6" s="445" customFormat="1" ht="30" hidden="1" customHeight="1" x14ac:dyDescent="0.25">
      <c r="A473" s="436" t="str">
        <f>IF((SUM('Раздел 4'!G40:G40)=SUM('Раздел 4'!H40:J40)),"","Неверно!")</f>
        <v/>
      </c>
      <c r="B473" s="437" t="s">
        <v>10899</v>
      </c>
      <c r="C473" s="443" t="s">
        <v>2466</v>
      </c>
      <c r="D473" s="443" t="s">
        <v>10724</v>
      </c>
      <c r="E473" s="443" t="str">
        <f>CONCATENATE(SUM('Раздел 4'!G40:G40),"=",SUM('Раздел 4'!H40:J40))</f>
        <v>0=0</v>
      </c>
      <c r="F473" s="444"/>
    </row>
    <row r="474" spans="1:6" s="445" customFormat="1" ht="30" hidden="1" customHeight="1" x14ac:dyDescent="0.25">
      <c r="A474" s="436" t="str">
        <f>IF((SUM('Раздел 4'!G41:G41)=SUM('Раздел 4'!H41:J41)),"","Неверно!")</f>
        <v/>
      </c>
      <c r="B474" s="437" t="s">
        <v>10899</v>
      </c>
      <c r="C474" s="443" t="s">
        <v>2467</v>
      </c>
      <c r="D474" s="443" t="s">
        <v>10724</v>
      </c>
      <c r="E474" s="443" t="str">
        <f>CONCATENATE(SUM('Раздел 4'!G41:G41),"=",SUM('Раздел 4'!H41:J41))</f>
        <v>0=0</v>
      </c>
      <c r="F474" s="444"/>
    </row>
    <row r="475" spans="1:6" s="445" customFormat="1" ht="30" hidden="1" customHeight="1" x14ac:dyDescent="0.25">
      <c r="A475" s="436" t="str">
        <f>IF((SUM('Раздел 4'!G42:G42)=SUM('Раздел 4'!H42:J42)),"","Неверно!")</f>
        <v/>
      </c>
      <c r="B475" s="437" t="s">
        <v>10899</v>
      </c>
      <c r="C475" s="443" t="s">
        <v>2468</v>
      </c>
      <c r="D475" s="443" t="s">
        <v>10724</v>
      </c>
      <c r="E475" s="443" t="str">
        <f>CONCATENATE(SUM('Раздел 4'!G42:G42),"=",SUM('Раздел 4'!H42:J42))</f>
        <v>0=0</v>
      </c>
      <c r="F475" s="444"/>
    </row>
    <row r="476" spans="1:6" s="445" customFormat="1" ht="30" hidden="1" customHeight="1" x14ac:dyDescent="0.25">
      <c r="A476" s="436" t="str">
        <f>IF((SUM('Раздел 4'!G43:G43)=SUM('Раздел 4'!H43:J43)),"","Неверно!")</f>
        <v/>
      </c>
      <c r="B476" s="437" t="s">
        <v>10899</v>
      </c>
      <c r="C476" s="443" t="s">
        <v>2469</v>
      </c>
      <c r="D476" s="443" t="s">
        <v>10724</v>
      </c>
      <c r="E476" s="443" t="str">
        <f>CONCATENATE(SUM('Раздел 4'!G43:G43),"=",SUM('Раздел 4'!H43:J43))</f>
        <v>0=0</v>
      </c>
      <c r="F476" s="444"/>
    </row>
    <row r="477" spans="1:6" s="445" customFormat="1" ht="30" hidden="1" customHeight="1" x14ac:dyDescent="0.25">
      <c r="A477" s="436" t="str">
        <f>IF((SUM('Раздел 4'!G44:G44)=SUM('Раздел 4'!H44:J44)),"","Неверно!")</f>
        <v/>
      </c>
      <c r="B477" s="437" t="s">
        <v>10899</v>
      </c>
      <c r="C477" s="443" t="s">
        <v>2470</v>
      </c>
      <c r="D477" s="443" t="s">
        <v>10724</v>
      </c>
      <c r="E477" s="443" t="str">
        <f>CONCATENATE(SUM('Раздел 4'!G44:G44),"=",SUM('Раздел 4'!H44:J44))</f>
        <v>3=3</v>
      </c>
      <c r="F477" s="444"/>
    </row>
    <row r="478" spans="1:6" s="445" customFormat="1" ht="30" hidden="1" customHeight="1" x14ac:dyDescent="0.25">
      <c r="A478" s="436" t="str">
        <f>IF((SUM('Раздел 4'!G45:G45)=SUM('Раздел 4'!H45:J45)),"","Неверно!")</f>
        <v/>
      </c>
      <c r="B478" s="437" t="s">
        <v>10899</v>
      </c>
      <c r="C478" s="443" t="s">
        <v>2471</v>
      </c>
      <c r="D478" s="443" t="s">
        <v>10724</v>
      </c>
      <c r="E478" s="443" t="str">
        <f>CONCATENATE(SUM('Раздел 4'!G45:G45),"=",SUM('Раздел 4'!H45:J45))</f>
        <v>18=18</v>
      </c>
      <c r="F478" s="444"/>
    </row>
    <row r="479" spans="1:6" s="445" customFormat="1" ht="30" hidden="1" customHeight="1" x14ac:dyDescent="0.25">
      <c r="A479" s="436" t="str">
        <f>IF((SUM('Раздел 4'!G46:G46)=SUM('Раздел 4'!H46:J46)),"","Неверно!")</f>
        <v/>
      </c>
      <c r="B479" s="437" t="s">
        <v>10899</v>
      </c>
      <c r="C479" s="443" t="s">
        <v>2472</v>
      </c>
      <c r="D479" s="443" t="s">
        <v>10724</v>
      </c>
      <c r="E479" s="443" t="str">
        <f>CONCATENATE(SUM('Раздел 4'!G46:G46),"=",SUM('Раздел 4'!H46:J46))</f>
        <v>0=0</v>
      </c>
      <c r="F479" s="444"/>
    </row>
    <row r="480" spans="1:6" s="445" customFormat="1" ht="30" hidden="1" customHeight="1" x14ac:dyDescent="0.25">
      <c r="A480" s="436" t="str">
        <f>IF((SUM('Раздел 4'!G47:G47)=SUM('Раздел 4'!H47:J47)),"","Неверно!")</f>
        <v/>
      </c>
      <c r="B480" s="437" t="s">
        <v>10899</v>
      </c>
      <c r="C480" s="443" t="s">
        <v>2473</v>
      </c>
      <c r="D480" s="443" t="s">
        <v>10724</v>
      </c>
      <c r="E480" s="443" t="str">
        <f>CONCATENATE(SUM('Раздел 4'!G47:G47),"=",SUM('Раздел 4'!H47:J47))</f>
        <v>0=0</v>
      </c>
      <c r="F480" s="444"/>
    </row>
    <row r="481" spans="1:6" s="445" customFormat="1" ht="30" hidden="1" customHeight="1" x14ac:dyDescent="0.25">
      <c r="A481" s="436" t="str">
        <f>IF((SUM('Раздел 4'!G12:G12)=SUM('Раздел 4'!H12:J12)),"","Неверно!")</f>
        <v/>
      </c>
      <c r="B481" s="437" t="s">
        <v>10899</v>
      </c>
      <c r="C481" s="443" t="s">
        <v>2474</v>
      </c>
      <c r="D481" s="443" t="s">
        <v>10724</v>
      </c>
      <c r="E481" s="443" t="str">
        <f>CONCATENATE(SUM('Раздел 4'!G12:G12),"=",SUM('Раздел 4'!H12:J12))</f>
        <v>0=0</v>
      </c>
      <c r="F481" s="444"/>
    </row>
    <row r="482" spans="1:6" s="445" customFormat="1" ht="30" hidden="1" customHeight="1" x14ac:dyDescent="0.25">
      <c r="A482" s="436" t="str">
        <f>IF((SUM('Раздел 4'!G48:G48)=SUM('Раздел 4'!H48:J48)),"","Неверно!")</f>
        <v/>
      </c>
      <c r="B482" s="437" t="s">
        <v>10899</v>
      </c>
      <c r="C482" s="443" t="s">
        <v>2475</v>
      </c>
      <c r="D482" s="443" t="s">
        <v>10724</v>
      </c>
      <c r="E482" s="443" t="str">
        <f>CONCATENATE(SUM('Раздел 4'!G48:G48),"=",SUM('Раздел 4'!H48:J48))</f>
        <v>2=2</v>
      </c>
      <c r="F482" s="444"/>
    </row>
    <row r="483" spans="1:6" s="445" customFormat="1" ht="30" hidden="1" customHeight="1" x14ac:dyDescent="0.25">
      <c r="A483" s="436" t="str">
        <f>IF((SUM('Раздел 4'!G49:G49)=SUM('Раздел 4'!H49:J49)),"","Неверно!")</f>
        <v/>
      </c>
      <c r="B483" s="437" t="s">
        <v>10899</v>
      </c>
      <c r="C483" s="443" t="s">
        <v>2476</v>
      </c>
      <c r="D483" s="443" t="s">
        <v>10724</v>
      </c>
      <c r="E483" s="443" t="str">
        <f>CONCATENATE(SUM('Раздел 4'!G49:G49),"=",SUM('Раздел 4'!H49:J49))</f>
        <v>1=1</v>
      </c>
      <c r="F483" s="444"/>
    </row>
    <row r="484" spans="1:6" s="445" customFormat="1" ht="30" hidden="1" customHeight="1" x14ac:dyDescent="0.25">
      <c r="A484" s="436" t="str">
        <f>IF((SUM('Раздел 4'!G50:G50)=SUM('Раздел 4'!H50:J50)),"","Неверно!")</f>
        <v/>
      </c>
      <c r="B484" s="437" t="s">
        <v>10899</v>
      </c>
      <c r="C484" s="443" t="s">
        <v>2477</v>
      </c>
      <c r="D484" s="443" t="s">
        <v>10724</v>
      </c>
      <c r="E484" s="443" t="str">
        <f>CONCATENATE(SUM('Раздел 4'!G50:G50),"=",SUM('Раздел 4'!H50:J50))</f>
        <v>1=1</v>
      </c>
      <c r="F484" s="444"/>
    </row>
    <row r="485" spans="1:6" s="445" customFormat="1" ht="30" hidden="1" customHeight="1" x14ac:dyDescent="0.25">
      <c r="A485" s="436" t="str">
        <f>IF((SUM('Раздел 4'!G51:G51)=SUM('Раздел 4'!H51:J51)),"","Неверно!")</f>
        <v/>
      </c>
      <c r="B485" s="437" t="s">
        <v>10899</v>
      </c>
      <c r="C485" s="443" t="s">
        <v>2478</v>
      </c>
      <c r="D485" s="443" t="s">
        <v>10724</v>
      </c>
      <c r="E485" s="443" t="str">
        <f>CONCATENATE(SUM('Раздел 4'!G51:G51),"=",SUM('Раздел 4'!H51:J51))</f>
        <v>0=0</v>
      </c>
      <c r="F485" s="444"/>
    </row>
    <row r="486" spans="1:6" s="445" customFormat="1" ht="30" hidden="1" customHeight="1" x14ac:dyDescent="0.25">
      <c r="A486" s="436" t="str">
        <f>IF((SUM('Раздел 4'!G52:G52)=SUM('Раздел 4'!H52:J52)),"","Неверно!")</f>
        <v/>
      </c>
      <c r="B486" s="437" t="s">
        <v>10899</v>
      </c>
      <c r="C486" s="443" t="s">
        <v>2479</v>
      </c>
      <c r="D486" s="443" t="s">
        <v>10724</v>
      </c>
      <c r="E486" s="443" t="str">
        <f>CONCATENATE(SUM('Раздел 4'!G52:G52),"=",SUM('Раздел 4'!H52:J52))</f>
        <v>10=10</v>
      </c>
      <c r="F486" s="444"/>
    </row>
    <row r="487" spans="1:6" s="445" customFormat="1" ht="30" hidden="1" customHeight="1" x14ac:dyDescent="0.25">
      <c r="A487" s="436" t="str">
        <f>IF((SUM('Раздел 4'!G53:G53)=SUM('Раздел 4'!H53:J53)),"","Неверно!")</f>
        <v/>
      </c>
      <c r="B487" s="437" t="s">
        <v>10899</v>
      </c>
      <c r="C487" s="443" t="s">
        <v>2480</v>
      </c>
      <c r="D487" s="443" t="s">
        <v>10724</v>
      </c>
      <c r="E487" s="443" t="str">
        <f>CONCATENATE(SUM('Раздел 4'!G53:G53),"=",SUM('Раздел 4'!H53:J53))</f>
        <v>4=4</v>
      </c>
      <c r="F487" s="444"/>
    </row>
    <row r="488" spans="1:6" s="445" customFormat="1" ht="30" hidden="1" customHeight="1" x14ac:dyDescent="0.25">
      <c r="A488" s="436" t="str">
        <f>IF((SUM('Раздел 4'!G54:G54)=SUM('Раздел 4'!H54:J54)),"","Неверно!")</f>
        <v/>
      </c>
      <c r="B488" s="437" t="s">
        <v>10899</v>
      </c>
      <c r="C488" s="443" t="s">
        <v>2481</v>
      </c>
      <c r="D488" s="443" t="s">
        <v>10724</v>
      </c>
      <c r="E488" s="443" t="str">
        <f>CONCATENATE(SUM('Раздел 4'!G54:G54),"=",SUM('Раздел 4'!H54:J54))</f>
        <v>9=9</v>
      </c>
      <c r="F488" s="444"/>
    </row>
    <row r="489" spans="1:6" s="445" customFormat="1" ht="30" hidden="1" customHeight="1" x14ac:dyDescent="0.25">
      <c r="A489" s="436" t="str">
        <f>IF((SUM('Раздел 4'!G55:G55)=SUM('Раздел 4'!H55:J55)),"","Неверно!")</f>
        <v/>
      </c>
      <c r="B489" s="437" t="s">
        <v>10899</v>
      </c>
      <c r="C489" s="443" t="s">
        <v>2482</v>
      </c>
      <c r="D489" s="443" t="s">
        <v>10724</v>
      </c>
      <c r="E489" s="443" t="str">
        <f>CONCATENATE(SUM('Раздел 4'!G55:G55),"=",SUM('Раздел 4'!H55:J55))</f>
        <v>0=0</v>
      </c>
      <c r="F489" s="444"/>
    </row>
    <row r="490" spans="1:6" s="445" customFormat="1" ht="30" hidden="1" customHeight="1" x14ac:dyDescent="0.25">
      <c r="A490" s="436" t="str">
        <f>IF((SUM('Раздел 4'!G56:G56)=SUM('Раздел 4'!H56:J56)),"","Неверно!")</f>
        <v/>
      </c>
      <c r="B490" s="437" t="s">
        <v>10899</v>
      </c>
      <c r="C490" s="443" t="s">
        <v>2483</v>
      </c>
      <c r="D490" s="443" t="s">
        <v>10724</v>
      </c>
      <c r="E490" s="443" t="str">
        <f>CONCATENATE(SUM('Раздел 4'!G56:G56),"=",SUM('Раздел 4'!H56:J56))</f>
        <v>0=0</v>
      </c>
      <c r="F490" s="444"/>
    </row>
    <row r="491" spans="1:6" s="445" customFormat="1" ht="30" hidden="1" customHeight="1" x14ac:dyDescent="0.25">
      <c r="A491" s="436" t="str">
        <f>IF((SUM('Раздел 4'!G57:G57)=SUM('Раздел 4'!H57:J57)),"","Неверно!")</f>
        <v/>
      </c>
      <c r="B491" s="437" t="s">
        <v>10899</v>
      </c>
      <c r="C491" s="443" t="s">
        <v>2484</v>
      </c>
      <c r="D491" s="443" t="s">
        <v>10724</v>
      </c>
      <c r="E491" s="443" t="str">
        <f>CONCATENATE(SUM('Раздел 4'!G57:G57),"=",SUM('Раздел 4'!H57:J57))</f>
        <v>0=0</v>
      </c>
      <c r="F491" s="444"/>
    </row>
    <row r="492" spans="1:6" s="445" customFormat="1" ht="30" hidden="1" customHeight="1" x14ac:dyDescent="0.25">
      <c r="A492" s="436" t="str">
        <f>IF((SUM('Раздел 4'!G13:G13)=SUM('Раздел 4'!H13:J13)),"","Неверно!")</f>
        <v/>
      </c>
      <c r="B492" s="437" t="s">
        <v>10899</v>
      </c>
      <c r="C492" s="443" t="s">
        <v>2485</v>
      </c>
      <c r="D492" s="443" t="s">
        <v>10724</v>
      </c>
      <c r="E492" s="443" t="str">
        <f>CONCATENATE(SUM('Раздел 4'!G13:G13),"=",SUM('Раздел 4'!H13:J13))</f>
        <v>0=0</v>
      </c>
      <c r="F492" s="444"/>
    </row>
    <row r="493" spans="1:6" s="445" customFormat="1" ht="30" hidden="1" customHeight="1" x14ac:dyDescent="0.25">
      <c r="A493" s="436" t="str">
        <f>IF((SUM('Раздел 4'!G58:G58)=SUM('Раздел 4'!H58:J58)),"","Неверно!")</f>
        <v/>
      </c>
      <c r="B493" s="437" t="s">
        <v>10899</v>
      </c>
      <c r="C493" s="443" t="s">
        <v>2486</v>
      </c>
      <c r="D493" s="443" t="s">
        <v>10724</v>
      </c>
      <c r="E493" s="443" t="str">
        <f>CONCATENATE(SUM('Раздел 4'!G58:G58),"=",SUM('Раздел 4'!H58:J58))</f>
        <v>4=4</v>
      </c>
      <c r="F493" s="444"/>
    </row>
    <row r="494" spans="1:6" s="445" customFormat="1" ht="30" hidden="1" customHeight="1" x14ac:dyDescent="0.25">
      <c r="A494" s="436" t="str">
        <f>IF((SUM('Раздел 4'!G59:G59)=SUM('Раздел 4'!H59:J59)),"","Неверно!")</f>
        <v/>
      </c>
      <c r="B494" s="437" t="s">
        <v>10899</v>
      </c>
      <c r="C494" s="443" t="s">
        <v>2487</v>
      </c>
      <c r="D494" s="443" t="s">
        <v>10724</v>
      </c>
      <c r="E494" s="443" t="str">
        <f>CONCATENATE(SUM('Раздел 4'!G59:G59),"=",SUM('Раздел 4'!H59:J59))</f>
        <v>0=0</v>
      </c>
      <c r="F494" s="444"/>
    </row>
    <row r="495" spans="1:6" s="445" customFormat="1" ht="30" hidden="1" customHeight="1" x14ac:dyDescent="0.25">
      <c r="A495" s="436" t="str">
        <f>IF((SUM('Раздел 4'!G60:G60)=SUM('Раздел 4'!H60:J60)),"","Неверно!")</f>
        <v/>
      </c>
      <c r="B495" s="437" t="s">
        <v>10899</v>
      </c>
      <c r="C495" s="443" t="s">
        <v>2488</v>
      </c>
      <c r="D495" s="443" t="s">
        <v>10724</v>
      </c>
      <c r="E495" s="443" t="str">
        <f>CONCATENATE(SUM('Раздел 4'!G60:G60),"=",SUM('Раздел 4'!H60:J60))</f>
        <v>1=1</v>
      </c>
      <c r="F495" s="444"/>
    </row>
    <row r="496" spans="1:6" s="445" customFormat="1" ht="30" hidden="1" customHeight="1" x14ac:dyDescent="0.25">
      <c r="A496" s="436" t="str">
        <f>IF((SUM('Раздел 4'!G61:G61)=SUM('Раздел 4'!H61:J61)),"","Неверно!")</f>
        <v/>
      </c>
      <c r="B496" s="437" t="s">
        <v>10899</v>
      </c>
      <c r="C496" s="443" t="s">
        <v>2489</v>
      </c>
      <c r="D496" s="443" t="s">
        <v>10724</v>
      </c>
      <c r="E496" s="443" t="str">
        <f>CONCATENATE(SUM('Раздел 4'!G61:G61),"=",SUM('Раздел 4'!H61:J61))</f>
        <v>7=7</v>
      </c>
      <c r="F496" s="444"/>
    </row>
    <row r="497" spans="1:6" s="445" customFormat="1" ht="30" hidden="1" customHeight="1" x14ac:dyDescent="0.25">
      <c r="A497" s="436" t="str">
        <f>IF((SUM('Раздел 4'!G62:G62)=SUM('Раздел 4'!H62:J62)),"","Неверно!")</f>
        <v/>
      </c>
      <c r="B497" s="437" t="s">
        <v>10899</v>
      </c>
      <c r="C497" s="443" t="s">
        <v>2490</v>
      </c>
      <c r="D497" s="443" t="s">
        <v>10724</v>
      </c>
      <c r="E497" s="443" t="str">
        <f>CONCATENATE(SUM('Раздел 4'!G62:G62),"=",SUM('Раздел 4'!H62:J62))</f>
        <v>0=0</v>
      </c>
      <c r="F497" s="444"/>
    </row>
    <row r="498" spans="1:6" s="445" customFormat="1" ht="30" hidden="1" customHeight="1" x14ac:dyDescent="0.25">
      <c r="A498" s="436" t="str">
        <f>IF((SUM('Раздел 4'!G63:G63)=SUM('Раздел 4'!H63:J63)),"","Неверно!")</f>
        <v/>
      </c>
      <c r="B498" s="437" t="s">
        <v>10899</v>
      </c>
      <c r="C498" s="443" t="s">
        <v>2491</v>
      </c>
      <c r="D498" s="443" t="s">
        <v>10724</v>
      </c>
      <c r="E498" s="443" t="str">
        <f>CONCATENATE(SUM('Раздел 4'!G63:G63),"=",SUM('Раздел 4'!H63:J63))</f>
        <v>0=0</v>
      </c>
      <c r="F498" s="444"/>
    </row>
    <row r="499" spans="1:6" s="445" customFormat="1" ht="30" hidden="1" customHeight="1" x14ac:dyDescent="0.25">
      <c r="A499" s="436" t="str">
        <f>IF((SUM('Раздел 4'!G64:G64)=SUM('Раздел 4'!H64:J64)),"","Неверно!")</f>
        <v/>
      </c>
      <c r="B499" s="437" t="s">
        <v>10899</v>
      </c>
      <c r="C499" s="443" t="s">
        <v>2492</v>
      </c>
      <c r="D499" s="443" t="s">
        <v>10724</v>
      </c>
      <c r="E499" s="443" t="str">
        <f>CONCATENATE(SUM('Раздел 4'!G64:G64),"=",SUM('Раздел 4'!H64:J64))</f>
        <v>0=0</v>
      </c>
      <c r="F499" s="444"/>
    </row>
    <row r="500" spans="1:6" s="445" customFormat="1" ht="30" hidden="1" customHeight="1" x14ac:dyDescent="0.25">
      <c r="A500" s="436" t="str">
        <f>IF((SUM('Раздел 4'!G65:G65)=SUM('Раздел 4'!H65:J65)),"","Неверно!")</f>
        <v/>
      </c>
      <c r="B500" s="437" t="s">
        <v>10899</v>
      </c>
      <c r="C500" s="443" t="s">
        <v>2493</v>
      </c>
      <c r="D500" s="443" t="s">
        <v>10724</v>
      </c>
      <c r="E500" s="443" t="str">
        <f>CONCATENATE(SUM('Раздел 4'!G65:G65),"=",SUM('Раздел 4'!H65:J65))</f>
        <v>0=0</v>
      </c>
      <c r="F500" s="444"/>
    </row>
    <row r="501" spans="1:6" s="445" customFormat="1" ht="30" hidden="1" customHeight="1" x14ac:dyDescent="0.25">
      <c r="A501" s="436" t="str">
        <f>IF((SUM('Раздел 4'!G66:G66)=SUM('Раздел 4'!H66:J66)),"","Неверно!")</f>
        <v/>
      </c>
      <c r="B501" s="437" t="s">
        <v>10899</v>
      </c>
      <c r="C501" s="443" t="s">
        <v>2494</v>
      </c>
      <c r="D501" s="443" t="s">
        <v>10724</v>
      </c>
      <c r="E501" s="443" t="str">
        <f>CONCATENATE(SUM('Раздел 4'!G66:G66),"=",SUM('Раздел 4'!H66:J66))</f>
        <v>5=5</v>
      </c>
      <c r="F501" s="444"/>
    </row>
    <row r="502" spans="1:6" s="445" customFormat="1" ht="30" hidden="1" customHeight="1" x14ac:dyDescent="0.25">
      <c r="A502" s="436" t="str">
        <f>IF((SUM('Раздел 4'!G67:G67)=SUM('Раздел 4'!H67:J67)),"","Неверно!")</f>
        <v/>
      </c>
      <c r="B502" s="437" t="s">
        <v>10899</v>
      </c>
      <c r="C502" s="443" t="s">
        <v>2495</v>
      </c>
      <c r="D502" s="443" t="s">
        <v>10724</v>
      </c>
      <c r="E502" s="443" t="str">
        <f>CONCATENATE(SUM('Раздел 4'!G67:G67),"=",SUM('Раздел 4'!H67:J67))</f>
        <v>0=0</v>
      </c>
      <c r="F502" s="444"/>
    </row>
    <row r="503" spans="1:6" s="445" customFormat="1" ht="30" hidden="1" customHeight="1" x14ac:dyDescent="0.25">
      <c r="A503" s="436" t="str">
        <f>IF((SUM('Раздел 4'!G14:G14)=SUM('Раздел 4'!H14:J14)),"","Неверно!")</f>
        <v/>
      </c>
      <c r="B503" s="437" t="s">
        <v>10899</v>
      </c>
      <c r="C503" s="443" t="s">
        <v>2496</v>
      </c>
      <c r="D503" s="443" t="s">
        <v>10724</v>
      </c>
      <c r="E503" s="443" t="str">
        <f>CONCATENATE(SUM('Раздел 4'!G14:G14),"=",SUM('Раздел 4'!H14:J14))</f>
        <v>0=0</v>
      </c>
      <c r="F503" s="444"/>
    </row>
    <row r="504" spans="1:6" s="445" customFormat="1" ht="30" hidden="1" customHeight="1" x14ac:dyDescent="0.25">
      <c r="A504" s="436" t="str">
        <f>IF((SUM('Раздел 4'!G68:G68)=SUM('Раздел 4'!H68:J68)),"","Неверно!")</f>
        <v/>
      </c>
      <c r="B504" s="437" t="s">
        <v>10899</v>
      </c>
      <c r="C504" s="443" t="s">
        <v>2497</v>
      </c>
      <c r="D504" s="443" t="s">
        <v>10724</v>
      </c>
      <c r="E504" s="443" t="str">
        <f>CONCATENATE(SUM('Раздел 4'!G68:G68),"=",SUM('Раздел 4'!H68:J68))</f>
        <v>0=0</v>
      </c>
      <c r="F504" s="444"/>
    </row>
    <row r="505" spans="1:6" s="445" customFormat="1" ht="30" hidden="1" customHeight="1" x14ac:dyDescent="0.25">
      <c r="A505" s="436" t="str">
        <f>IF((SUM('Раздел 4'!G69:G69)=SUM('Раздел 4'!H69:J69)),"","Неверно!")</f>
        <v/>
      </c>
      <c r="B505" s="437" t="s">
        <v>10899</v>
      </c>
      <c r="C505" s="443" t="s">
        <v>2498</v>
      </c>
      <c r="D505" s="443" t="s">
        <v>10724</v>
      </c>
      <c r="E505" s="443" t="str">
        <f>CONCATENATE(SUM('Раздел 4'!G69:G69),"=",SUM('Раздел 4'!H69:J69))</f>
        <v>0=0</v>
      </c>
      <c r="F505" s="444"/>
    </row>
    <row r="506" spans="1:6" s="445" customFormat="1" ht="30" hidden="1" customHeight="1" x14ac:dyDescent="0.25">
      <c r="A506" s="436" t="str">
        <f>IF((SUM('Раздел 4'!G70:G70)=SUM('Раздел 4'!H70:J70)),"","Неверно!")</f>
        <v/>
      </c>
      <c r="B506" s="437" t="s">
        <v>10899</v>
      </c>
      <c r="C506" s="443" t="s">
        <v>2499</v>
      </c>
      <c r="D506" s="443" t="s">
        <v>10724</v>
      </c>
      <c r="E506" s="443" t="str">
        <f>CONCATENATE(SUM('Раздел 4'!G70:G70),"=",SUM('Раздел 4'!H70:J70))</f>
        <v>0=0</v>
      </c>
      <c r="F506" s="444"/>
    </row>
    <row r="507" spans="1:6" s="445" customFormat="1" ht="30" hidden="1" customHeight="1" x14ac:dyDescent="0.25">
      <c r="A507" s="436" t="str">
        <f>IF((SUM('Раздел 4'!G71:G71)=SUM('Раздел 4'!H71:J71)),"","Неверно!")</f>
        <v/>
      </c>
      <c r="B507" s="437" t="s">
        <v>10899</v>
      </c>
      <c r="C507" s="443" t="s">
        <v>2500</v>
      </c>
      <c r="D507" s="443" t="s">
        <v>10724</v>
      </c>
      <c r="E507" s="443" t="str">
        <f>CONCATENATE(SUM('Раздел 4'!G71:G71),"=",SUM('Раздел 4'!H71:J71))</f>
        <v>0=0</v>
      </c>
      <c r="F507" s="444"/>
    </row>
    <row r="508" spans="1:6" s="445" customFormat="1" ht="30" hidden="1" customHeight="1" x14ac:dyDescent="0.25">
      <c r="A508" s="436" t="str">
        <f>IF((SUM('Раздел 4'!G72:G72)=SUM('Раздел 4'!H72:J72)),"","Неверно!")</f>
        <v/>
      </c>
      <c r="B508" s="437" t="s">
        <v>10899</v>
      </c>
      <c r="C508" s="443" t="s">
        <v>2501</v>
      </c>
      <c r="D508" s="443" t="s">
        <v>10724</v>
      </c>
      <c r="E508" s="443" t="str">
        <f>CONCATENATE(SUM('Раздел 4'!G72:G72),"=",SUM('Раздел 4'!H72:J72))</f>
        <v>0=0</v>
      </c>
      <c r="F508" s="444"/>
    </row>
    <row r="509" spans="1:6" s="445" customFormat="1" ht="30" hidden="1" customHeight="1" x14ac:dyDescent="0.25">
      <c r="A509" s="436" t="str">
        <f>IF((SUM('Раздел 4'!G73:G73)=SUM('Раздел 4'!H73:J73)),"","Неверно!")</f>
        <v/>
      </c>
      <c r="B509" s="437" t="s">
        <v>10899</v>
      </c>
      <c r="C509" s="443" t="s">
        <v>2502</v>
      </c>
      <c r="D509" s="443" t="s">
        <v>10724</v>
      </c>
      <c r="E509" s="443" t="str">
        <f>CONCATENATE(SUM('Раздел 4'!G73:G73),"=",SUM('Раздел 4'!H73:J73))</f>
        <v>0=0</v>
      </c>
      <c r="F509" s="444"/>
    </row>
    <row r="510" spans="1:6" s="445" customFormat="1" ht="30" hidden="1" customHeight="1" x14ac:dyDescent="0.25">
      <c r="A510" s="436" t="str">
        <f>IF((SUM('Раздел 4'!G74:G74)=SUM('Раздел 4'!H74:J74)),"","Неверно!")</f>
        <v/>
      </c>
      <c r="B510" s="437" t="s">
        <v>10899</v>
      </c>
      <c r="C510" s="443" t="s">
        <v>2503</v>
      </c>
      <c r="D510" s="443" t="s">
        <v>10724</v>
      </c>
      <c r="E510" s="443" t="str">
        <f>CONCATENATE(SUM('Раздел 4'!G74:G74),"=",SUM('Раздел 4'!H74:J74))</f>
        <v>0=0</v>
      </c>
      <c r="F510" s="444"/>
    </row>
    <row r="511" spans="1:6" s="445" customFormat="1" ht="30" hidden="1" customHeight="1" x14ac:dyDescent="0.25">
      <c r="A511" s="436" t="str">
        <f>IF((SUM('Раздел 4'!G75:G75)=SUM('Раздел 4'!H75:J75)),"","Неверно!")</f>
        <v/>
      </c>
      <c r="B511" s="437" t="s">
        <v>10899</v>
      </c>
      <c r="C511" s="443" t="s">
        <v>2504</v>
      </c>
      <c r="D511" s="443" t="s">
        <v>10724</v>
      </c>
      <c r="E511" s="443" t="str">
        <f>CONCATENATE(SUM('Раздел 4'!G75:G75),"=",SUM('Раздел 4'!H75:J75))</f>
        <v>2=2</v>
      </c>
      <c r="F511" s="444"/>
    </row>
    <row r="512" spans="1:6" s="445" customFormat="1" ht="30" hidden="1" customHeight="1" x14ac:dyDescent="0.25">
      <c r="A512" s="436" t="str">
        <f>IF((SUM('Раздел 4'!G76:G76)=SUM('Раздел 4'!H76:J76)),"","Неверно!")</f>
        <v/>
      </c>
      <c r="B512" s="437" t="s">
        <v>10899</v>
      </c>
      <c r="C512" s="443" t="s">
        <v>2505</v>
      </c>
      <c r="D512" s="443" t="s">
        <v>10724</v>
      </c>
      <c r="E512" s="443" t="str">
        <f>CONCATENATE(SUM('Раздел 4'!G76:G76),"=",SUM('Раздел 4'!H76:J76))</f>
        <v>0=0</v>
      </c>
      <c r="F512" s="444"/>
    </row>
    <row r="513" spans="1:6" s="445" customFormat="1" ht="30" hidden="1" customHeight="1" x14ac:dyDescent="0.25">
      <c r="A513" s="436" t="str">
        <f>IF((SUM('Раздел 4'!G77:G77)=SUM('Раздел 4'!H77:J77)),"","Неверно!")</f>
        <v/>
      </c>
      <c r="B513" s="437" t="s">
        <v>10899</v>
      </c>
      <c r="C513" s="443" t="s">
        <v>2506</v>
      </c>
      <c r="D513" s="443" t="s">
        <v>10724</v>
      </c>
      <c r="E513" s="443" t="str">
        <f>CONCATENATE(SUM('Раздел 4'!G77:G77),"=",SUM('Раздел 4'!H77:J77))</f>
        <v>0=0</v>
      </c>
      <c r="F513" s="444"/>
    </row>
    <row r="514" spans="1:6" s="445" customFormat="1" ht="30" hidden="1" customHeight="1" x14ac:dyDescent="0.25">
      <c r="A514" s="436" t="str">
        <f>IF((SUM('Раздел 4'!G15:G15)=SUM('Раздел 4'!H15:J15)),"","Неверно!")</f>
        <v/>
      </c>
      <c r="B514" s="437" t="s">
        <v>10899</v>
      </c>
      <c r="C514" s="443" t="s">
        <v>2507</v>
      </c>
      <c r="D514" s="443" t="s">
        <v>10724</v>
      </c>
      <c r="E514" s="443" t="str">
        <f>CONCATENATE(SUM('Раздел 4'!G15:G15),"=",SUM('Раздел 4'!H15:J15))</f>
        <v>0=0</v>
      </c>
      <c r="F514" s="444"/>
    </row>
    <row r="515" spans="1:6" s="445" customFormat="1" ht="30" hidden="1" customHeight="1" x14ac:dyDescent="0.25">
      <c r="A515" s="436" t="str">
        <f>IF((SUM('Раздел 4'!G78:G78)=SUM('Раздел 4'!H78:J78)),"","Неверно!")</f>
        <v/>
      </c>
      <c r="B515" s="437" t="s">
        <v>10899</v>
      </c>
      <c r="C515" s="443" t="s">
        <v>2508</v>
      </c>
      <c r="D515" s="443" t="s">
        <v>10724</v>
      </c>
      <c r="E515" s="443" t="str">
        <f>CONCATENATE(SUM('Раздел 4'!G78:G78),"=",SUM('Раздел 4'!H78:J78))</f>
        <v>0=0</v>
      </c>
      <c r="F515" s="444"/>
    </row>
    <row r="516" spans="1:6" s="445" customFormat="1" ht="30" hidden="1" customHeight="1" x14ac:dyDescent="0.25">
      <c r="A516" s="436" t="str">
        <f>IF((SUM('Раздел 4'!G79:G79)=SUM('Раздел 4'!H79:J79)),"","Неверно!")</f>
        <v/>
      </c>
      <c r="B516" s="437" t="s">
        <v>10899</v>
      </c>
      <c r="C516" s="443" t="s">
        <v>2509</v>
      </c>
      <c r="D516" s="443" t="s">
        <v>10724</v>
      </c>
      <c r="E516" s="443" t="str">
        <f>CONCATENATE(SUM('Раздел 4'!G79:G79),"=",SUM('Раздел 4'!H79:J79))</f>
        <v>0=0</v>
      </c>
      <c r="F516" s="444"/>
    </row>
    <row r="517" spans="1:6" s="445" customFormat="1" ht="30" hidden="1" customHeight="1" x14ac:dyDescent="0.25">
      <c r="A517" s="436" t="str">
        <f>IF((SUM('Раздел 4'!G80:G80)=SUM('Раздел 4'!H80:J80)),"","Неверно!")</f>
        <v/>
      </c>
      <c r="B517" s="437" t="s">
        <v>10899</v>
      </c>
      <c r="C517" s="443" t="s">
        <v>2510</v>
      </c>
      <c r="D517" s="443" t="s">
        <v>10724</v>
      </c>
      <c r="E517" s="443" t="str">
        <f>CONCATENATE(SUM('Раздел 4'!G80:G80),"=",SUM('Раздел 4'!H80:J80))</f>
        <v>0=0</v>
      </c>
      <c r="F517" s="444"/>
    </row>
    <row r="518" spans="1:6" s="445" customFormat="1" ht="30" hidden="1" customHeight="1" x14ac:dyDescent="0.25">
      <c r="A518" s="436" t="str">
        <f>IF((SUM('Раздел 4'!G81:G81)=SUM('Раздел 4'!H81:J81)),"","Неверно!")</f>
        <v/>
      </c>
      <c r="B518" s="437" t="s">
        <v>10899</v>
      </c>
      <c r="C518" s="443" t="s">
        <v>2511</v>
      </c>
      <c r="D518" s="443" t="s">
        <v>10724</v>
      </c>
      <c r="E518" s="443" t="str">
        <f>CONCATENATE(SUM('Раздел 4'!G81:G81),"=",SUM('Раздел 4'!H81:J81))</f>
        <v>2=2</v>
      </c>
      <c r="F518" s="444"/>
    </row>
    <row r="519" spans="1:6" s="445" customFormat="1" ht="30" hidden="1" customHeight="1" x14ac:dyDescent="0.25">
      <c r="A519" s="436" t="str">
        <f>IF((SUM('Раздел 4'!G82:G82)=SUM('Раздел 4'!H82:J82)),"","Неверно!")</f>
        <v/>
      </c>
      <c r="B519" s="437" t="s">
        <v>10899</v>
      </c>
      <c r="C519" s="443" t="s">
        <v>2512</v>
      </c>
      <c r="D519" s="443" t="s">
        <v>10724</v>
      </c>
      <c r="E519" s="443" t="str">
        <f>CONCATENATE(SUM('Раздел 4'!G82:G82),"=",SUM('Раздел 4'!H82:J82))</f>
        <v>0=0</v>
      </c>
      <c r="F519" s="444"/>
    </row>
    <row r="520" spans="1:6" s="445" customFormat="1" ht="30" hidden="1" customHeight="1" x14ac:dyDescent="0.25">
      <c r="A520" s="436" t="str">
        <f>IF((SUM('Раздел 4'!G83:G83)=SUM('Раздел 4'!H83:J83)),"","Неверно!")</f>
        <v/>
      </c>
      <c r="B520" s="437" t="s">
        <v>10899</v>
      </c>
      <c r="C520" s="443" t="s">
        <v>2513</v>
      </c>
      <c r="D520" s="443" t="s">
        <v>10724</v>
      </c>
      <c r="E520" s="443" t="str">
        <f>CONCATENATE(SUM('Раздел 4'!G83:G83),"=",SUM('Раздел 4'!H83:J83))</f>
        <v>0=0</v>
      </c>
      <c r="F520" s="444"/>
    </row>
    <row r="521" spans="1:6" s="445" customFormat="1" ht="30" hidden="1" customHeight="1" x14ac:dyDescent="0.25">
      <c r="A521" s="436" t="str">
        <f>IF((SUM('Раздел 4'!G84:G84)=SUM('Раздел 4'!H84:J84)),"","Неверно!")</f>
        <v/>
      </c>
      <c r="B521" s="437" t="s">
        <v>10899</v>
      </c>
      <c r="C521" s="443" t="s">
        <v>2514</v>
      </c>
      <c r="D521" s="443" t="s">
        <v>10724</v>
      </c>
      <c r="E521" s="443" t="str">
        <f>CONCATENATE(SUM('Раздел 4'!G84:G84),"=",SUM('Раздел 4'!H84:J84))</f>
        <v>0=0</v>
      </c>
      <c r="F521" s="444"/>
    </row>
    <row r="522" spans="1:6" s="445" customFormat="1" ht="30" hidden="1" customHeight="1" x14ac:dyDescent="0.25">
      <c r="A522" s="436" t="str">
        <f>IF((SUM('Раздел 4'!G85:G85)=SUM('Раздел 4'!H85:J85)),"","Неверно!")</f>
        <v/>
      </c>
      <c r="B522" s="437" t="s">
        <v>10899</v>
      </c>
      <c r="C522" s="443" t="s">
        <v>2515</v>
      </c>
      <c r="D522" s="443" t="s">
        <v>10724</v>
      </c>
      <c r="E522" s="443" t="str">
        <f>CONCATENATE(SUM('Раздел 4'!G85:G85),"=",SUM('Раздел 4'!H85:J85))</f>
        <v>0=0</v>
      </c>
      <c r="F522" s="444"/>
    </row>
    <row r="523" spans="1:6" s="445" customFormat="1" ht="30" hidden="1" customHeight="1" x14ac:dyDescent="0.25">
      <c r="A523" s="436" t="str">
        <f>IF((SUM('Раздел 4'!G86:G86)=SUM('Раздел 4'!H86:J86)),"","Неверно!")</f>
        <v/>
      </c>
      <c r="B523" s="437" t="s">
        <v>10899</v>
      </c>
      <c r="C523" s="443" t="s">
        <v>2516</v>
      </c>
      <c r="D523" s="443" t="s">
        <v>10724</v>
      </c>
      <c r="E523" s="443" t="str">
        <f>CONCATENATE(SUM('Раздел 4'!G86:G86),"=",SUM('Раздел 4'!H86:J86))</f>
        <v>3=3</v>
      </c>
      <c r="F523" s="444"/>
    </row>
    <row r="524" spans="1:6" s="445" customFormat="1" ht="30" hidden="1" customHeight="1" x14ac:dyDescent="0.25">
      <c r="A524" s="436" t="str">
        <f>IF((SUM('Раздел 4'!G87:G87)=SUM('Раздел 4'!H87:J87)),"","Неверно!")</f>
        <v/>
      </c>
      <c r="B524" s="437" t="s">
        <v>10899</v>
      </c>
      <c r="C524" s="443" t="s">
        <v>2517</v>
      </c>
      <c r="D524" s="443" t="s">
        <v>10724</v>
      </c>
      <c r="E524" s="443" t="str">
        <f>CONCATENATE(SUM('Раздел 4'!G87:G87),"=",SUM('Раздел 4'!H87:J87))</f>
        <v>0=0</v>
      </c>
      <c r="F524" s="444"/>
    </row>
    <row r="525" spans="1:6" s="445" customFormat="1" ht="30" hidden="1" customHeight="1" x14ac:dyDescent="0.25">
      <c r="A525" s="436" t="str">
        <f>IF((SUM('Раздел 4'!G16:G16)=SUM('Раздел 4'!H16:J16)),"","Неверно!")</f>
        <v/>
      </c>
      <c r="B525" s="437" t="s">
        <v>10899</v>
      </c>
      <c r="C525" s="443" t="s">
        <v>2518</v>
      </c>
      <c r="D525" s="443" t="s">
        <v>10724</v>
      </c>
      <c r="E525" s="443" t="str">
        <f>CONCATENATE(SUM('Раздел 4'!G16:G16),"=",SUM('Раздел 4'!H16:J16))</f>
        <v>0=0</v>
      </c>
      <c r="F525" s="444"/>
    </row>
    <row r="526" spans="1:6" s="445" customFormat="1" ht="30" hidden="1" customHeight="1" x14ac:dyDescent="0.25">
      <c r="A526" s="436" t="str">
        <f>IF((SUM('Раздел 4'!G88:G88)=SUM('Раздел 4'!H88:J88)),"","Неверно!")</f>
        <v/>
      </c>
      <c r="B526" s="437" t="s">
        <v>10899</v>
      </c>
      <c r="C526" s="443" t="s">
        <v>2519</v>
      </c>
      <c r="D526" s="443" t="s">
        <v>10724</v>
      </c>
      <c r="E526" s="443" t="str">
        <f>CONCATENATE(SUM('Раздел 4'!G88:G88),"=",SUM('Раздел 4'!H88:J88))</f>
        <v>0=0</v>
      </c>
      <c r="F526" s="444"/>
    </row>
    <row r="527" spans="1:6" s="445" customFormat="1" ht="30" hidden="1" customHeight="1" x14ac:dyDescent="0.25">
      <c r="A527" s="436" t="str">
        <f>IF((SUM('Раздел 4'!G89:G89)=SUM('Раздел 4'!H89:J89)),"","Неверно!")</f>
        <v/>
      </c>
      <c r="B527" s="437" t="s">
        <v>10899</v>
      </c>
      <c r="C527" s="443" t="s">
        <v>2520</v>
      </c>
      <c r="D527" s="443" t="s">
        <v>10724</v>
      </c>
      <c r="E527" s="443" t="str">
        <f>CONCATENATE(SUM('Раздел 4'!G89:G89),"=",SUM('Раздел 4'!H89:J89))</f>
        <v>0=0</v>
      </c>
      <c r="F527" s="444"/>
    </row>
    <row r="528" spans="1:6" s="445" customFormat="1" ht="30" hidden="1" customHeight="1" x14ac:dyDescent="0.25">
      <c r="A528" s="436" t="str">
        <f>IF((SUM('Раздел 4'!G90:G90)=SUM('Раздел 4'!H90:J90)),"","Неверно!")</f>
        <v/>
      </c>
      <c r="B528" s="437" t="s">
        <v>10899</v>
      </c>
      <c r="C528" s="443" t="s">
        <v>2521</v>
      </c>
      <c r="D528" s="443" t="s">
        <v>10724</v>
      </c>
      <c r="E528" s="443" t="str">
        <f>CONCATENATE(SUM('Раздел 4'!G90:G90),"=",SUM('Раздел 4'!H90:J90))</f>
        <v>0=0</v>
      </c>
      <c r="F528" s="444"/>
    </row>
    <row r="529" spans="1:6" s="445" customFormat="1" ht="30" hidden="1" customHeight="1" x14ac:dyDescent="0.25">
      <c r="A529" s="436" t="str">
        <f>IF((SUM('Раздел 4'!G91:G91)=SUM('Раздел 4'!H91:J91)),"","Неверно!")</f>
        <v/>
      </c>
      <c r="B529" s="437" t="s">
        <v>10899</v>
      </c>
      <c r="C529" s="443" t="s">
        <v>2522</v>
      </c>
      <c r="D529" s="443" t="s">
        <v>10724</v>
      </c>
      <c r="E529" s="443" t="str">
        <f>CONCATENATE(SUM('Раздел 4'!G91:G91),"=",SUM('Раздел 4'!H91:J91))</f>
        <v>0=0</v>
      </c>
      <c r="F529" s="444"/>
    </row>
    <row r="530" spans="1:6" s="445" customFormat="1" ht="30" hidden="1" customHeight="1" x14ac:dyDescent="0.25">
      <c r="A530" s="436" t="str">
        <f>IF((SUM('Раздел 4'!G92:G92)=SUM('Раздел 4'!H92:J92)),"","Неверно!")</f>
        <v/>
      </c>
      <c r="B530" s="437" t="s">
        <v>10899</v>
      </c>
      <c r="C530" s="443" t="s">
        <v>2523</v>
      </c>
      <c r="D530" s="443" t="s">
        <v>10724</v>
      </c>
      <c r="E530" s="443" t="str">
        <f>CONCATENATE(SUM('Раздел 4'!G92:G92),"=",SUM('Раздел 4'!H92:J92))</f>
        <v>0=0</v>
      </c>
      <c r="F530" s="444"/>
    </row>
    <row r="531" spans="1:6" s="445" customFormat="1" ht="30" hidden="1" customHeight="1" x14ac:dyDescent="0.25">
      <c r="A531" s="436" t="str">
        <f>IF((SUM('Раздел 4'!G93:G93)=SUM('Раздел 4'!H93:J93)),"","Неверно!")</f>
        <v/>
      </c>
      <c r="B531" s="437" t="s">
        <v>10899</v>
      </c>
      <c r="C531" s="443" t="s">
        <v>2524</v>
      </c>
      <c r="D531" s="443" t="s">
        <v>10724</v>
      </c>
      <c r="E531" s="443" t="str">
        <f>CONCATENATE(SUM('Раздел 4'!G93:G93),"=",SUM('Раздел 4'!H93:J93))</f>
        <v>0=0</v>
      </c>
      <c r="F531" s="444"/>
    </row>
    <row r="532" spans="1:6" s="445" customFormat="1" ht="30" hidden="1" customHeight="1" x14ac:dyDescent="0.25">
      <c r="A532" s="436" t="str">
        <f>IF((SUM('Раздел 4'!G94:G94)=SUM('Раздел 4'!H94:J94)),"","Неверно!")</f>
        <v/>
      </c>
      <c r="B532" s="437" t="s">
        <v>10899</v>
      </c>
      <c r="C532" s="443" t="s">
        <v>2525</v>
      </c>
      <c r="D532" s="443" t="s">
        <v>10724</v>
      </c>
      <c r="E532" s="443" t="str">
        <f>CONCATENATE(SUM('Раздел 4'!G94:G94),"=",SUM('Раздел 4'!H94:J94))</f>
        <v>0=0</v>
      </c>
      <c r="F532" s="444"/>
    </row>
    <row r="533" spans="1:6" s="445" customFormat="1" ht="30" hidden="1" customHeight="1" x14ac:dyDescent="0.25">
      <c r="A533" s="436" t="str">
        <f>IF((SUM('Раздел 4'!G95:G95)=SUM('Раздел 4'!H95:J95)),"","Неверно!")</f>
        <v/>
      </c>
      <c r="B533" s="437" t="s">
        <v>10899</v>
      </c>
      <c r="C533" s="443" t="s">
        <v>2526</v>
      </c>
      <c r="D533" s="443" t="s">
        <v>10724</v>
      </c>
      <c r="E533" s="443" t="str">
        <f>CONCATENATE(SUM('Раздел 4'!G95:G95),"=",SUM('Раздел 4'!H95:J95))</f>
        <v>0=0</v>
      </c>
      <c r="F533" s="444"/>
    </row>
    <row r="534" spans="1:6" s="445" customFormat="1" ht="30" hidden="1" customHeight="1" x14ac:dyDescent="0.25">
      <c r="A534" s="436" t="str">
        <f>IF((SUM('Раздел 4'!G96:G96)=SUM('Раздел 4'!H96:J96)),"","Неверно!")</f>
        <v/>
      </c>
      <c r="B534" s="437" t="s">
        <v>10899</v>
      </c>
      <c r="C534" s="443" t="s">
        <v>2527</v>
      </c>
      <c r="D534" s="443" t="s">
        <v>10724</v>
      </c>
      <c r="E534" s="443" t="str">
        <f>CONCATENATE(SUM('Раздел 4'!G96:G96),"=",SUM('Раздел 4'!H96:J96))</f>
        <v>2=2</v>
      </c>
      <c r="F534" s="444"/>
    </row>
    <row r="535" spans="1:6" s="445" customFormat="1" ht="30" hidden="1" customHeight="1" x14ac:dyDescent="0.25">
      <c r="A535" s="436" t="str">
        <f>IF((SUM('Раздел 4'!G97:G97)=SUM('Раздел 4'!H97:J97)),"","Неверно!")</f>
        <v/>
      </c>
      <c r="B535" s="437" t="s">
        <v>10899</v>
      </c>
      <c r="C535" s="443" t="s">
        <v>2528</v>
      </c>
      <c r="D535" s="443" t="s">
        <v>10724</v>
      </c>
      <c r="E535" s="443" t="str">
        <f>CONCATENATE(SUM('Раздел 4'!G97:G97),"=",SUM('Раздел 4'!H97:J97))</f>
        <v>0=0</v>
      </c>
      <c r="F535" s="444"/>
    </row>
    <row r="536" spans="1:6" s="445" customFormat="1" ht="30" hidden="1" customHeight="1" x14ac:dyDescent="0.25">
      <c r="A536" s="436" t="str">
        <f>IF((SUM('Раздел 4'!G17:G17)=SUM('Раздел 4'!H17:J17)),"","Неверно!")</f>
        <v/>
      </c>
      <c r="B536" s="437" t="s">
        <v>10899</v>
      </c>
      <c r="C536" s="443" t="s">
        <v>2529</v>
      </c>
      <c r="D536" s="443" t="s">
        <v>10724</v>
      </c>
      <c r="E536" s="443" t="str">
        <f>CONCATENATE(SUM('Раздел 4'!G17:G17),"=",SUM('Раздел 4'!H17:J17))</f>
        <v>0=0</v>
      </c>
      <c r="F536" s="444"/>
    </row>
    <row r="537" spans="1:6" s="445" customFormat="1" ht="30" hidden="1" customHeight="1" x14ac:dyDescent="0.25">
      <c r="A537" s="436" t="str">
        <f>IF((SUM('Раздел 4'!G98:G98)=SUM('Раздел 4'!H98:J98)),"","Неверно!")</f>
        <v/>
      </c>
      <c r="B537" s="437" t="s">
        <v>10899</v>
      </c>
      <c r="C537" s="443" t="s">
        <v>2530</v>
      </c>
      <c r="D537" s="443" t="s">
        <v>10724</v>
      </c>
      <c r="E537" s="443" t="str">
        <f>CONCATENATE(SUM('Раздел 4'!G98:G98),"=",SUM('Раздел 4'!H98:J98))</f>
        <v>0=0</v>
      </c>
      <c r="F537" s="444"/>
    </row>
    <row r="538" spans="1:6" s="445" customFormat="1" ht="30" hidden="1" customHeight="1" x14ac:dyDescent="0.25">
      <c r="A538" s="436" t="str">
        <f>IF((SUM('Раздел 4'!G99:G99)=SUM('Раздел 4'!H99:J99)),"","Неверно!")</f>
        <v/>
      </c>
      <c r="B538" s="437" t="s">
        <v>10899</v>
      </c>
      <c r="C538" s="443" t="s">
        <v>2531</v>
      </c>
      <c r="D538" s="443" t="s">
        <v>10724</v>
      </c>
      <c r="E538" s="443" t="str">
        <f>CONCATENATE(SUM('Раздел 4'!G99:G99),"=",SUM('Раздел 4'!H99:J99))</f>
        <v>0=0</v>
      </c>
      <c r="F538" s="444"/>
    </row>
    <row r="539" spans="1:6" s="445" customFormat="1" ht="30" hidden="1" customHeight="1" x14ac:dyDescent="0.25">
      <c r="A539" s="436" t="str">
        <f>IF((SUM('Раздел 4'!G100:G100)=SUM('Раздел 4'!H100:J100)),"","Неверно!")</f>
        <v/>
      </c>
      <c r="B539" s="437" t="s">
        <v>10899</v>
      </c>
      <c r="C539" s="443" t="s">
        <v>2532</v>
      </c>
      <c r="D539" s="443" t="s">
        <v>10724</v>
      </c>
      <c r="E539" s="443" t="str">
        <f>CONCATENATE(SUM('Раздел 4'!G100:G100),"=",SUM('Раздел 4'!H100:J100))</f>
        <v>1=1</v>
      </c>
      <c r="F539" s="444"/>
    </row>
    <row r="540" spans="1:6" s="445" customFormat="1" ht="30" hidden="1" customHeight="1" x14ac:dyDescent="0.25">
      <c r="A540" s="436" t="str">
        <f>IF((SUM('Раздел 4'!G101:G101)=SUM('Раздел 4'!H101:J101)),"","Неверно!")</f>
        <v/>
      </c>
      <c r="B540" s="437" t="s">
        <v>10899</v>
      </c>
      <c r="C540" s="443" t="s">
        <v>2533</v>
      </c>
      <c r="D540" s="443" t="s">
        <v>10724</v>
      </c>
      <c r="E540" s="443" t="str">
        <f>CONCATENATE(SUM('Раздел 4'!G101:G101),"=",SUM('Раздел 4'!H101:J101))</f>
        <v>5=5</v>
      </c>
      <c r="F540" s="444"/>
    </row>
    <row r="541" spans="1:6" s="445" customFormat="1" ht="30" hidden="1" customHeight="1" x14ac:dyDescent="0.25">
      <c r="A541" s="436" t="str">
        <f>IF((SUM('Раздел 4'!G102:G102)=SUM('Раздел 4'!H102:J102)),"","Неверно!")</f>
        <v/>
      </c>
      <c r="B541" s="437" t="s">
        <v>10899</v>
      </c>
      <c r="C541" s="443" t="s">
        <v>2534</v>
      </c>
      <c r="D541" s="443" t="s">
        <v>10724</v>
      </c>
      <c r="E541" s="443" t="str">
        <f>CONCATENATE(SUM('Раздел 4'!G102:G102),"=",SUM('Раздел 4'!H102:J102))</f>
        <v>0=0</v>
      </c>
      <c r="F541" s="444"/>
    </row>
    <row r="542" spans="1:6" s="445" customFormat="1" ht="30" hidden="1" customHeight="1" x14ac:dyDescent="0.25">
      <c r="A542" s="436" t="str">
        <f>IF((SUM('Раздел 4'!G103:G103)=SUM('Раздел 4'!H103:J103)),"","Неверно!")</f>
        <v/>
      </c>
      <c r="B542" s="437" t="s">
        <v>10899</v>
      </c>
      <c r="C542" s="443" t="s">
        <v>2535</v>
      </c>
      <c r="D542" s="443" t="s">
        <v>10724</v>
      </c>
      <c r="E542" s="443" t="str">
        <f>CONCATENATE(SUM('Раздел 4'!G103:G103),"=",SUM('Раздел 4'!H103:J103))</f>
        <v>0=0</v>
      </c>
      <c r="F542" s="444"/>
    </row>
    <row r="543" spans="1:6" s="445" customFormat="1" ht="30" hidden="1" customHeight="1" x14ac:dyDescent="0.25">
      <c r="A543" s="436" t="str">
        <f>IF((SUM('Раздел 4'!G104:G104)=SUM('Раздел 4'!H104:J104)),"","Неверно!")</f>
        <v/>
      </c>
      <c r="B543" s="437" t="s">
        <v>10899</v>
      </c>
      <c r="C543" s="443" t="s">
        <v>2536</v>
      </c>
      <c r="D543" s="443" t="s">
        <v>10724</v>
      </c>
      <c r="E543" s="443" t="str">
        <f>CONCATENATE(SUM('Раздел 4'!G104:G104),"=",SUM('Раздел 4'!H104:J104))</f>
        <v>23=23</v>
      </c>
      <c r="F543" s="444"/>
    </row>
    <row r="544" spans="1:6" s="445" customFormat="1" ht="30" hidden="1" customHeight="1" x14ac:dyDescent="0.25">
      <c r="A544" s="436" t="str">
        <f>IF((SUM('Раздел 4'!G105:G105)=SUM('Раздел 4'!H105:J105)),"","Неверно!")</f>
        <v/>
      </c>
      <c r="B544" s="437" t="s">
        <v>10899</v>
      </c>
      <c r="C544" s="443" t="s">
        <v>2934</v>
      </c>
      <c r="D544" s="443" t="s">
        <v>10724</v>
      </c>
      <c r="E544" s="443" t="str">
        <f>CONCATENATE(SUM('Раздел 4'!G105:G105),"=",SUM('Раздел 4'!H105:J105))</f>
        <v>0=0</v>
      </c>
      <c r="F544" s="444"/>
    </row>
    <row r="545" spans="1:6" s="445" customFormat="1" ht="30" hidden="1" customHeight="1" x14ac:dyDescent="0.25">
      <c r="A545" s="436" t="str">
        <f>IF((SUM('Раздел 4'!G106:G106)=SUM('Раздел 4'!H106:J106)),"","Неверно!")</f>
        <v/>
      </c>
      <c r="B545" s="437" t="s">
        <v>10899</v>
      </c>
      <c r="C545" s="443" t="s">
        <v>2935</v>
      </c>
      <c r="D545" s="443" t="s">
        <v>10724</v>
      </c>
      <c r="E545" s="443" t="str">
        <f>CONCATENATE(SUM('Раздел 4'!G106:G106),"=",SUM('Раздел 4'!H106:J106))</f>
        <v>0=0</v>
      </c>
      <c r="F545" s="444"/>
    </row>
    <row r="546" spans="1:6" s="445" customFormat="1" ht="30" hidden="1" customHeight="1" x14ac:dyDescent="0.25">
      <c r="A546" s="436" t="str">
        <f>IF((SUM('Раздел 4'!G107:G107)=SUM('Раздел 4'!H107:J107)),"","Неверно!")</f>
        <v/>
      </c>
      <c r="B546" s="437" t="s">
        <v>10899</v>
      </c>
      <c r="C546" s="443" t="s">
        <v>2936</v>
      </c>
      <c r="D546" s="443" t="s">
        <v>10724</v>
      </c>
      <c r="E546" s="443" t="str">
        <f>CONCATENATE(SUM('Раздел 4'!G107:G107),"=",SUM('Раздел 4'!H107:J107))</f>
        <v>0=0</v>
      </c>
      <c r="F546" s="444"/>
    </row>
    <row r="547" spans="1:6" s="445" customFormat="1" ht="30" hidden="1" customHeight="1" x14ac:dyDescent="0.25">
      <c r="A547" s="436" t="str">
        <f>IF((SUM('Раздел 1'!AJ10:AJ10)&lt;=SUM('Раздел 1'!T10:T10)),"","Неверно!")</f>
        <v/>
      </c>
      <c r="B547" s="437" t="s">
        <v>10900</v>
      </c>
      <c r="C547" s="443" t="s">
        <v>2387</v>
      </c>
      <c r="D547" s="443" t="s">
        <v>479</v>
      </c>
      <c r="E547" s="443" t="str">
        <f>CONCATENATE(SUM('Раздел 1'!AJ10:AJ10),"&lt;=",SUM('Раздел 1'!T10:T10))</f>
        <v>1&lt;=13</v>
      </c>
      <c r="F547" s="444"/>
    </row>
    <row r="548" spans="1:6" s="445" customFormat="1" ht="30" hidden="1" customHeight="1" x14ac:dyDescent="0.25">
      <c r="A548" s="436" t="str">
        <f>IF((SUM('Раздел 1'!AJ19:AJ19)&lt;=SUM('Раздел 1'!T19:T19)),"","Неверно!")</f>
        <v/>
      </c>
      <c r="B548" s="437" t="s">
        <v>10900</v>
      </c>
      <c r="C548" s="443" t="s">
        <v>2388</v>
      </c>
      <c r="D548" s="443" t="s">
        <v>479</v>
      </c>
      <c r="E548" s="443" t="str">
        <f>CONCATENATE(SUM('Раздел 1'!AJ19:AJ19),"&lt;=",SUM('Раздел 1'!T19:T19))</f>
        <v>0&lt;=0</v>
      </c>
      <c r="F548" s="444"/>
    </row>
    <row r="549" spans="1:6" s="445" customFormat="1" ht="30" hidden="1" customHeight="1" x14ac:dyDescent="0.25">
      <c r="A549" s="436" t="str">
        <f>IF((SUM('Раздел 1'!AJ20:AJ20)&lt;=SUM('Раздел 1'!T20:T20)),"","Неверно!")</f>
        <v/>
      </c>
      <c r="B549" s="437" t="s">
        <v>10900</v>
      </c>
      <c r="C549" s="443" t="s">
        <v>2389</v>
      </c>
      <c r="D549" s="443" t="s">
        <v>479</v>
      </c>
      <c r="E549" s="443" t="str">
        <f>CONCATENATE(SUM('Раздел 1'!AJ20:AJ20),"&lt;=",SUM('Раздел 1'!T20:T20))</f>
        <v>0&lt;=0</v>
      </c>
      <c r="F549" s="444"/>
    </row>
    <row r="550" spans="1:6" s="445" customFormat="1" ht="30" hidden="1" customHeight="1" x14ac:dyDescent="0.25">
      <c r="A550" s="436" t="str">
        <f>IF((SUM('Раздел 1'!AJ21:AJ21)&lt;=SUM('Раздел 1'!T21:T21)),"","Неверно!")</f>
        <v/>
      </c>
      <c r="B550" s="437" t="s">
        <v>10900</v>
      </c>
      <c r="C550" s="443" t="s">
        <v>2390</v>
      </c>
      <c r="D550" s="443" t="s">
        <v>479</v>
      </c>
      <c r="E550" s="443" t="str">
        <f>CONCATENATE(SUM('Раздел 1'!AJ21:AJ21),"&lt;=",SUM('Раздел 1'!T21:T21))</f>
        <v>0&lt;=1</v>
      </c>
      <c r="F550" s="444"/>
    </row>
    <row r="551" spans="1:6" s="445" customFormat="1" ht="30" hidden="1" customHeight="1" x14ac:dyDescent="0.25">
      <c r="A551" s="436" t="str">
        <f>IF((SUM('Раздел 1'!AJ22:AJ22)&lt;=SUM('Раздел 1'!T22:T22)),"","Неверно!")</f>
        <v/>
      </c>
      <c r="B551" s="437" t="s">
        <v>10900</v>
      </c>
      <c r="C551" s="443" t="s">
        <v>2391</v>
      </c>
      <c r="D551" s="443" t="s">
        <v>479</v>
      </c>
      <c r="E551" s="443" t="str">
        <f>CONCATENATE(SUM('Раздел 1'!AJ22:AJ22),"&lt;=",SUM('Раздел 1'!T22:T22))</f>
        <v>0&lt;=0</v>
      </c>
      <c r="F551" s="444"/>
    </row>
    <row r="552" spans="1:6" s="445" customFormat="1" ht="30" hidden="1" customHeight="1" x14ac:dyDescent="0.25">
      <c r="A552" s="436" t="str">
        <f>IF((SUM('Раздел 1'!AJ23:AJ23)&lt;=SUM('Раздел 1'!T23:T23)),"","Неверно!")</f>
        <v/>
      </c>
      <c r="B552" s="437" t="s">
        <v>10900</v>
      </c>
      <c r="C552" s="443" t="s">
        <v>2392</v>
      </c>
      <c r="D552" s="443" t="s">
        <v>479</v>
      </c>
      <c r="E552" s="443" t="str">
        <f>CONCATENATE(SUM('Раздел 1'!AJ23:AJ23),"&lt;=",SUM('Раздел 1'!T23:T23))</f>
        <v>0&lt;=0</v>
      </c>
      <c r="F552" s="444"/>
    </row>
    <row r="553" spans="1:6" s="445" customFormat="1" ht="30" hidden="1" customHeight="1" x14ac:dyDescent="0.25">
      <c r="A553" s="436" t="str">
        <f>IF((SUM('Раздел 1'!AJ24:AJ24)&lt;=SUM('Раздел 1'!T24:T24)),"","Неверно!")</f>
        <v/>
      </c>
      <c r="B553" s="437" t="s">
        <v>10900</v>
      </c>
      <c r="C553" s="443" t="s">
        <v>2393</v>
      </c>
      <c r="D553" s="443" t="s">
        <v>479</v>
      </c>
      <c r="E553" s="443" t="str">
        <f>CONCATENATE(SUM('Раздел 1'!AJ24:AJ24),"&lt;=",SUM('Раздел 1'!T24:T24))</f>
        <v>0&lt;=2</v>
      </c>
      <c r="F553" s="444"/>
    </row>
    <row r="554" spans="1:6" s="445" customFormat="1" ht="30" hidden="1" customHeight="1" x14ac:dyDescent="0.25">
      <c r="A554" s="436" t="str">
        <f>IF((SUM('Раздел 1'!AJ25:AJ25)&lt;=SUM('Раздел 1'!T25:T25)),"","Неверно!")</f>
        <v/>
      </c>
      <c r="B554" s="437" t="s">
        <v>10900</v>
      </c>
      <c r="C554" s="443" t="s">
        <v>2394</v>
      </c>
      <c r="D554" s="443" t="s">
        <v>479</v>
      </c>
      <c r="E554" s="443" t="str">
        <f>CONCATENATE(SUM('Раздел 1'!AJ25:AJ25),"&lt;=",SUM('Раздел 1'!T25:T25))</f>
        <v>0&lt;=0</v>
      </c>
      <c r="F554" s="444"/>
    </row>
    <row r="555" spans="1:6" s="445" customFormat="1" ht="30" hidden="1" customHeight="1" x14ac:dyDescent="0.25">
      <c r="A555" s="436" t="str">
        <f>IF((SUM('Раздел 1'!AJ26:AJ26)&lt;=SUM('Раздел 1'!T26:T26)),"","Неверно!")</f>
        <v/>
      </c>
      <c r="B555" s="437" t="s">
        <v>10900</v>
      </c>
      <c r="C555" s="443" t="s">
        <v>2395</v>
      </c>
      <c r="D555" s="443" t="s">
        <v>479</v>
      </c>
      <c r="E555" s="443" t="str">
        <f>CONCATENATE(SUM('Раздел 1'!AJ26:AJ26),"&lt;=",SUM('Раздел 1'!T26:T26))</f>
        <v>0&lt;=0</v>
      </c>
      <c r="F555" s="444"/>
    </row>
    <row r="556" spans="1:6" s="445" customFormat="1" ht="30" hidden="1" customHeight="1" x14ac:dyDescent="0.25">
      <c r="A556" s="436" t="str">
        <f>IF((SUM('Раздел 1'!AJ27:AJ27)&lt;=SUM('Раздел 1'!T27:T27)),"","Неверно!")</f>
        <v/>
      </c>
      <c r="B556" s="437" t="s">
        <v>10900</v>
      </c>
      <c r="C556" s="443" t="s">
        <v>2396</v>
      </c>
      <c r="D556" s="443" t="s">
        <v>479</v>
      </c>
      <c r="E556" s="443" t="str">
        <f>CONCATENATE(SUM('Раздел 1'!AJ27:AJ27),"&lt;=",SUM('Раздел 1'!T27:T27))</f>
        <v>0&lt;=0</v>
      </c>
      <c r="F556" s="444"/>
    </row>
    <row r="557" spans="1:6" s="445" customFormat="1" ht="30" hidden="1" customHeight="1" x14ac:dyDescent="0.25">
      <c r="A557" s="436" t="str">
        <f>IF((SUM('Раздел 1'!AJ28:AJ28)&lt;=SUM('Раздел 1'!T28:T28)),"","Неверно!")</f>
        <v/>
      </c>
      <c r="B557" s="437" t="s">
        <v>10900</v>
      </c>
      <c r="C557" s="443" t="s">
        <v>2397</v>
      </c>
      <c r="D557" s="443" t="s">
        <v>479</v>
      </c>
      <c r="E557" s="443" t="str">
        <f>CONCATENATE(SUM('Раздел 1'!AJ28:AJ28),"&lt;=",SUM('Раздел 1'!T28:T28))</f>
        <v>0&lt;=0</v>
      </c>
      <c r="F557" s="444"/>
    </row>
    <row r="558" spans="1:6" s="445" customFormat="1" ht="30" hidden="1" customHeight="1" x14ac:dyDescent="0.25">
      <c r="A558" s="436" t="str">
        <f>IF((SUM('Раздел 1'!AJ11:AJ11)&lt;=SUM('Раздел 1'!T11:T11)),"","Неверно!")</f>
        <v/>
      </c>
      <c r="B558" s="437" t="s">
        <v>10900</v>
      </c>
      <c r="C558" s="443" t="s">
        <v>2398</v>
      </c>
      <c r="D558" s="443" t="s">
        <v>479</v>
      </c>
      <c r="E558" s="443" t="str">
        <f>CONCATENATE(SUM('Раздел 1'!AJ11:AJ11),"&lt;=",SUM('Раздел 1'!T11:T11))</f>
        <v>0&lt;=0</v>
      </c>
      <c r="F558" s="444"/>
    </row>
    <row r="559" spans="1:6" s="445" customFormat="1" ht="30" hidden="1" customHeight="1" x14ac:dyDescent="0.25">
      <c r="A559" s="436" t="str">
        <f>IF((SUM('Раздел 1'!AJ29:AJ29)&lt;=SUM('Раздел 1'!T29:T29)),"","Неверно!")</f>
        <v/>
      </c>
      <c r="B559" s="437" t="s">
        <v>10900</v>
      </c>
      <c r="C559" s="443" t="s">
        <v>2399</v>
      </c>
      <c r="D559" s="443" t="s">
        <v>479</v>
      </c>
      <c r="E559" s="443" t="str">
        <f>CONCATENATE(SUM('Раздел 1'!AJ29:AJ29),"&lt;=",SUM('Раздел 1'!T29:T29))</f>
        <v>0&lt;=0</v>
      </c>
      <c r="F559" s="444"/>
    </row>
    <row r="560" spans="1:6" s="445" customFormat="1" ht="30" hidden="1" customHeight="1" x14ac:dyDescent="0.25">
      <c r="A560" s="436" t="str">
        <f>IF((SUM('Раздел 1'!AJ30:AJ30)&lt;=SUM('Раздел 1'!T30:T30)),"","Неверно!")</f>
        <v/>
      </c>
      <c r="B560" s="437" t="s">
        <v>10900</v>
      </c>
      <c r="C560" s="443" t="s">
        <v>2400</v>
      </c>
      <c r="D560" s="443" t="s">
        <v>479</v>
      </c>
      <c r="E560" s="443" t="str">
        <f>CONCATENATE(SUM('Раздел 1'!AJ30:AJ30),"&lt;=",SUM('Раздел 1'!T30:T30))</f>
        <v>0&lt;=0</v>
      </c>
      <c r="F560" s="444"/>
    </row>
    <row r="561" spans="1:6" s="445" customFormat="1" ht="30" hidden="1" customHeight="1" x14ac:dyDescent="0.25">
      <c r="A561" s="436" t="str">
        <f>IF((SUM('Раздел 1'!AJ31:AJ31)&lt;=SUM('Раздел 1'!T31:T31)),"","Неверно!")</f>
        <v/>
      </c>
      <c r="B561" s="437" t="s">
        <v>10900</v>
      </c>
      <c r="C561" s="443" t="s">
        <v>2401</v>
      </c>
      <c r="D561" s="443" t="s">
        <v>479</v>
      </c>
      <c r="E561" s="443" t="str">
        <f>CONCATENATE(SUM('Раздел 1'!AJ31:AJ31),"&lt;=",SUM('Раздел 1'!T31:T31))</f>
        <v>0&lt;=0</v>
      </c>
      <c r="F561" s="444"/>
    </row>
    <row r="562" spans="1:6" s="445" customFormat="1" ht="30" hidden="1" customHeight="1" x14ac:dyDescent="0.25">
      <c r="A562" s="436" t="str">
        <f>IF((SUM('Раздел 1'!AJ32:AJ32)&lt;=SUM('Раздел 1'!T32:T32)),"","Неверно!")</f>
        <v/>
      </c>
      <c r="B562" s="437" t="s">
        <v>10900</v>
      </c>
      <c r="C562" s="443" t="s">
        <v>2402</v>
      </c>
      <c r="D562" s="443" t="s">
        <v>479</v>
      </c>
      <c r="E562" s="443" t="str">
        <f>CONCATENATE(SUM('Раздел 1'!AJ32:AJ32),"&lt;=",SUM('Раздел 1'!T32:T32))</f>
        <v>0&lt;=0</v>
      </c>
      <c r="F562" s="444"/>
    </row>
    <row r="563" spans="1:6" s="445" customFormat="1" ht="30" hidden="1" customHeight="1" x14ac:dyDescent="0.25">
      <c r="A563" s="436" t="str">
        <f>IF((SUM('Раздел 1'!AJ33:AJ33)&lt;=SUM('Раздел 1'!T33:T33)),"","Неверно!")</f>
        <v/>
      </c>
      <c r="B563" s="437" t="s">
        <v>10900</v>
      </c>
      <c r="C563" s="443" t="s">
        <v>2403</v>
      </c>
      <c r="D563" s="443" t="s">
        <v>479</v>
      </c>
      <c r="E563" s="443" t="str">
        <f>CONCATENATE(SUM('Раздел 1'!AJ33:AJ33),"&lt;=",SUM('Раздел 1'!T33:T33))</f>
        <v>0&lt;=0</v>
      </c>
      <c r="F563" s="444"/>
    </row>
    <row r="564" spans="1:6" s="445" customFormat="1" ht="30" hidden="1" customHeight="1" x14ac:dyDescent="0.25">
      <c r="A564" s="436" t="str">
        <f>IF((SUM('Раздел 1'!AJ34:AJ34)&lt;=SUM('Раздел 1'!T34:T34)),"","Неверно!")</f>
        <v/>
      </c>
      <c r="B564" s="437" t="s">
        <v>10900</v>
      </c>
      <c r="C564" s="443" t="s">
        <v>2404</v>
      </c>
      <c r="D564" s="443" t="s">
        <v>479</v>
      </c>
      <c r="E564" s="443" t="str">
        <f>CONCATENATE(SUM('Раздел 1'!AJ34:AJ34),"&lt;=",SUM('Раздел 1'!T34:T34))</f>
        <v>0&lt;=0</v>
      </c>
      <c r="F564" s="444"/>
    </row>
    <row r="565" spans="1:6" s="445" customFormat="1" ht="30" hidden="1" customHeight="1" x14ac:dyDescent="0.25">
      <c r="A565" s="436" t="str">
        <f>IF((SUM('Раздел 1'!AJ35:AJ35)&lt;=SUM('Раздел 1'!T35:T35)),"","Неверно!")</f>
        <v/>
      </c>
      <c r="B565" s="437" t="s">
        <v>10900</v>
      </c>
      <c r="C565" s="443" t="s">
        <v>2405</v>
      </c>
      <c r="D565" s="443" t="s">
        <v>479</v>
      </c>
      <c r="E565" s="443" t="str">
        <f>CONCATENATE(SUM('Раздел 1'!AJ35:AJ35),"&lt;=",SUM('Раздел 1'!T35:T35))</f>
        <v>0&lt;=0</v>
      </c>
      <c r="F565" s="444"/>
    </row>
    <row r="566" spans="1:6" s="445" customFormat="1" ht="30" hidden="1" customHeight="1" x14ac:dyDescent="0.25">
      <c r="A566" s="436" t="str">
        <f>IF((SUM('Раздел 1'!AJ36:AJ36)&lt;=SUM('Раздел 1'!T36:T36)),"","Неверно!")</f>
        <v/>
      </c>
      <c r="B566" s="437" t="s">
        <v>10900</v>
      </c>
      <c r="C566" s="443" t="s">
        <v>2406</v>
      </c>
      <c r="D566" s="443" t="s">
        <v>479</v>
      </c>
      <c r="E566" s="443" t="str">
        <f>CONCATENATE(SUM('Раздел 1'!AJ36:AJ36),"&lt;=",SUM('Раздел 1'!T36:T36))</f>
        <v>0&lt;=3</v>
      </c>
      <c r="F566" s="444"/>
    </row>
    <row r="567" spans="1:6" s="445" customFormat="1" ht="30" hidden="1" customHeight="1" x14ac:dyDescent="0.25">
      <c r="A567" s="436" t="str">
        <f>IF((SUM('Раздел 1'!AJ37:AJ37)&lt;=SUM('Раздел 1'!T37:T37)),"","Неверно!")</f>
        <v/>
      </c>
      <c r="B567" s="437" t="s">
        <v>10900</v>
      </c>
      <c r="C567" s="443" t="s">
        <v>2407</v>
      </c>
      <c r="D567" s="443" t="s">
        <v>479</v>
      </c>
      <c r="E567" s="443" t="str">
        <f>CONCATENATE(SUM('Раздел 1'!AJ37:AJ37),"&lt;=",SUM('Раздел 1'!T37:T37))</f>
        <v>0&lt;=0</v>
      </c>
      <c r="F567" s="444"/>
    </row>
    <row r="568" spans="1:6" s="445" customFormat="1" ht="30" hidden="1" customHeight="1" x14ac:dyDescent="0.25">
      <c r="A568" s="436" t="str">
        <f>IF((SUM('Раздел 1'!AJ38:AJ38)&lt;=SUM('Раздел 1'!T38:T38)),"","Неверно!")</f>
        <v/>
      </c>
      <c r="B568" s="437" t="s">
        <v>10900</v>
      </c>
      <c r="C568" s="443" t="s">
        <v>2408</v>
      </c>
      <c r="D568" s="443" t="s">
        <v>479</v>
      </c>
      <c r="E568" s="443" t="str">
        <f>CONCATENATE(SUM('Раздел 1'!AJ38:AJ38),"&lt;=",SUM('Раздел 1'!T38:T38))</f>
        <v>0&lt;=0</v>
      </c>
      <c r="F568" s="444"/>
    </row>
    <row r="569" spans="1:6" s="445" customFormat="1" ht="30" hidden="1" customHeight="1" x14ac:dyDescent="0.25">
      <c r="A569" s="436" t="str">
        <f>IF((SUM('Раздел 1'!AJ12:AJ12)&lt;=SUM('Раздел 1'!T12:T12)),"","Неверно!")</f>
        <v/>
      </c>
      <c r="B569" s="437" t="s">
        <v>10900</v>
      </c>
      <c r="C569" s="443" t="s">
        <v>2409</v>
      </c>
      <c r="D569" s="443" t="s">
        <v>479</v>
      </c>
      <c r="E569" s="443" t="str">
        <f>CONCATENATE(SUM('Раздел 1'!AJ12:AJ12),"&lt;=",SUM('Раздел 1'!T12:T12))</f>
        <v>0&lt;=0</v>
      </c>
      <c r="F569" s="444"/>
    </row>
    <row r="570" spans="1:6" s="445" customFormat="1" ht="30" hidden="1" customHeight="1" x14ac:dyDescent="0.25">
      <c r="A570" s="436" t="str">
        <f>IF((SUM('Раздел 1'!AJ39:AJ39)&lt;=SUM('Раздел 1'!T39:T39)),"","Неверно!")</f>
        <v/>
      </c>
      <c r="B570" s="437" t="s">
        <v>10900</v>
      </c>
      <c r="C570" s="443" t="s">
        <v>2410</v>
      </c>
      <c r="D570" s="443" t="s">
        <v>479</v>
      </c>
      <c r="E570" s="443" t="str">
        <f>CONCATENATE(SUM('Раздел 1'!AJ39:AJ39),"&lt;=",SUM('Раздел 1'!T39:T39))</f>
        <v>0&lt;=0</v>
      </c>
      <c r="F570" s="444"/>
    </row>
    <row r="571" spans="1:6" s="445" customFormat="1" ht="30" hidden="1" customHeight="1" x14ac:dyDescent="0.25">
      <c r="A571" s="436" t="str">
        <f>IF((SUM('Раздел 1'!AJ40:AJ40)&lt;=SUM('Раздел 1'!T40:T40)),"","Неверно!")</f>
        <v/>
      </c>
      <c r="B571" s="437" t="s">
        <v>10900</v>
      </c>
      <c r="C571" s="443" t="s">
        <v>2411</v>
      </c>
      <c r="D571" s="443" t="s">
        <v>479</v>
      </c>
      <c r="E571" s="443" t="str">
        <f>CONCATENATE(SUM('Раздел 1'!AJ40:AJ40),"&lt;=",SUM('Раздел 1'!T40:T40))</f>
        <v>0&lt;=0</v>
      </c>
      <c r="F571" s="444"/>
    </row>
    <row r="572" spans="1:6" s="445" customFormat="1" ht="30" hidden="1" customHeight="1" x14ac:dyDescent="0.25">
      <c r="A572" s="436" t="str">
        <f>IF((SUM('Раздел 1'!AJ41:AJ41)&lt;=SUM('Раздел 1'!T41:T41)),"","Неверно!")</f>
        <v/>
      </c>
      <c r="B572" s="437" t="s">
        <v>10900</v>
      </c>
      <c r="C572" s="443" t="s">
        <v>2412</v>
      </c>
      <c r="D572" s="443" t="s">
        <v>479</v>
      </c>
      <c r="E572" s="443" t="str">
        <f>CONCATENATE(SUM('Раздел 1'!AJ41:AJ41),"&lt;=",SUM('Раздел 1'!T41:T41))</f>
        <v>0&lt;=0</v>
      </c>
      <c r="F572" s="444"/>
    </row>
    <row r="573" spans="1:6" s="445" customFormat="1" ht="30" hidden="1" customHeight="1" x14ac:dyDescent="0.25">
      <c r="A573" s="436" t="str">
        <f>IF((SUM('Раздел 1'!AJ42:AJ42)&lt;=SUM('Раздел 1'!T42:T42)),"","Неверно!")</f>
        <v/>
      </c>
      <c r="B573" s="437" t="s">
        <v>10900</v>
      </c>
      <c r="C573" s="443" t="s">
        <v>2413</v>
      </c>
      <c r="D573" s="443" t="s">
        <v>479</v>
      </c>
      <c r="E573" s="443" t="str">
        <f>CONCATENATE(SUM('Раздел 1'!AJ42:AJ42),"&lt;=",SUM('Раздел 1'!T42:T42))</f>
        <v>0&lt;=0</v>
      </c>
      <c r="F573" s="444"/>
    </row>
    <row r="574" spans="1:6" s="445" customFormat="1" ht="30" hidden="1" customHeight="1" x14ac:dyDescent="0.25">
      <c r="A574" s="436" t="str">
        <f>IF((SUM('Раздел 1'!AJ43:AJ43)&lt;=SUM('Раздел 1'!T43:T43)),"","Неверно!")</f>
        <v/>
      </c>
      <c r="B574" s="437" t="s">
        <v>10900</v>
      </c>
      <c r="C574" s="443" t="s">
        <v>2414</v>
      </c>
      <c r="D574" s="443" t="s">
        <v>479</v>
      </c>
      <c r="E574" s="443" t="str">
        <f>CONCATENATE(SUM('Раздел 1'!AJ43:AJ43),"&lt;=",SUM('Раздел 1'!T43:T43))</f>
        <v>0&lt;=0</v>
      </c>
      <c r="F574" s="444"/>
    </row>
    <row r="575" spans="1:6" s="445" customFormat="1" ht="30" hidden="1" customHeight="1" x14ac:dyDescent="0.25">
      <c r="A575" s="436" t="str">
        <f>IF((SUM('Раздел 1'!AJ44:AJ44)&lt;=SUM('Раздел 1'!T44:T44)),"","Неверно!")</f>
        <v/>
      </c>
      <c r="B575" s="437" t="s">
        <v>10900</v>
      </c>
      <c r="C575" s="443" t="s">
        <v>2415</v>
      </c>
      <c r="D575" s="443" t="s">
        <v>479</v>
      </c>
      <c r="E575" s="443" t="str">
        <f>CONCATENATE(SUM('Раздел 1'!AJ44:AJ44),"&lt;=",SUM('Раздел 1'!T44:T44))</f>
        <v>0&lt;=0</v>
      </c>
      <c r="F575" s="444"/>
    </row>
    <row r="576" spans="1:6" s="445" customFormat="1" ht="30" hidden="1" customHeight="1" x14ac:dyDescent="0.25">
      <c r="A576" s="436" t="str">
        <f>IF((SUM('Раздел 1'!AJ45:AJ45)&lt;=SUM('Раздел 1'!T45:T45)),"","Неверно!")</f>
        <v/>
      </c>
      <c r="B576" s="437" t="s">
        <v>10900</v>
      </c>
      <c r="C576" s="443" t="s">
        <v>2416</v>
      </c>
      <c r="D576" s="443" t="s">
        <v>479</v>
      </c>
      <c r="E576" s="443" t="str">
        <f>CONCATENATE(SUM('Раздел 1'!AJ45:AJ45),"&lt;=",SUM('Раздел 1'!T45:T45))</f>
        <v>0&lt;=0</v>
      </c>
      <c r="F576" s="444"/>
    </row>
    <row r="577" spans="1:6" s="445" customFormat="1" ht="30" hidden="1" customHeight="1" x14ac:dyDescent="0.25">
      <c r="A577" s="436" t="str">
        <f>IF((SUM('Раздел 1'!AJ46:AJ46)&lt;=SUM('Раздел 1'!T46:T46)),"","Неверно!")</f>
        <v/>
      </c>
      <c r="B577" s="437" t="s">
        <v>10900</v>
      </c>
      <c r="C577" s="443" t="s">
        <v>2417</v>
      </c>
      <c r="D577" s="443" t="s">
        <v>479</v>
      </c>
      <c r="E577" s="443" t="str">
        <f>CONCATENATE(SUM('Раздел 1'!AJ46:AJ46),"&lt;=",SUM('Раздел 1'!T46:T46))</f>
        <v>1&lt;=3</v>
      </c>
      <c r="F577" s="444"/>
    </row>
    <row r="578" spans="1:6" s="445" customFormat="1" ht="30" hidden="1" customHeight="1" x14ac:dyDescent="0.25">
      <c r="A578" s="436" t="str">
        <f>IF((SUM('Раздел 1'!AJ47:AJ47)&lt;=SUM('Раздел 1'!T47:T47)),"","Неверно!")</f>
        <v/>
      </c>
      <c r="B578" s="437" t="s">
        <v>10900</v>
      </c>
      <c r="C578" s="443" t="s">
        <v>2418</v>
      </c>
      <c r="D578" s="443" t="s">
        <v>479</v>
      </c>
      <c r="E578" s="443" t="str">
        <f>CONCATENATE(SUM('Раздел 1'!AJ47:AJ47),"&lt;=",SUM('Раздел 1'!T47:T47))</f>
        <v>0&lt;=1</v>
      </c>
      <c r="F578" s="444"/>
    </row>
    <row r="579" spans="1:6" s="445" customFormat="1" ht="30" hidden="1" customHeight="1" x14ac:dyDescent="0.25">
      <c r="A579" s="436" t="str">
        <f>IF((SUM('Раздел 1'!AJ48:AJ48)&lt;=SUM('Раздел 1'!T48:T48)),"","Неверно!")</f>
        <v/>
      </c>
      <c r="B579" s="437" t="s">
        <v>10900</v>
      </c>
      <c r="C579" s="443" t="s">
        <v>2419</v>
      </c>
      <c r="D579" s="443" t="s">
        <v>479</v>
      </c>
      <c r="E579" s="443" t="str">
        <f>CONCATENATE(SUM('Раздел 1'!AJ48:AJ48),"&lt;=",SUM('Раздел 1'!T48:T48))</f>
        <v>0&lt;=0</v>
      </c>
      <c r="F579" s="444"/>
    </row>
    <row r="580" spans="1:6" s="445" customFormat="1" ht="30" hidden="1" customHeight="1" x14ac:dyDescent="0.25">
      <c r="A580" s="436" t="str">
        <f>IF((SUM('Раздел 1'!AJ13:AJ13)&lt;=SUM('Раздел 1'!T13:T13)),"","Неверно!")</f>
        <v/>
      </c>
      <c r="B580" s="437" t="s">
        <v>10900</v>
      </c>
      <c r="C580" s="443" t="s">
        <v>2420</v>
      </c>
      <c r="D580" s="443" t="s">
        <v>479</v>
      </c>
      <c r="E580" s="443" t="str">
        <f>CONCATENATE(SUM('Раздел 1'!AJ13:AJ13),"&lt;=",SUM('Раздел 1'!T13:T13))</f>
        <v>0&lt;=0</v>
      </c>
      <c r="F580" s="444"/>
    </row>
    <row r="581" spans="1:6" s="445" customFormat="1" ht="30" hidden="1" customHeight="1" x14ac:dyDescent="0.25">
      <c r="A581" s="436" t="str">
        <f>IF((SUM('Раздел 1'!AJ49:AJ49)&lt;=SUM('Раздел 1'!T49:T49)),"","Неверно!")</f>
        <v/>
      </c>
      <c r="B581" s="437" t="s">
        <v>10900</v>
      </c>
      <c r="C581" s="443" t="s">
        <v>2421</v>
      </c>
      <c r="D581" s="443" t="s">
        <v>479</v>
      </c>
      <c r="E581" s="443" t="str">
        <f>CONCATENATE(SUM('Раздел 1'!AJ49:AJ49),"&lt;=",SUM('Раздел 1'!T49:T49))</f>
        <v>0&lt;=5</v>
      </c>
      <c r="F581" s="444"/>
    </row>
    <row r="582" spans="1:6" s="445" customFormat="1" ht="30" hidden="1" customHeight="1" x14ac:dyDescent="0.25">
      <c r="A582" s="436" t="str">
        <f>IF((SUM('Раздел 1'!AJ50:AJ50)&lt;=SUM('Раздел 1'!T50:T50)),"","Неверно!")</f>
        <v/>
      </c>
      <c r="B582" s="437" t="s">
        <v>10900</v>
      </c>
      <c r="C582" s="443" t="s">
        <v>2422</v>
      </c>
      <c r="D582" s="443" t="s">
        <v>479</v>
      </c>
      <c r="E582" s="443" t="str">
        <f>CONCATENATE(SUM('Раздел 1'!AJ50:AJ50),"&lt;=",SUM('Раздел 1'!T50:T50))</f>
        <v>0&lt;=0</v>
      </c>
      <c r="F582" s="444"/>
    </row>
    <row r="583" spans="1:6" s="445" customFormat="1" ht="30" hidden="1" customHeight="1" x14ac:dyDescent="0.25">
      <c r="A583" s="436" t="str">
        <f>IF((SUM('Раздел 1'!AJ51:AJ51)&lt;=SUM('Раздел 1'!T51:T51)),"","Неверно!")</f>
        <v/>
      </c>
      <c r="B583" s="437" t="s">
        <v>10900</v>
      </c>
      <c r="C583" s="443" t="s">
        <v>2423</v>
      </c>
      <c r="D583" s="443" t="s">
        <v>479</v>
      </c>
      <c r="E583" s="443" t="str">
        <f>CONCATENATE(SUM('Раздел 1'!AJ51:AJ51),"&lt;=",SUM('Раздел 1'!T51:T51))</f>
        <v>1&lt;=9</v>
      </c>
      <c r="F583" s="444"/>
    </row>
    <row r="584" spans="1:6" s="445" customFormat="1" ht="30" hidden="1" customHeight="1" x14ac:dyDescent="0.25">
      <c r="A584" s="436" t="str">
        <f>IF((SUM('Раздел 1'!AJ52:AJ52)&lt;=SUM('Раздел 1'!T52:T52)),"","Неверно!")</f>
        <v/>
      </c>
      <c r="B584" s="437" t="s">
        <v>10900</v>
      </c>
      <c r="C584" s="443" t="s">
        <v>2424</v>
      </c>
      <c r="D584" s="443" t="s">
        <v>479</v>
      </c>
      <c r="E584" s="443" t="str">
        <f>CONCATENATE(SUM('Раздел 1'!AJ52:AJ52),"&lt;=",SUM('Раздел 1'!T52:T52))</f>
        <v>1&lt;=13</v>
      </c>
      <c r="F584" s="444"/>
    </row>
    <row r="585" spans="1:6" s="445" customFormat="1" ht="30" hidden="1" customHeight="1" x14ac:dyDescent="0.25">
      <c r="A585" s="436" t="str">
        <f>IF((SUM('Раздел 1'!AJ53:AJ53)&lt;=SUM('Раздел 1'!T53:T53)),"","Неверно!")</f>
        <v/>
      </c>
      <c r="B585" s="437" t="s">
        <v>10900</v>
      </c>
      <c r="C585" s="443" t="s">
        <v>2425</v>
      </c>
      <c r="D585" s="443" t="s">
        <v>479</v>
      </c>
      <c r="E585" s="443" t="str">
        <f>CONCATENATE(SUM('Раздел 1'!AJ53:AJ53),"&lt;=",SUM('Раздел 1'!T53:T53))</f>
        <v>0&lt;=0</v>
      </c>
      <c r="F585" s="444"/>
    </row>
    <row r="586" spans="1:6" s="445" customFormat="1" ht="30" hidden="1" customHeight="1" x14ac:dyDescent="0.25">
      <c r="A586" s="436" t="str">
        <f>IF((SUM('Раздел 1'!AJ54:AJ54)&lt;=SUM('Раздел 1'!T54:T54)),"","Неверно!")</f>
        <v/>
      </c>
      <c r="B586" s="437" t="s">
        <v>10900</v>
      </c>
      <c r="C586" s="443" t="s">
        <v>2426</v>
      </c>
      <c r="D586" s="443" t="s">
        <v>479</v>
      </c>
      <c r="E586" s="443" t="str">
        <f>CONCATENATE(SUM('Раздел 1'!AJ54:AJ54),"&lt;=",SUM('Раздел 1'!T54:T54))</f>
        <v>0&lt;=0</v>
      </c>
      <c r="F586" s="444"/>
    </row>
    <row r="587" spans="1:6" s="445" customFormat="1" ht="30" hidden="1" customHeight="1" x14ac:dyDescent="0.25">
      <c r="A587" s="436" t="str">
        <f>IF((SUM('Раздел 1'!AJ55:AJ55)&lt;=SUM('Раздел 1'!T55:T55)),"","Неверно!")</f>
        <v/>
      </c>
      <c r="B587" s="437" t="s">
        <v>10900</v>
      </c>
      <c r="C587" s="443" t="s">
        <v>2427</v>
      </c>
      <c r="D587" s="443" t="s">
        <v>479</v>
      </c>
      <c r="E587" s="443" t="str">
        <f>CONCATENATE(SUM('Раздел 1'!AJ55:AJ55),"&lt;=",SUM('Раздел 1'!T55:T55))</f>
        <v>0&lt;=0</v>
      </c>
      <c r="F587" s="444"/>
    </row>
    <row r="588" spans="1:6" s="445" customFormat="1" ht="30" hidden="1" customHeight="1" x14ac:dyDescent="0.25">
      <c r="A588" s="436" t="str">
        <f>IF((SUM('Раздел 1'!AJ56:AJ56)&lt;=SUM('Раздел 1'!T56:T56)),"","Неверно!")</f>
        <v/>
      </c>
      <c r="B588" s="437" t="s">
        <v>10900</v>
      </c>
      <c r="C588" s="443" t="s">
        <v>2428</v>
      </c>
      <c r="D588" s="443" t="s">
        <v>479</v>
      </c>
      <c r="E588" s="443" t="str">
        <f>CONCATENATE(SUM('Раздел 1'!AJ56:AJ56),"&lt;=",SUM('Раздел 1'!T56:T56))</f>
        <v>0&lt;=0</v>
      </c>
      <c r="F588" s="444"/>
    </row>
    <row r="589" spans="1:6" s="445" customFormat="1" ht="30" hidden="1" customHeight="1" x14ac:dyDescent="0.25">
      <c r="A589" s="436" t="str">
        <f>IF((SUM('Раздел 1'!AJ57:AJ57)&lt;=SUM('Раздел 1'!T57:T57)),"","Неверно!")</f>
        <v/>
      </c>
      <c r="B589" s="437" t="s">
        <v>10900</v>
      </c>
      <c r="C589" s="443" t="s">
        <v>2429</v>
      </c>
      <c r="D589" s="443" t="s">
        <v>479</v>
      </c>
      <c r="E589" s="443" t="str">
        <f>CONCATENATE(SUM('Раздел 1'!AJ57:AJ57),"&lt;=",SUM('Раздел 1'!T57:T57))</f>
        <v>0&lt;=8</v>
      </c>
      <c r="F589" s="444"/>
    </row>
    <row r="590" spans="1:6" s="445" customFormat="1" ht="30" hidden="1" customHeight="1" x14ac:dyDescent="0.25">
      <c r="A590" s="436" t="str">
        <f>IF((SUM('Раздел 1'!AJ58:AJ58)&lt;=SUM('Раздел 1'!T58:T58)),"","Неверно!")</f>
        <v/>
      </c>
      <c r="B590" s="437" t="s">
        <v>10900</v>
      </c>
      <c r="C590" s="443" t="s">
        <v>2430</v>
      </c>
      <c r="D590" s="443" t="s">
        <v>479</v>
      </c>
      <c r="E590" s="443" t="str">
        <f>CONCATENATE(SUM('Раздел 1'!AJ58:AJ58),"&lt;=",SUM('Раздел 1'!T58:T58))</f>
        <v>1&lt;=5</v>
      </c>
      <c r="F590" s="444"/>
    </row>
    <row r="591" spans="1:6" s="445" customFormat="1" ht="30" hidden="1" customHeight="1" x14ac:dyDescent="0.25">
      <c r="A591" s="436" t="str">
        <f>IF((SUM('Раздел 1'!AJ14:AJ14)&lt;=SUM('Раздел 1'!T14:T14)),"","Неверно!")</f>
        <v/>
      </c>
      <c r="B591" s="437" t="s">
        <v>10900</v>
      </c>
      <c r="C591" s="443" t="s">
        <v>2431</v>
      </c>
      <c r="D591" s="443" t="s">
        <v>479</v>
      </c>
      <c r="E591" s="443" t="str">
        <f>CONCATENATE(SUM('Раздел 1'!AJ14:AJ14),"&lt;=",SUM('Раздел 1'!T14:T14))</f>
        <v>0&lt;=0</v>
      </c>
      <c r="F591" s="444"/>
    </row>
    <row r="592" spans="1:6" s="445" customFormat="1" ht="30" hidden="1" customHeight="1" x14ac:dyDescent="0.25">
      <c r="A592" s="436" t="str">
        <f>IF((SUM('Раздел 1'!AJ59:AJ59)&lt;=SUM('Раздел 1'!T59:T59)),"","Неверно!")</f>
        <v/>
      </c>
      <c r="B592" s="437" t="s">
        <v>10900</v>
      </c>
      <c r="C592" s="443" t="s">
        <v>2432</v>
      </c>
      <c r="D592" s="443" t="s">
        <v>479</v>
      </c>
      <c r="E592" s="443" t="str">
        <f>CONCATENATE(SUM('Раздел 1'!AJ59:AJ59),"&lt;=",SUM('Раздел 1'!T59:T59))</f>
        <v>0&lt;=0</v>
      </c>
      <c r="F592" s="444"/>
    </row>
    <row r="593" spans="1:6" s="445" customFormat="1" ht="30" hidden="1" customHeight="1" x14ac:dyDescent="0.25">
      <c r="A593" s="436" t="str">
        <f>IF((SUM('Раздел 1'!AJ60:AJ60)&lt;=SUM('Раздел 1'!T60:T60)),"","Неверно!")</f>
        <v/>
      </c>
      <c r="B593" s="437" t="s">
        <v>10900</v>
      </c>
      <c r="C593" s="443" t="s">
        <v>2433</v>
      </c>
      <c r="D593" s="443" t="s">
        <v>479</v>
      </c>
      <c r="E593" s="443" t="str">
        <f>CONCATENATE(SUM('Раздел 1'!AJ60:AJ60),"&lt;=",SUM('Раздел 1'!T60:T60))</f>
        <v>0&lt;=0</v>
      </c>
      <c r="F593" s="444"/>
    </row>
    <row r="594" spans="1:6" s="445" customFormat="1" ht="30" hidden="1" customHeight="1" x14ac:dyDescent="0.25">
      <c r="A594" s="436" t="str">
        <f>IF((SUM('Раздел 1'!AJ61:AJ61)&lt;=SUM('Раздел 1'!T61:T61)),"","Неверно!")</f>
        <v/>
      </c>
      <c r="B594" s="437" t="s">
        <v>10900</v>
      </c>
      <c r="C594" s="443" t="s">
        <v>2434</v>
      </c>
      <c r="D594" s="443" t="s">
        <v>479</v>
      </c>
      <c r="E594" s="443" t="str">
        <f>CONCATENATE(SUM('Раздел 1'!AJ61:AJ61),"&lt;=",SUM('Раздел 1'!T61:T61))</f>
        <v>0&lt;=0</v>
      </c>
      <c r="F594" s="444"/>
    </row>
    <row r="595" spans="1:6" s="445" customFormat="1" ht="30" hidden="1" customHeight="1" x14ac:dyDescent="0.25">
      <c r="A595" s="436" t="str">
        <f>IF((SUM('Раздел 1'!AJ62:AJ62)&lt;=SUM('Раздел 1'!T62:T62)),"","Неверно!")</f>
        <v/>
      </c>
      <c r="B595" s="437" t="s">
        <v>10900</v>
      </c>
      <c r="C595" s="443" t="s">
        <v>2435</v>
      </c>
      <c r="D595" s="443" t="s">
        <v>479</v>
      </c>
      <c r="E595" s="443" t="str">
        <f>CONCATENATE(SUM('Раздел 1'!AJ62:AJ62),"&lt;=",SUM('Раздел 1'!T62:T62))</f>
        <v>0&lt;=0</v>
      </c>
      <c r="F595" s="444"/>
    </row>
    <row r="596" spans="1:6" s="445" customFormat="1" ht="30" hidden="1" customHeight="1" x14ac:dyDescent="0.25">
      <c r="A596" s="436" t="str">
        <f>IF((SUM('Раздел 1'!AJ63:AJ63)&lt;=SUM('Раздел 1'!T63:T63)),"","Неверно!")</f>
        <v/>
      </c>
      <c r="B596" s="437" t="s">
        <v>10900</v>
      </c>
      <c r="C596" s="443" t="s">
        <v>2436</v>
      </c>
      <c r="D596" s="443" t="s">
        <v>479</v>
      </c>
      <c r="E596" s="443" t="str">
        <f>CONCATENATE(SUM('Раздел 1'!AJ63:AJ63),"&lt;=",SUM('Раздел 1'!T63:T63))</f>
        <v>0&lt;=0</v>
      </c>
      <c r="F596" s="444"/>
    </row>
    <row r="597" spans="1:6" s="445" customFormat="1" ht="30" hidden="1" customHeight="1" x14ac:dyDescent="0.25">
      <c r="A597" s="436" t="str">
        <f>IF((SUM('Раздел 1'!AJ15:AJ15)&lt;=SUM('Раздел 1'!T15:T15)),"","Неверно!")</f>
        <v/>
      </c>
      <c r="B597" s="437" t="s">
        <v>10900</v>
      </c>
      <c r="C597" s="443" t="s">
        <v>2437</v>
      </c>
      <c r="D597" s="443" t="s">
        <v>479</v>
      </c>
      <c r="E597" s="443" t="str">
        <f>CONCATENATE(SUM('Раздел 1'!AJ15:AJ15),"&lt;=",SUM('Раздел 1'!T15:T15))</f>
        <v>0&lt;=0</v>
      </c>
      <c r="F597" s="444"/>
    </row>
    <row r="598" spans="1:6" s="445" customFormat="1" ht="30" hidden="1" customHeight="1" x14ac:dyDescent="0.25">
      <c r="A598" s="436" t="str">
        <f>IF((SUM('Раздел 1'!AJ16:AJ16)&lt;=SUM('Раздел 1'!T16:T16)),"","Неверно!")</f>
        <v/>
      </c>
      <c r="B598" s="437" t="s">
        <v>10900</v>
      </c>
      <c r="C598" s="443" t="s">
        <v>2438</v>
      </c>
      <c r="D598" s="443" t="s">
        <v>479</v>
      </c>
      <c r="E598" s="443" t="str">
        <f>CONCATENATE(SUM('Раздел 1'!AJ16:AJ16),"&lt;=",SUM('Раздел 1'!T16:T16))</f>
        <v>0&lt;=0</v>
      </c>
      <c r="F598" s="444"/>
    </row>
    <row r="599" spans="1:6" s="445" customFormat="1" ht="30" hidden="1" customHeight="1" x14ac:dyDescent="0.25">
      <c r="A599" s="436" t="str">
        <f>IF((SUM('Раздел 1'!AJ17:AJ17)&lt;=SUM('Раздел 1'!T17:T17)),"","Неверно!")</f>
        <v/>
      </c>
      <c r="B599" s="437" t="s">
        <v>10900</v>
      </c>
      <c r="C599" s="443" t="s">
        <v>2439</v>
      </c>
      <c r="D599" s="443" t="s">
        <v>479</v>
      </c>
      <c r="E599" s="443" t="str">
        <f>CONCATENATE(SUM('Раздел 1'!AJ17:AJ17),"&lt;=",SUM('Раздел 1'!T17:T17))</f>
        <v>0&lt;=4</v>
      </c>
      <c r="F599" s="444"/>
    </row>
    <row r="600" spans="1:6" s="445" customFormat="1" ht="30" hidden="1" customHeight="1" x14ac:dyDescent="0.25">
      <c r="A600" s="436" t="str">
        <f>IF((SUM('Раздел 1'!AJ18:AJ18)&lt;=SUM('Раздел 1'!T18:T18)),"","Неверно!")</f>
        <v/>
      </c>
      <c r="B600" s="437" t="s">
        <v>10900</v>
      </c>
      <c r="C600" s="443" t="s">
        <v>2440</v>
      </c>
      <c r="D600" s="443" t="s">
        <v>479</v>
      </c>
      <c r="E600" s="443" t="str">
        <f>CONCATENATE(SUM('Раздел 1'!AJ18:AJ18),"&lt;=",SUM('Раздел 1'!T18:T18))</f>
        <v>0&lt;=0</v>
      </c>
      <c r="F600" s="444"/>
    </row>
    <row r="601" spans="1:6" s="445" customFormat="1" ht="30" hidden="1" customHeight="1" x14ac:dyDescent="0.25">
      <c r="A601" s="436" t="str">
        <f>IF((SUM('Раздел 1'!F59:F59)&lt;=SUM('Раздел 1'!F10:F10)),"","Неверно!")</f>
        <v/>
      </c>
      <c r="B601" s="437" t="s">
        <v>10901</v>
      </c>
      <c r="C601" s="443" t="s">
        <v>2353</v>
      </c>
      <c r="D601" s="443" t="s">
        <v>500</v>
      </c>
      <c r="E601" s="443" t="str">
        <f>CONCATENATE(SUM('Раздел 1'!F59:F59),"&lt;=",SUM('Раздел 1'!F10:F10))</f>
        <v>1&lt;=37</v>
      </c>
      <c r="F601" s="444"/>
    </row>
    <row r="602" spans="1:6" s="445" customFormat="1" ht="30" hidden="1" customHeight="1" x14ac:dyDescent="0.25">
      <c r="A602" s="436" t="str">
        <f>IF((SUM('Раздел 1'!O59:O59)&lt;=SUM('Раздел 1'!O10:O10)),"","Неверно!")</f>
        <v/>
      </c>
      <c r="B602" s="437" t="s">
        <v>10901</v>
      </c>
      <c r="C602" s="443" t="s">
        <v>2354</v>
      </c>
      <c r="D602" s="443" t="s">
        <v>500</v>
      </c>
      <c r="E602" s="443" t="str">
        <f>CONCATENATE(SUM('Раздел 1'!O59:O59),"&lt;=",SUM('Раздел 1'!O10:O10))</f>
        <v>2&lt;=41</v>
      </c>
      <c r="F602" s="444"/>
    </row>
    <row r="603" spans="1:6" s="445" customFormat="1" ht="30" hidden="1" customHeight="1" x14ac:dyDescent="0.25">
      <c r="A603" s="436" t="str">
        <f>IF((SUM('Раздел 1'!P59:P59)&lt;=SUM('Раздел 1'!P10:P10)),"","Неверно!")</f>
        <v/>
      </c>
      <c r="B603" s="437" t="s">
        <v>10901</v>
      </c>
      <c r="C603" s="443" t="s">
        <v>2355</v>
      </c>
      <c r="D603" s="443" t="s">
        <v>500</v>
      </c>
      <c r="E603" s="443" t="str">
        <f>CONCATENATE(SUM('Раздел 1'!P59:P59),"&lt;=",SUM('Раздел 1'!P10:P10))</f>
        <v>3&lt;=77</v>
      </c>
      <c r="F603" s="444"/>
    </row>
    <row r="604" spans="1:6" s="445" customFormat="1" ht="30" hidden="1" customHeight="1" x14ac:dyDescent="0.25">
      <c r="A604" s="436" t="str">
        <f>IF((SUM('Раздел 1'!Q59:Q59)&lt;=SUM('Раздел 1'!Q10:Q10)),"","Неверно!")</f>
        <v/>
      </c>
      <c r="B604" s="437" t="s">
        <v>10901</v>
      </c>
      <c r="C604" s="443" t="s">
        <v>2356</v>
      </c>
      <c r="D604" s="443" t="s">
        <v>500</v>
      </c>
      <c r="E604" s="443" t="str">
        <f>CONCATENATE(SUM('Раздел 1'!Q59:Q59),"&lt;=",SUM('Раздел 1'!Q10:Q10))</f>
        <v>1&lt;=50</v>
      </c>
      <c r="F604" s="444"/>
    </row>
    <row r="605" spans="1:6" s="445" customFormat="1" ht="30" hidden="1" customHeight="1" x14ac:dyDescent="0.25">
      <c r="A605" s="436" t="str">
        <f>IF((SUM('Раздел 1'!R59:R59)&lt;=SUM('Раздел 1'!R10:R10)),"","Неверно!")</f>
        <v/>
      </c>
      <c r="B605" s="437" t="s">
        <v>10901</v>
      </c>
      <c r="C605" s="443" t="s">
        <v>2357</v>
      </c>
      <c r="D605" s="443" t="s">
        <v>500</v>
      </c>
      <c r="E605" s="443" t="str">
        <f>CONCATENATE(SUM('Раздел 1'!R59:R59),"&lt;=",SUM('Раздел 1'!R10:R10))</f>
        <v>0&lt;=0</v>
      </c>
      <c r="F605" s="444"/>
    </row>
    <row r="606" spans="1:6" s="445" customFormat="1" ht="30" hidden="1" customHeight="1" x14ac:dyDescent="0.25">
      <c r="A606" s="436" t="str">
        <f>IF((SUM('Раздел 1'!S59:S59)&lt;=SUM('Раздел 1'!S10:S10)),"","Неверно!")</f>
        <v/>
      </c>
      <c r="B606" s="437" t="s">
        <v>10901</v>
      </c>
      <c r="C606" s="443" t="s">
        <v>2358</v>
      </c>
      <c r="D606" s="443" t="s">
        <v>500</v>
      </c>
      <c r="E606" s="443" t="str">
        <f>CONCATENATE(SUM('Раздел 1'!S59:S59),"&lt;=",SUM('Раздел 1'!S10:S10))</f>
        <v>0&lt;=0</v>
      </c>
      <c r="F606" s="444"/>
    </row>
    <row r="607" spans="1:6" s="445" customFormat="1" ht="30" hidden="1" customHeight="1" x14ac:dyDescent="0.25">
      <c r="A607" s="436" t="str">
        <f>IF((SUM('Раздел 1'!T59:T59)&lt;=SUM('Раздел 1'!T10:T10)),"","Неверно!")</f>
        <v/>
      </c>
      <c r="B607" s="437" t="s">
        <v>10901</v>
      </c>
      <c r="C607" s="443" t="s">
        <v>2359</v>
      </c>
      <c r="D607" s="443" t="s">
        <v>500</v>
      </c>
      <c r="E607" s="443" t="str">
        <f>CONCATENATE(SUM('Раздел 1'!T59:T59),"&lt;=",SUM('Раздел 1'!T10:T10))</f>
        <v>0&lt;=13</v>
      </c>
      <c r="F607" s="444"/>
    </row>
    <row r="608" spans="1:6" s="445" customFormat="1" ht="30" hidden="1" customHeight="1" x14ac:dyDescent="0.25">
      <c r="A608" s="436" t="str">
        <f>IF((SUM('Раздел 1'!U59:U59)&lt;=SUM('Раздел 1'!U10:U10)),"","Неверно!")</f>
        <v/>
      </c>
      <c r="B608" s="437" t="s">
        <v>10901</v>
      </c>
      <c r="C608" s="443" t="s">
        <v>2360</v>
      </c>
      <c r="D608" s="443" t="s">
        <v>500</v>
      </c>
      <c r="E608" s="443" t="str">
        <f>CONCATENATE(SUM('Раздел 1'!U59:U59),"&lt;=",SUM('Раздел 1'!U10:U10))</f>
        <v>1&lt;=3</v>
      </c>
      <c r="F608" s="444"/>
    </row>
    <row r="609" spans="1:6" s="445" customFormat="1" ht="30" hidden="1" customHeight="1" x14ac:dyDescent="0.25">
      <c r="A609" s="436" t="str">
        <f>IF((SUM('Раздел 1'!V59:V59)&lt;=SUM('Раздел 1'!V10:V10)),"","Неверно!")</f>
        <v/>
      </c>
      <c r="B609" s="437" t="s">
        <v>10901</v>
      </c>
      <c r="C609" s="443" t="s">
        <v>2361</v>
      </c>
      <c r="D609" s="443" t="s">
        <v>500</v>
      </c>
      <c r="E609" s="443" t="str">
        <f>CONCATENATE(SUM('Раздел 1'!V59:V59),"&lt;=",SUM('Раздел 1'!V10:V10))</f>
        <v>0&lt;=2</v>
      </c>
      <c r="F609" s="444"/>
    </row>
    <row r="610" spans="1:6" s="445" customFormat="1" ht="30" hidden="1" customHeight="1" x14ac:dyDescent="0.25">
      <c r="A610" s="436" t="str">
        <f>IF((SUM('Раздел 1'!W59:W59)&lt;=SUM('Раздел 1'!W10:W10)),"","Неверно!")</f>
        <v/>
      </c>
      <c r="B610" s="437" t="s">
        <v>10901</v>
      </c>
      <c r="C610" s="443" t="s">
        <v>2362</v>
      </c>
      <c r="D610" s="443" t="s">
        <v>500</v>
      </c>
      <c r="E610" s="443" t="str">
        <f>CONCATENATE(SUM('Раздел 1'!W59:W59),"&lt;=",SUM('Раздел 1'!W10:W10))</f>
        <v>0&lt;=0</v>
      </c>
      <c r="F610" s="444"/>
    </row>
    <row r="611" spans="1:6" s="445" customFormat="1" ht="30" hidden="1" customHeight="1" x14ac:dyDescent="0.25">
      <c r="A611" s="436" t="str">
        <f>IF((SUM('Раздел 1'!X59:X59)&lt;=SUM('Раздел 1'!X10:X10)),"","Неверно!")</f>
        <v/>
      </c>
      <c r="B611" s="437" t="s">
        <v>10901</v>
      </c>
      <c r="C611" s="443" t="s">
        <v>2363</v>
      </c>
      <c r="D611" s="443" t="s">
        <v>500</v>
      </c>
      <c r="E611" s="443" t="str">
        <f>CONCATENATE(SUM('Раздел 1'!X59:X59),"&lt;=",SUM('Раздел 1'!X10:X10))</f>
        <v>0&lt;=35</v>
      </c>
      <c r="F611" s="444"/>
    </row>
    <row r="612" spans="1:6" s="445" customFormat="1" ht="30" hidden="1" customHeight="1" x14ac:dyDescent="0.25">
      <c r="A612" s="436" t="str">
        <f>IF((SUM('Раздел 1'!G59:G59)&lt;=SUM('Раздел 1'!G10:G10)),"","Неверно!")</f>
        <v/>
      </c>
      <c r="B612" s="437" t="s">
        <v>10901</v>
      </c>
      <c r="C612" s="443" t="s">
        <v>2364</v>
      </c>
      <c r="D612" s="443" t="s">
        <v>500</v>
      </c>
      <c r="E612" s="443" t="str">
        <f>CONCATENATE(SUM('Раздел 1'!G59:G59),"&lt;=",SUM('Раздел 1'!G10:G10))</f>
        <v>3&lt;=71</v>
      </c>
      <c r="F612" s="444"/>
    </row>
    <row r="613" spans="1:6" s="445" customFormat="1" ht="30" hidden="1" customHeight="1" x14ac:dyDescent="0.25">
      <c r="A613" s="436" t="str">
        <f>IF((SUM('Раздел 1'!Y59:Y59)&lt;=SUM('Раздел 1'!Y10:Y10)),"","Неверно!")</f>
        <v/>
      </c>
      <c r="B613" s="437" t="s">
        <v>10901</v>
      </c>
      <c r="C613" s="443" t="s">
        <v>2365</v>
      </c>
      <c r="D613" s="443" t="s">
        <v>500</v>
      </c>
      <c r="E613" s="443" t="str">
        <f>CONCATENATE(SUM('Раздел 1'!Y59:Y59),"&lt;=",SUM('Раздел 1'!Y10:Y10))</f>
        <v>0&lt;=28</v>
      </c>
      <c r="F613" s="444"/>
    </row>
    <row r="614" spans="1:6" s="445" customFormat="1" ht="30" hidden="1" customHeight="1" x14ac:dyDescent="0.25">
      <c r="A614" s="436" t="str">
        <f>IF((SUM('Раздел 1'!Z59:Z59)&lt;=SUM('Раздел 1'!Z10:Z10)),"","Неверно!")</f>
        <v/>
      </c>
      <c r="B614" s="437" t="s">
        <v>10901</v>
      </c>
      <c r="C614" s="443" t="s">
        <v>2366</v>
      </c>
      <c r="D614" s="443" t="s">
        <v>500</v>
      </c>
      <c r="E614" s="443" t="str">
        <f>CONCATENATE(SUM('Раздел 1'!Z59:Z59),"&lt;=",SUM('Раздел 1'!Z10:Z10))</f>
        <v>0&lt;=9</v>
      </c>
      <c r="F614" s="444"/>
    </row>
    <row r="615" spans="1:6" s="445" customFormat="1" ht="30" hidden="1" customHeight="1" x14ac:dyDescent="0.25">
      <c r="A615" s="436" t="str">
        <f>IF((SUM('Раздел 1'!AA59:AA59)&lt;=SUM('Раздел 1'!AA10:AA10)),"","Неверно!")</f>
        <v/>
      </c>
      <c r="B615" s="437" t="s">
        <v>10901</v>
      </c>
      <c r="C615" s="443" t="s">
        <v>2367</v>
      </c>
      <c r="D615" s="443" t="s">
        <v>500</v>
      </c>
      <c r="E615" s="443" t="str">
        <f>CONCATENATE(SUM('Раздел 1'!AA59:AA59),"&lt;=",SUM('Раздел 1'!AA10:AA10))</f>
        <v>0&lt;=0</v>
      </c>
      <c r="F615" s="444"/>
    </row>
    <row r="616" spans="1:6" s="445" customFormat="1" ht="30" hidden="1" customHeight="1" x14ac:dyDescent="0.25">
      <c r="A616" s="436" t="str">
        <f>IF((SUM('Раздел 1'!AB59:AB59)&lt;=SUM('Раздел 1'!AB10:AB10)),"","Неверно!")</f>
        <v/>
      </c>
      <c r="B616" s="437" t="s">
        <v>10901</v>
      </c>
      <c r="C616" s="443" t="s">
        <v>2368</v>
      </c>
      <c r="D616" s="443" t="s">
        <v>500</v>
      </c>
      <c r="E616" s="443" t="str">
        <f>CONCATENATE(SUM('Раздел 1'!AB59:AB59),"&lt;=",SUM('Раздел 1'!AB10:AB10))</f>
        <v>0&lt;=0</v>
      </c>
      <c r="F616" s="444"/>
    </row>
    <row r="617" spans="1:6" s="445" customFormat="1" ht="30" hidden="1" customHeight="1" x14ac:dyDescent="0.25">
      <c r="A617" s="436" t="str">
        <f>IF((SUM('Раздел 1'!AC59:AC59)&lt;=SUM('Раздел 1'!AC10:AC10)),"","Неверно!")</f>
        <v/>
      </c>
      <c r="B617" s="437" t="s">
        <v>10901</v>
      </c>
      <c r="C617" s="443" t="s">
        <v>2369</v>
      </c>
      <c r="D617" s="443" t="s">
        <v>500</v>
      </c>
      <c r="E617" s="443" t="str">
        <f>CONCATENATE(SUM('Раздел 1'!AC59:AC59),"&lt;=",SUM('Раздел 1'!AC10:AC10))</f>
        <v>0&lt;=0</v>
      </c>
      <c r="F617" s="444"/>
    </row>
    <row r="618" spans="1:6" s="445" customFormat="1" ht="30" hidden="1" customHeight="1" x14ac:dyDescent="0.25">
      <c r="A618" s="436" t="str">
        <f>IF((SUM('Раздел 1'!AD59:AD59)&lt;=SUM('Раздел 1'!AD10:AD10)),"","Неверно!")</f>
        <v/>
      </c>
      <c r="B618" s="437" t="s">
        <v>10901</v>
      </c>
      <c r="C618" s="443" t="s">
        <v>2370</v>
      </c>
      <c r="D618" s="443" t="s">
        <v>500</v>
      </c>
      <c r="E618" s="443" t="str">
        <f>CONCATENATE(SUM('Раздел 1'!AD59:AD59),"&lt;=",SUM('Раздел 1'!AD10:AD10))</f>
        <v>0&lt;=0</v>
      </c>
      <c r="F618" s="444"/>
    </row>
    <row r="619" spans="1:6" s="445" customFormat="1" ht="30" hidden="1" customHeight="1" x14ac:dyDescent="0.25">
      <c r="A619" s="436" t="str">
        <f>IF((SUM('Раздел 1'!AE59:AE59)&lt;=SUM('Раздел 1'!AE10:AE10)),"","Неверно!")</f>
        <v/>
      </c>
      <c r="B619" s="437" t="s">
        <v>10901</v>
      </c>
      <c r="C619" s="443" t="s">
        <v>2371</v>
      </c>
      <c r="D619" s="443" t="s">
        <v>500</v>
      </c>
      <c r="E619" s="443" t="str">
        <f>CONCATENATE(SUM('Раздел 1'!AE59:AE59),"&lt;=",SUM('Раздел 1'!AE10:AE10))</f>
        <v>0&lt;=0</v>
      </c>
      <c r="F619" s="444"/>
    </row>
    <row r="620" spans="1:6" s="445" customFormat="1" ht="30" hidden="1" customHeight="1" x14ac:dyDescent="0.25">
      <c r="A620" s="436" t="str">
        <f>IF((SUM('Раздел 1'!AF59:AF59)&lt;=SUM('Раздел 1'!AF10:AF10)),"","Неверно!")</f>
        <v/>
      </c>
      <c r="B620" s="437" t="s">
        <v>10901</v>
      </c>
      <c r="C620" s="443" t="s">
        <v>2372</v>
      </c>
      <c r="D620" s="443" t="s">
        <v>500</v>
      </c>
      <c r="E620" s="443" t="str">
        <f>CONCATENATE(SUM('Раздел 1'!AF59:AF59),"&lt;=",SUM('Раздел 1'!AF10:AF10))</f>
        <v>0&lt;=0</v>
      </c>
      <c r="F620" s="444"/>
    </row>
    <row r="621" spans="1:6" s="445" customFormat="1" ht="30" hidden="1" customHeight="1" x14ac:dyDescent="0.25">
      <c r="A621" s="436" t="str">
        <f>IF((SUM('Раздел 1'!AG59:AG59)&lt;=SUM('Раздел 1'!AG10:AG10)),"","Неверно!")</f>
        <v/>
      </c>
      <c r="B621" s="437" t="s">
        <v>10901</v>
      </c>
      <c r="C621" s="443" t="s">
        <v>2373</v>
      </c>
      <c r="D621" s="443" t="s">
        <v>500</v>
      </c>
      <c r="E621" s="443" t="str">
        <f>CONCATENATE(SUM('Раздел 1'!AG59:AG59),"&lt;=",SUM('Раздел 1'!AG10:AG10))</f>
        <v>0&lt;=1</v>
      </c>
      <c r="F621" s="444"/>
    </row>
    <row r="622" spans="1:6" s="445" customFormat="1" ht="30" hidden="1" customHeight="1" x14ac:dyDescent="0.25">
      <c r="A622" s="436" t="str">
        <f>IF((SUM('Раздел 1'!AH59:AH59)&lt;=SUM('Раздел 1'!AH10:AH10)),"","Неверно!")</f>
        <v/>
      </c>
      <c r="B622" s="437" t="s">
        <v>10901</v>
      </c>
      <c r="C622" s="443" t="s">
        <v>2374</v>
      </c>
      <c r="D622" s="443" t="s">
        <v>500</v>
      </c>
      <c r="E622" s="443" t="str">
        <f>CONCATENATE(SUM('Раздел 1'!AH59:AH59),"&lt;=",SUM('Раздел 1'!AH10:AH10))</f>
        <v>0&lt;=0</v>
      </c>
      <c r="F622" s="444"/>
    </row>
    <row r="623" spans="1:6" s="445" customFormat="1" ht="30" hidden="1" customHeight="1" x14ac:dyDescent="0.25">
      <c r="A623" s="436" t="str">
        <f>IF((SUM('Раздел 1'!H59:H59)&lt;=SUM('Раздел 1'!H10:H10)),"","Неверно!")</f>
        <v/>
      </c>
      <c r="B623" s="437" t="s">
        <v>10901</v>
      </c>
      <c r="C623" s="443" t="s">
        <v>2375</v>
      </c>
      <c r="D623" s="443" t="s">
        <v>500</v>
      </c>
      <c r="E623" s="443" t="str">
        <f>CONCATENATE(SUM('Раздел 1'!H59:H59),"&lt;=",SUM('Раздел 1'!H10:H10))</f>
        <v>1&lt;=49</v>
      </c>
      <c r="F623" s="444"/>
    </row>
    <row r="624" spans="1:6" s="445" customFormat="1" ht="30" hidden="1" customHeight="1" x14ac:dyDescent="0.25">
      <c r="A624" s="436" t="str">
        <f>IF((SUM('Раздел 1'!AI59:AI59)&lt;=SUM('Раздел 1'!AI10:AI10)),"","Неверно!")</f>
        <v/>
      </c>
      <c r="B624" s="437" t="s">
        <v>10901</v>
      </c>
      <c r="C624" s="443" t="s">
        <v>2376</v>
      </c>
      <c r="D624" s="443" t="s">
        <v>500</v>
      </c>
      <c r="E624" s="443" t="str">
        <f>CONCATENATE(SUM('Раздел 1'!AI59:AI59),"&lt;=",SUM('Раздел 1'!AI10:AI10))</f>
        <v>0&lt;=0</v>
      </c>
      <c r="F624" s="444"/>
    </row>
    <row r="625" spans="1:6" s="445" customFormat="1" ht="30" hidden="1" customHeight="1" x14ac:dyDescent="0.25">
      <c r="A625" s="436" t="str">
        <f>IF((SUM('Раздел 1'!AJ59:AJ59)&lt;=SUM('Раздел 1'!AJ10:AJ10)),"","Неверно!")</f>
        <v/>
      </c>
      <c r="B625" s="437" t="s">
        <v>10901</v>
      </c>
      <c r="C625" s="443" t="s">
        <v>2377</v>
      </c>
      <c r="D625" s="443" t="s">
        <v>500</v>
      </c>
      <c r="E625" s="443" t="str">
        <f>CONCATENATE(SUM('Раздел 1'!AJ59:AJ59),"&lt;=",SUM('Раздел 1'!AJ10:AJ10))</f>
        <v>0&lt;=1</v>
      </c>
      <c r="F625" s="444"/>
    </row>
    <row r="626" spans="1:6" s="445" customFormat="1" ht="30" hidden="1" customHeight="1" x14ac:dyDescent="0.25">
      <c r="A626" s="436" t="str">
        <f>IF((SUM('Раздел 1'!AK59:AK59)&lt;=SUM('Раздел 1'!AK10:AK10)),"","Неверно!")</f>
        <v/>
      </c>
      <c r="B626" s="437" t="s">
        <v>10901</v>
      </c>
      <c r="C626" s="443" t="s">
        <v>2378</v>
      </c>
      <c r="D626" s="443" t="s">
        <v>500</v>
      </c>
      <c r="E626" s="443" t="str">
        <f>CONCATENATE(SUM('Раздел 1'!AK59:AK59),"&lt;=",SUM('Раздел 1'!AK10:AK10))</f>
        <v>0&lt;=0</v>
      </c>
      <c r="F626" s="444"/>
    </row>
    <row r="627" spans="1:6" s="445" customFormat="1" ht="30" hidden="1" customHeight="1" x14ac:dyDescent="0.25">
      <c r="A627" s="436" t="str">
        <f>IF((SUM('Раздел 1'!AL59:AL59)&lt;=SUM('Раздел 1'!AL10:AL10)),"","Неверно!")</f>
        <v/>
      </c>
      <c r="B627" s="437" t="s">
        <v>10901</v>
      </c>
      <c r="C627" s="443" t="s">
        <v>2379</v>
      </c>
      <c r="D627" s="443" t="s">
        <v>500</v>
      </c>
      <c r="E627" s="443" t="str">
        <f>CONCATENATE(SUM('Раздел 1'!AL59:AL59),"&lt;=",SUM('Раздел 1'!AL10:AL10))</f>
        <v>0&lt;=0</v>
      </c>
      <c r="F627" s="444"/>
    </row>
    <row r="628" spans="1:6" s="445" customFormat="1" ht="30" hidden="1" customHeight="1" x14ac:dyDescent="0.25">
      <c r="A628" s="436" t="str">
        <f>IF((SUM('Раздел 1'!AM59:AM59)&lt;=SUM('Раздел 1'!AM10:AM10)),"","Неверно!")</f>
        <v/>
      </c>
      <c r="B628" s="437" t="s">
        <v>10901</v>
      </c>
      <c r="C628" s="443" t="s">
        <v>2380</v>
      </c>
      <c r="D628" s="443" t="s">
        <v>500</v>
      </c>
      <c r="E628" s="443" t="str">
        <f>CONCATENATE(SUM('Раздел 1'!AM59:AM59),"&lt;=",SUM('Раздел 1'!AM10:AM10))</f>
        <v>0&lt;=0</v>
      </c>
      <c r="F628" s="444"/>
    </row>
    <row r="629" spans="1:6" s="445" customFormat="1" ht="30" hidden="1" customHeight="1" x14ac:dyDescent="0.25">
      <c r="A629" s="436" t="str">
        <f>IF((SUM('Раздел 1'!I59:I59)&lt;=SUM('Раздел 1'!I10:I10)),"","Неверно!")</f>
        <v/>
      </c>
      <c r="B629" s="437" t="s">
        <v>10901</v>
      </c>
      <c r="C629" s="443" t="s">
        <v>2381</v>
      </c>
      <c r="D629" s="443" t="s">
        <v>500</v>
      </c>
      <c r="E629" s="443" t="str">
        <f>CONCATENATE(SUM('Раздел 1'!I59:I59),"&lt;=",SUM('Раздел 1'!I10:I10))</f>
        <v>0&lt;=12</v>
      </c>
      <c r="F629" s="444"/>
    </row>
    <row r="630" spans="1:6" s="445" customFormat="1" ht="30" hidden="1" customHeight="1" x14ac:dyDescent="0.25">
      <c r="A630" s="436" t="str">
        <f>IF((SUM('Раздел 1'!J59:J59)&lt;=SUM('Раздел 1'!J10:J10)),"","Неверно!")</f>
        <v/>
      </c>
      <c r="B630" s="437" t="s">
        <v>10901</v>
      </c>
      <c r="C630" s="443" t="s">
        <v>2382</v>
      </c>
      <c r="D630" s="443" t="s">
        <v>500</v>
      </c>
      <c r="E630" s="443" t="str">
        <f>CONCATENATE(SUM('Раздел 1'!J59:J59),"&lt;=",SUM('Раздел 1'!J10:J10))</f>
        <v>1&lt;=3</v>
      </c>
      <c r="F630" s="444"/>
    </row>
    <row r="631" spans="1:6" s="445" customFormat="1" ht="30" hidden="1" customHeight="1" x14ac:dyDescent="0.25">
      <c r="A631" s="436" t="str">
        <f>IF((SUM('Раздел 1'!K59:K59)&lt;=SUM('Раздел 1'!K10:K10)),"","Неверно!")</f>
        <v/>
      </c>
      <c r="B631" s="437" t="s">
        <v>10901</v>
      </c>
      <c r="C631" s="443" t="s">
        <v>2383</v>
      </c>
      <c r="D631" s="443" t="s">
        <v>500</v>
      </c>
      <c r="E631" s="443" t="str">
        <f>CONCATENATE(SUM('Раздел 1'!K59:K59),"&lt;=",SUM('Раздел 1'!K10:K10))</f>
        <v>0&lt;=2</v>
      </c>
      <c r="F631" s="444"/>
    </row>
    <row r="632" spans="1:6" s="445" customFormat="1" ht="30" hidden="1" customHeight="1" x14ac:dyDescent="0.25">
      <c r="A632" s="436" t="str">
        <f>IF((SUM('Раздел 1'!L59:L59)&lt;=SUM('Раздел 1'!L10:L10)),"","Неверно!")</f>
        <v/>
      </c>
      <c r="B632" s="437" t="s">
        <v>10901</v>
      </c>
      <c r="C632" s="443" t="s">
        <v>2384</v>
      </c>
      <c r="D632" s="443" t="s">
        <v>500</v>
      </c>
      <c r="E632" s="443" t="str">
        <f>CONCATENATE(SUM('Раздел 1'!L59:L59),"&lt;=",SUM('Раздел 1'!L10:L10))</f>
        <v>0&lt;=1</v>
      </c>
      <c r="F632" s="444"/>
    </row>
    <row r="633" spans="1:6" s="445" customFormat="1" ht="30" hidden="1" customHeight="1" x14ac:dyDescent="0.25">
      <c r="A633" s="436" t="str">
        <f>IF((SUM('Раздел 1'!M59:M59)&lt;=SUM('Раздел 1'!M10:M10)),"","Неверно!")</f>
        <v/>
      </c>
      <c r="B633" s="437" t="s">
        <v>10901</v>
      </c>
      <c r="C633" s="443" t="s">
        <v>2385</v>
      </c>
      <c r="D633" s="443" t="s">
        <v>500</v>
      </c>
      <c r="E633" s="443" t="str">
        <f>CONCATENATE(SUM('Раздел 1'!M59:M59),"&lt;=",SUM('Раздел 1'!M10:M10))</f>
        <v>2&lt;=67</v>
      </c>
      <c r="F633" s="444"/>
    </row>
    <row r="634" spans="1:6" s="445" customFormat="1" ht="30" hidden="1" customHeight="1" x14ac:dyDescent="0.25">
      <c r="A634" s="436" t="str">
        <f>IF((SUM('Раздел 1'!N59:N59)&lt;=SUM('Раздел 1'!N10:N10)),"","Неверно!")</f>
        <v/>
      </c>
      <c r="B634" s="437" t="s">
        <v>10901</v>
      </c>
      <c r="C634" s="443" t="s">
        <v>2386</v>
      </c>
      <c r="D634" s="443" t="s">
        <v>500</v>
      </c>
      <c r="E634" s="443" t="str">
        <f>CONCATENATE(SUM('Раздел 1'!N59:N59),"&lt;=",SUM('Раздел 1'!N10:N10))</f>
        <v>0&lt;=0</v>
      </c>
      <c r="F634" s="444"/>
    </row>
    <row r="635" spans="1:6" s="445" customFormat="1" ht="30" hidden="1" customHeight="1" x14ac:dyDescent="0.25">
      <c r="A635" s="436" t="str">
        <f>IF((SUM('Раздел 1'!F60:F60)&lt;=SUM('Раздел 1'!F59:F59)),"","Неверно!")</f>
        <v/>
      </c>
      <c r="B635" s="437" t="s">
        <v>10902</v>
      </c>
      <c r="C635" s="443" t="s">
        <v>2319</v>
      </c>
      <c r="D635" s="443" t="s">
        <v>499</v>
      </c>
      <c r="E635" s="443" t="str">
        <f>CONCATENATE(SUM('Раздел 1'!F60:F60),"&lt;=",SUM('Раздел 1'!F59:F59))</f>
        <v>0&lt;=1</v>
      </c>
      <c r="F635" s="444"/>
    </row>
    <row r="636" spans="1:6" s="445" customFormat="1" ht="30" hidden="1" customHeight="1" x14ac:dyDescent="0.25">
      <c r="A636" s="436" t="str">
        <f>IF((SUM('Раздел 1'!O60:O60)&lt;=SUM('Раздел 1'!O59:O59)),"","Неверно!")</f>
        <v/>
      </c>
      <c r="B636" s="437" t="s">
        <v>10902</v>
      </c>
      <c r="C636" s="443" t="s">
        <v>2320</v>
      </c>
      <c r="D636" s="443" t="s">
        <v>499</v>
      </c>
      <c r="E636" s="443" t="str">
        <f>CONCATENATE(SUM('Раздел 1'!O60:O60),"&lt;=",SUM('Раздел 1'!O59:O59))</f>
        <v>0&lt;=2</v>
      </c>
      <c r="F636" s="444"/>
    </row>
    <row r="637" spans="1:6" s="445" customFormat="1" ht="30" hidden="1" customHeight="1" x14ac:dyDescent="0.25">
      <c r="A637" s="436" t="str">
        <f>IF((SUM('Раздел 1'!P60:P60)&lt;=SUM('Раздел 1'!P59:P59)),"","Неверно!")</f>
        <v/>
      </c>
      <c r="B637" s="437" t="s">
        <v>10902</v>
      </c>
      <c r="C637" s="443" t="s">
        <v>2321</v>
      </c>
      <c r="D637" s="443" t="s">
        <v>499</v>
      </c>
      <c r="E637" s="443" t="str">
        <f>CONCATENATE(SUM('Раздел 1'!P60:P60),"&lt;=",SUM('Раздел 1'!P59:P59))</f>
        <v>0&lt;=3</v>
      </c>
      <c r="F637" s="444"/>
    </row>
    <row r="638" spans="1:6" s="445" customFormat="1" ht="30" hidden="1" customHeight="1" x14ac:dyDescent="0.25">
      <c r="A638" s="436" t="str">
        <f>IF((SUM('Раздел 1'!Q60:Q60)&lt;=SUM('Раздел 1'!Q59:Q59)),"","Неверно!")</f>
        <v/>
      </c>
      <c r="B638" s="437" t="s">
        <v>10902</v>
      </c>
      <c r="C638" s="443" t="s">
        <v>2322</v>
      </c>
      <c r="D638" s="443" t="s">
        <v>499</v>
      </c>
      <c r="E638" s="443" t="str">
        <f>CONCATENATE(SUM('Раздел 1'!Q60:Q60),"&lt;=",SUM('Раздел 1'!Q59:Q59))</f>
        <v>0&lt;=1</v>
      </c>
      <c r="F638" s="444"/>
    </row>
    <row r="639" spans="1:6" s="445" customFormat="1" ht="30" hidden="1" customHeight="1" x14ac:dyDescent="0.25">
      <c r="A639" s="436" t="str">
        <f>IF((SUM('Раздел 1'!R60:R60)&lt;=SUM('Раздел 1'!R59:R59)),"","Неверно!")</f>
        <v/>
      </c>
      <c r="B639" s="437" t="s">
        <v>10902</v>
      </c>
      <c r="C639" s="443" t="s">
        <v>2323</v>
      </c>
      <c r="D639" s="443" t="s">
        <v>499</v>
      </c>
      <c r="E639" s="443" t="str">
        <f>CONCATENATE(SUM('Раздел 1'!R60:R60),"&lt;=",SUM('Раздел 1'!R59:R59))</f>
        <v>0&lt;=0</v>
      </c>
      <c r="F639" s="444"/>
    </row>
    <row r="640" spans="1:6" s="445" customFormat="1" ht="30" hidden="1" customHeight="1" x14ac:dyDescent="0.25">
      <c r="A640" s="436" t="str">
        <f>IF((SUM('Раздел 1'!S60:S60)&lt;=SUM('Раздел 1'!S59:S59)),"","Неверно!")</f>
        <v/>
      </c>
      <c r="B640" s="437" t="s">
        <v>10902</v>
      </c>
      <c r="C640" s="443" t="s">
        <v>2324</v>
      </c>
      <c r="D640" s="443" t="s">
        <v>499</v>
      </c>
      <c r="E640" s="443" t="str">
        <f>CONCATENATE(SUM('Раздел 1'!S60:S60),"&lt;=",SUM('Раздел 1'!S59:S59))</f>
        <v>0&lt;=0</v>
      </c>
      <c r="F640" s="444"/>
    </row>
    <row r="641" spans="1:6" s="445" customFormat="1" ht="30" hidden="1" customHeight="1" x14ac:dyDescent="0.25">
      <c r="A641" s="436" t="str">
        <f>IF((SUM('Раздел 1'!T60:T60)&lt;=SUM('Раздел 1'!T59:T59)),"","Неверно!")</f>
        <v/>
      </c>
      <c r="B641" s="437" t="s">
        <v>10902</v>
      </c>
      <c r="C641" s="443" t="s">
        <v>2325</v>
      </c>
      <c r="D641" s="443" t="s">
        <v>499</v>
      </c>
      <c r="E641" s="443" t="str">
        <f>CONCATENATE(SUM('Раздел 1'!T60:T60),"&lt;=",SUM('Раздел 1'!T59:T59))</f>
        <v>0&lt;=0</v>
      </c>
      <c r="F641" s="444"/>
    </row>
    <row r="642" spans="1:6" s="445" customFormat="1" ht="30" hidden="1" customHeight="1" x14ac:dyDescent="0.25">
      <c r="A642" s="436" t="str">
        <f>IF((SUM('Раздел 1'!U60:U60)&lt;=SUM('Раздел 1'!U59:U59)),"","Неверно!")</f>
        <v/>
      </c>
      <c r="B642" s="437" t="s">
        <v>10902</v>
      </c>
      <c r="C642" s="443" t="s">
        <v>2326</v>
      </c>
      <c r="D642" s="443" t="s">
        <v>499</v>
      </c>
      <c r="E642" s="443" t="str">
        <f>CONCATENATE(SUM('Раздел 1'!U60:U60),"&lt;=",SUM('Раздел 1'!U59:U59))</f>
        <v>0&lt;=1</v>
      </c>
      <c r="F642" s="444"/>
    </row>
    <row r="643" spans="1:6" s="445" customFormat="1" ht="30" hidden="1" customHeight="1" x14ac:dyDescent="0.25">
      <c r="A643" s="436" t="str">
        <f>IF((SUM('Раздел 1'!V60:V60)&lt;=SUM('Раздел 1'!V59:V59)),"","Неверно!")</f>
        <v/>
      </c>
      <c r="B643" s="437" t="s">
        <v>10902</v>
      </c>
      <c r="C643" s="443" t="s">
        <v>2327</v>
      </c>
      <c r="D643" s="443" t="s">
        <v>499</v>
      </c>
      <c r="E643" s="443" t="str">
        <f>CONCATENATE(SUM('Раздел 1'!V60:V60),"&lt;=",SUM('Раздел 1'!V59:V59))</f>
        <v>0&lt;=0</v>
      </c>
      <c r="F643" s="444"/>
    </row>
    <row r="644" spans="1:6" s="445" customFormat="1" ht="30" hidden="1" customHeight="1" x14ac:dyDescent="0.25">
      <c r="A644" s="436" t="str">
        <f>IF((SUM('Раздел 1'!W60:W60)&lt;=SUM('Раздел 1'!W59:W59)),"","Неверно!")</f>
        <v/>
      </c>
      <c r="B644" s="437" t="s">
        <v>10902</v>
      </c>
      <c r="C644" s="443" t="s">
        <v>2328</v>
      </c>
      <c r="D644" s="443" t="s">
        <v>499</v>
      </c>
      <c r="E644" s="443" t="str">
        <f>CONCATENATE(SUM('Раздел 1'!W60:W60),"&lt;=",SUM('Раздел 1'!W59:W59))</f>
        <v>0&lt;=0</v>
      </c>
      <c r="F644" s="444"/>
    </row>
    <row r="645" spans="1:6" s="445" customFormat="1" ht="30" hidden="1" customHeight="1" x14ac:dyDescent="0.25">
      <c r="A645" s="436" t="str">
        <f>IF((SUM('Раздел 1'!X60:X60)&lt;=SUM('Раздел 1'!X59:X59)),"","Неверно!")</f>
        <v/>
      </c>
      <c r="B645" s="437" t="s">
        <v>10902</v>
      </c>
      <c r="C645" s="443" t="s">
        <v>2329</v>
      </c>
      <c r="D645" s="443" t="s">
        <v>499</v>
      </c>
      <c r="E645" s="443" t="str">
        <f>CONCATENATE(SUM('Раздел 1'!X60:X60),"&lt;=",SUM('Раздел 1'!X59:X59))</f>
        <v>0&lt;=0</v>
      </c>
      <c r="F645" s="444"/>
    </row>
    <row r="646" spans="1:6" s="445" customFormat="1" ht="30" hidden="1" customHeight="1" x14ac:dyDescent="0.25">
      <c r="A646" s="436" t="str">
        <f>IF((SUM('Раздел 1'!G60:G60)&lt;=SUM('Раздел 1'!G59:G59)),"","Неверно!")</f>
        <v/>
      </c>
      <c r="B646" s="437" t="s">
        <v>10902</v>
      </c>
      <c r="C646" s="443" t="s">
        <v>2330</v>
      </c>
      <c r="D646" s="443" t="s">
        <v>499</v>
      </c>
      <c r="E646" s="443" t="str">
        <f>CONCATENATE(SUM('Раздел 1'!G60:G60),"&lt;=",SUM('Раздел 1'!G59:G59))</f>
        <v>0&lt;=3</v>
      </c>
      <c r="F646" s="444"/>
    </row>
    <row r="647" spans="1:6" s="445" customFormat="1" ht="30" hidden="1" customHeight="1" x14ac:dyDescent="0.25">
      <c r="A647" s="436" t="str">
        <f>IF((SUM('Раздел 1'!Y60:Y60)&lt;=SUM('Раздел 1'!Y59:Y59)),"","Неверно!")</f>
        <v/>
      </c>
      <c r="B647" s="437" t="s">
        <v>10902</v>
      </c>
      <c r="C647" s="443" t="s">
        <v>2331</v>
      </c>
      <c r="D647" s="443" t="s">
        <v>499</v>
      </c>
      <c r="E647" s="443" t="str">
        <f>CONCATENATE(SUM('Раздел 1'!Y60:Y60),"&lt;=",SUM('Раздел 1'!Y59:Y59))</f>
        <v>0&lt;=0</v>
      </c>
      <c r="F647" s="444"/>
    </row>
    <row r="648" spans="1:6" s="445" customFormat="1" ht="30" hidden="1" customHeight="1" x14ac:dyDescent="0.25">
      <c r="A648" s="436" t="str">
        <f>IF((SUM('Раздел 1'!Z60:Z60)&lt;=SUM('Раздел 1'!Z59:Z59)),"","Неверно!")</f>
        <v/>
      </c>
      <c r="B648" s="437" t="s">
        <v>10902</v>
      </c>
      <c r="C648" s="443" t="s">
        <v>2332</v>
      </c>
      <c r="D648" s="443" t="s">
        <v>499</v>
      </c>
      <c r="E648" s="443" t="str">
        <f>CONCATENATE(SUM('Раздел 1'!Z60:Z60),"&lt;=",SUM('Раздел 1'!Z59:Z59))</f>
        <v>0&lt;=0</v>
      </c>
      <c r="F648" s="444"/>
    </row>
    <row r="649" spans="1:6" s="445" customFormat="1" ht="30" hidden="1" customHeight="1" x14ac:dyDescent="0.25">
      <c r="A649" s="436" t="str">
        <f>IF((SUM('Раздел 1'!AA60:AA60)&lt;=SUM('Раздел 1'!AA59:AA59)),"","Неверно!")</f>
        <v/>
      </c>
      <c r="B649" s="437" t="s">
        <v>10902</v>
      </c>
      <c r="C649" s="443" t="s">
        <v>2333</v>
      </c>
      <c r="D649" s="443" t="s">
        <v>499</v>
      </c>
      <c r="E649" s="443" t="str">
        <f>CONCATENATE(SUM('Раздел 1'!AA60:AA60),"&lt;=",SUM('Раздел 1'!AA59:AA59))</f>
        <v>0&lt;=0</v>
      </c>
      <c r="F649" s="444"/>
    </row>
    <row r="650" spans="1:6" s="445" customFormat="1" ht="30" hidden="1" customHeight="1" x14ac:dyDescent="0.25">
      <c r="A650" s="436" t="str">
        <f>IF((SUM('Раздел 1'!AB60:AB60)&lt;=SUM('Раздел 1'!AB59:AB59)),"","Неверно!")</f>
        <v/>
      </c>
      <c r="B650" s="437" t="s">
        <v>10902</v>
      </c>
      <c r="C650" s="443" t="s">
        <v>2334</v>
      </c>
      <c r="D650" s="443" t="s">
        <v>499</v>
      </c>
      <c r="E650" s="443" t="str">
        <f>CONCATENATE(SUM('Раздел 1'!AB60:AB60),"&lt;=",SUM('Раздел 1'!AB59:AB59))</f>
        <v>0&lt;=0</v>
      </c>
      <c r="F650" s="444"/>
    </row>
    <row r="651" spans="1:6" s="445" customFormat="1" ht="30" hidden="1" customHeight="1" x14ac:dyDescent="0.25">
      <c r="A651" s="436" t="str">
        <f>IF((SUM('Раздел 1'!AC60:AC60)&lt;=SUM('Раздел 1'!AC59:AC59)),"","Неверно!")</f>
        <v/>
      </c>
      <c r="B651" s="437" t="s">
        <v>10902</v>
      </c>
      <c r="C651" s="443" t="s">
        <v>2335</v>
      </c>
      <c r="D651" s="443" t="s">
        <v>499</v>
      </c>
      <c r="E651" s="443" t="str">
        <f>CONCATENATE(SUM('Раздел 1'!AC60:AC60),"&lt;=",SUM('Раздел 1'!AC59:AC59))</f>
        <v>0&lt;=0</v>
      </c>
      <c r="F651" s="444"/>
    </row>
    <row r="652" spans="1:6" s="445" customFormat="1" ht="30" hidden="1" customHeight="1" x14ac:dyDescent="0.25">
      <c r="A652" s="436" t="str">
        <f>IF((SUM('Раздел 1'!AD60:AD60)&lt;=SUM('Раздел 1'!AD59:AD59)),"","Неверно!")</f>
        <v/>
      </c>
      <c r="B652" s="437" t="s">
        <v>10902</v>
      </c>
      <c r="C652" s="443" t="s">
        <v>2336</v>
      </c>
      <c r="D652" s="443" t="s">
        <v>499</v>
      </c>
      <c r="E652" s="443" t="str">
        <f>CONCATENATE(SUM('Раздел 1'!AD60:AD60),"&lt;=",SUM('Раздел 1'!AD59:AD59))</f>
        <v>0&lt;=0</v>
      </c>
      <c r="F652" s="444"/>
    </row>
    <row r="653" spans="1:6" s="445" customFormat="1" ht="30" hidden="1" customHeight="1" x14ac:dyDescent="0.25">
      <c r="A653" s="436" t="str">
        <f>IF((SUM('Раздел 1'!AE60:AE60)&lt;=SUM('Раздел 1'!AE59:AE59)),"","Неверно!")</f>
        <v/>
      </c>
      <c r="B653" s="437" t="s">
        <v>10902</v>
      </c>
      <c r="C653" s="443" t="s">
        <v>2337</v>
      </c>
      <c r="D653" s="443" t="s">
        <v>499</v>
      </c>
      <c r="E653" s="443" t="str">
        <f>CONCATENATE(SUM('Раздел 1'!AE60:AE60),"&lt;=",SUM('Раздел 1'!AE59:AE59))</f>
        <v>0&lt;=0</v>
      </c>
      <c r="F653" s="444"/>
    </row>
    <row r="654" spans="1:6" s="445" customFormat="1" ht="30" hidden="1" customHeight="1" x14ac:dyDescent="0.25">
      <c r="A654" s="436" t="str">
        <f>IF((SUM('Раздел 1'!AF60:AF60)&lt;=SUM('Раздел 1'!AF59:AF59)),"","Неверно!")</f>
        <v/>
      </c>
      <c r="B654" s="437" t="s">
        <v>10902</v>
      </c>
      <c r="C654" s="443" t="s">
        <v>2338</v>
      </c>
      <c r="D654" s="443" t="s">
        <v>499</v>
      </c>
      <c r="E654" s="443" t="str">
        <f>CONCATENATE(SUM('Раздел 1'!AF60:AF60),"&lt;=",SUM('Раздел 1'!AF59:AF59))</f>
        <v>0&lt;=0</v>
      </c>
      <c r="F654" s="444"/>
    </row>
    <row r="655" spans="1:6" s="445" customFormat="1" ht="30" hidden="1" customHeight="1" x14ac:dyDescent="0.25">
      <c r="A655" s="436" t="str">
        <f>IF((SUM('Раздел 1'!AG60:AG60)&lt;=SUM('Раздел 1'!AG59:AG59)),"","Неверно!")</f>
        <v/>
      </c>
      <c r="B655" s="437" t="s">
        <v>10902</v>
      </c>
      <c r="C655" s="443" t="s">
        <v>2339</v>
      </c>
      <c r="D655" s="443" t="s">
        <v>499</v>
      </c>
      <c r="E655" s="443" t="str">
        <f>CONCATENATE(SUM('Раздел 1'!AG60:AG60),"&lt;=",SUM('Раздел 1'!AG59:AG59))</f>
        <v>0&lt;=0</v>
      </c>
      <c r="F655" s="444"/>
    </row>
    <row r="656" spans="1:6" s="445" customFormat="1" ht="30" hidden="1" customHeight="1" x14ac:dyDescent="0.25">
      <c r="A656" s="436" t="str">
        <f>IF((SUM('Раздел 1'!AH60:AH60)&lt;=SUM('Раздел 1'!AH59:AH59)),"","Неверно!")</f>
        <v/>
      </c>
      <c r="B656" s="437" t="s">
        <v>10902</v>
      </c>
      <c r="C656" s="443" t="s">
        <v>2340</v>
      </c>
      <c r="D656" s="443" t="s">
        <v>499</v>
      </c>
      <c r="E656" s="443" t="str">
        <f>CONCATENATE(SUM('Раздел 1'!AH60:AH60),"&lt;=",SUM('Раздел 1'!AH59:AH59))</f>
        <v>0&lt;=0</v>
      </c>
      <c r="F656" s="444"/>
    </row>
    <row r="657" spans="1:6" s="445" customFormat="1" ht="30" hidden="1" customHeight="1" x14ac:dyDescent="0.25">
      <c r="A657" s="436" t="str">
        <f>IF((SUM('Раздел 1'!H60:H60)&lt;=SUM('Раздел 1'!H59:H59)),"","Неверно!")</f>
        <v/>
      </c>
      <c r="B657" s="437" t="s">
        <v>10902</v>
      </c>
      <c r="C657" s="443" t="s">
        <v>2341</v>
      </c>
      <c r="D657" s="443" t="s">
        <v>499</v>
      </c>
      <c r="E657" s="443" t="str">
        <f>CONCATENATE(SUM('Раздел 1'!H60:H60),"&lt;=",SUM('Раздел 1'!H59:H59))</f>
        <v>0&lt;=1</v>
      </c>
      <c r="F657" s="444"/>
    </row>
    <row r="658" spans="1:6" s="445" customFormat="1" ht="30" hidden="1" customHeight="1" x14ac:dyDescent="0.25">
      <c r="A658" s="436" t="str">
        <f>IF((SUM('Раздел 1'!AI60:AI60)&lt;=SUM('Раздел 1'!AI59:AI59)),"","Неверно!")</f>
        <v/>
      </c>
      <c r="B658" s="437" t="s">
        <v>10902</v>
      </c>
      <c r="C658" s="443" t="s">
        <v>2342</v>
      </c>
      <c r="D658" s="443" t="s">
        <v>499</v>
      </c>
      <c r="E658" s="443" t="str">
        <f>CONCATENATE(SUM('Раздел 1'!AI60:AI60),"&lt;=",SUM('Раздел 1'!AI59:AI59))</f>
        <v>0&lt;=0</v>
      </c>
      <c r="F658" s="444"/>
    </row>
    <row r="659" spans="1:6" s="445" customFormat="1" ht="30" hidden="1" customHeight="1" x14ac:dyDescent="0.25">
      <c r="A659" s="436" t="str">
        <f>IF((SUM('Раздел 1'!AJ60:AJ60)&lt;=SUM('Раздел 1'!AJ59:AJ59)),"","Неверно!")</f>
        <v/>
      </c>
      <c r="B659" s="437" t="s">
        <v>10902</v>
      </c>
      <c r="C659" s="443" t="s">
        <v>2343</v>
      </c>
      <c r="D659" s="443" t="s">
        <v>499</v>
      </c>
      <c r="E659" s="443" t="str">
        <f>CONCATENATE(SUM('Раздел 1'!AJ60:AJ60),"&lt;=",SUM('Раздел 1'!AJ59:AJ59))</f>
        <v>0&lt;=0</v>
      </c>
      <c r="F659" s="444"/>
    </row>
    <row r="660" spans="1:6" s="445" customFormat="1" ht="30" hidden="1" customHeight="1" x14ac:dyDescent="0.25">
      <c r="A660" s="436" t="str">
        <f>IF((SUM('Раздел 1'!AK60:AK60)&lt;=SUM('Раздел 1'!AK59:AK59)),"","Неверно!")</f>
        <v/>
      </c>
      <c r="B660" s="437" t="s">
        <v>10902</v>
      </c>
      <c r="C660" s="443" t="s">
        <v>2344</v>
      </c>
      <c r="D660" s="443" t="s">
        <v>499</v>
      </c>
      <c r="E660" s="443" t="str">
        <f>CONCATENATE(SUM('Раздел 1'!AK60:AK60),"&lt;=",SUM('Раздел 1'!AK59:AK59))</f>
        <v>0&lt;=0</v>
      </c>
      <c r="F660" s="444"/>
    </row>
    <row r="661" spans="1:6" s="445" customFormat="1" ht="30" hidden="1" customHeight="1" x14ac:dyDescent="0.25">
      <c r="A661" s="436" t="str">
        <f>IF((SUM('Раздел 1'!AL60:AL60)&lt;=SUM('Раздел 1'!AL59:AL59)),"","Неверно!")</f>
        <v/>
      </c>
      <c r="B661" s="437" t="s">
        <v>10902</v>
      </c>
      <c r="C661" s="443" t="s">
        <v>2345</v>
      </c>
      <c r="D661" s="443" t="s">
        <v>499</v>
      </c>
      <c r="E661" s="443" t="str">
        <f>CONCATENATE(SUM('Раздел 1'!AL60:AL60),"&lt;=",SUM('Раздел 1'!AL59:AL59))</f>
        <v>0&lt;=0</v>
      </c>
      <c r="F661" s="444"/>
    </row>
    <row r="662" spans="1:6" s="445" customFormat="1" ht="30" hidden="1" customHeight="1" x14ac:dyDescent="0.25">
      <c r="A662" s="436" t="str">
        <f>IF((SUM('Раздел 1'!AM60:AM60)&lt;=SUM('Раздел 1'!AM59:AM59)),"","Неверно!")</f>
        <v/>
      </c>
      <c r="B662" s="437" t="s">
        <v>10902</v>
      </c>
      <c r="C662" s="443" t="s">
        <v>2346</v>
      </c>
      <c r="D662" s="443" t="s">
        <v>499</v>
      </c>
      <c r="E662" s="443" t="str">
        <f>CONCATENATE(SUM('Раздел 1'!AM60:AM60),"&lt;=",SUM('Раздел 1'!AM59:AM59))</f>
        <v>0&lt;=0</v>
      </c>
      <c r="F662" s="444"/>
    </row>
    <row r="663" spans="1:6" s="445" customFormat="1" ht="30" hidden="1" customHeight="1" x14ac:dyDescent="0.25">
      <c r="A663" s="436" t="str">
        <f>IF((SUM('Раздел 1'!I60:I60)&lt;=SUM('Раздел 1'!I59:I59)),"","Неверно!")</f>
        <v/>
      </c>
      <c r="B663" s="437" t="s">
        <v>10902</v>
      </c>
      <c r="C663" s="443" t="s">
        <v>2347</v>
      </c>
      <c r="D663" s="443" t="s">
        <v>499</v>
      </c>
      <c r="E663" s="443" t="str">
        <f>CONCATENATE(SUM('Раздел 1'!I60:I60),"&lt;=",SUM('Раздел 1'!I59:I59))</f>
        <v>0&lt;=0</v>
      </c>
      <c r="F663" s="444"/>
    </row>
    <row r="664" spans="1:6" s="445" customFormat="1" ht="30" hidden="1" customHeight="1" x14ac:dyDescent="0.25">
      <c r="A664" s="436" t="str">
        <f>IF((SUM('Раздел 1'!J60:J60)&lt;=SUM('Раздел 1'!J59:J59)),"","Неверно!")</f>
        <v/>
      </c>
      <c r="B664" s="437" t="s">
        <v>10902</v>
      </c>
      <c r="C664" s="443" t="s">
        <v>2348</v>
      </c>
      <c r="D664" s="443" t="s">
        <v>499</v>
      </c>
      <c r="E664" s="443" t="str">
        <f>CONCATENATE(SUM('Раздел 1'!J60:J60),"&lt;=",SUM('Раздел 1'!J59:J59))</f>
        <v>0&lt;=1</v>
      </c>
      <c r="F664" s="444"/>
    </row>
    <row r="665" spans="1:6" s="445" customFormat="1" ht="30" hidden="1" customHeight="1" x14ac:dyDescent="0.25">
      <c r="A665" s="436" t="str">
        <f>IF((SUM('Раздел 1'!K60:K60)&lt;=SUM('Раздел 1'!K59:K59)),"","Неверно!")</f>
        <v/>
      </c>
      <c r="B665" s="437" t="s">
        <v>10902</v>
      </c>
      <c r="C665" s="443" t="s">
        <v>2349</v>
      </c>
      <c r="D665" s="443" t="s">
        <v>499</v>
      </c>
      <c r="E665" s="443" t="str">
        <f>CONCATENATE(SUM('Раздел 1'!K60:K60),"&lt;=",SUM('Раздел 1'!K59:K59))</f>
        <v>0&lt;=0</v>
      </c>
      <c r="F665" s="444"/>
    </row>
    <row r="666" spans="1:6" s="445" customFormat="1" ht="30" hidden="1" customHeight="1" x14ac:dyDescent="0.25">
      <c r="A666" s="436" t="str">
        <f>IF((SUM('Раздел 1'!L60:L60)&lt;=SUM('Раздел 1'!L59:L59)),"","Неверно!")</f>
        <v/>
      </c>
      <c r="B666" s="437" t="s">
        <v>10902</v>
      </c>
      <c r="C666" s="443" t="s">
        <v>2350</v>
      </c>
      <c r="D666" s="443" t="s">
        <v>499</v>
      </c>
      <c r="E666" s="443" t="str">
        <f>CONCATENATE(SUM('Раздел 1'!L60:L60),"&lt;=",SUM('Раздел 1'!L59:L59))</f>
        <v>0&lt;=0</v>
      </c>
      <c r="F666" s="444"/>
    </row>
    <row r="667" spans="1:6" s="445" customFormat="1" ht="30" hidden="1" customHeight="1" x14ac:dyDescent="0.25">
      <c r="A667" s="436" t="str">
        <f>IF((SUM('Раздел 1'!M60:M60)&lt;=SUM('Раздел 1'!M59:M59)),"","Неверно!")</f>
        <v/>
      </c>
      <c r="B667" s="437" t="s">
        <v>10902</v>
      </c>
      <c r="C667" s="443" t="s">
        <v>2351</v>
      </c>
      <c r="D667" s="443" t="s">
        <v>499</v>
      </c>
      <c r="E667" s="443" t="str">
        <f>CONCATENATE(SUM('Раздел 1'!M60:M60),"&lt;=",SUM('Раздел 1'!M59:M59))</f>
        <v>0&lt;=2</v>
      </c>
      <c r="F667" s="444"/>
    </row>
    <row r="668" spans="1:6" s="445" customFormat="1" ht="30" hidden="1" customHeight="1" x14ac:dyDescent="0.25">
      <c r="A668" s="436" t="str">
        <f>IF((SUM('Раздел 1'!N60:N60)&lt;=SUM('Раздел 1'!N59:N59)),"","Неверно!")</f>
        <v/>
      </c>
      <c r="B668" s="437" t="s">
        <v>10902</v>
      </c>
      <c r="C668" s="443" t="s">
        <v>2352</v>
      </c>
      <c r="D668" s="443" t="s">
        <v>499</v>
      </c>
      <c r="E668" s="443" t="str">
        <f>CONCATENATE(SUM('Раздел 1'!N60:N60),"&lt;=",SUM('Раздел 1'!N59:N59))</f>
        <v>0&lt;=0</v>
      </c>
      <c r="F668" s="444"/>
    </row>
    <row r="669" spans="1:6" s="445" customFormat="1" ht="30" hidden="1" customHeight="1" x14ac:dyDescent="0.25">
      <c r="A669" s="436" t="str">
        <f>IF((SUM('Раздел 1'!F61:F61)&lt;=SUM('Раздел 1'!F10:F10)),"","Неверно!")</f>
        <v/>
      </c>
      <c r="B669" s="437" t="s">
        <v>10903</v>
      </c>
      <c r="C669" s="443" t="s">
        <v>2285</v>
      </c>
      <c r="D669" s="443" t="s">
        <v>504</v>
      </c>
      <c r="E669" s="443" t="str">
        <f>CONCATENATE(SUM('Раздел 1'!F61:F61),"&lt;=",SUM('Раздел 1'!F10:F10))</f>
        <v>0&lt;=37</v>
      </c>
      <c r="F669" s="444"/>
    </row>
    <row r="670" spans="1:6" s="445" customFormat="1" ht="30" hidden="1" customHeight="1" x14ac:dyDescent="0.25">
      <c r="A670" s="436" t="str">
        <f>IF((SUM('Раздел 1'!O61:O61)&lt;=SUM('Раздел 1'!O10:O10)),"","Неверно!")</f>
        <v/>
      </c>
      <c r="B670" s="437" t="s">
        <v>10903</v>
      </c>
      <c r="C670" s="443" t="s">
        <v>2286</v>
      </c>
      <c r="D670" s="443" t="s">
        <v>504</v>
      </c>
      <c r="E670" s="443" t="str">
        <f>CONCATENATE(SUM('Раздел 1'!O61:O61),"&lt;=",SUM('Раздел 1'!O10:O10))</f>
        <v>0&lt;=41</v>
      </c>
      <c r="F670" s="444"/>
    </row>
    <row r="671" spans="1:6" s="445" customFormat="1" ht="30" hidden="1" customHeight="1" x14ac:dyDescent="0.25">
      <c r="A671" s="436" t="str">
        <f>IF((SUM('Раздел 1'!P61:P61)&lt;=SUM('Раздел 1'!P10:P10)),"","Неверно!")</f>
        <v/>
      </c>
      <c r="B671" s="437" t="s">
        <v>10903</v>
      </c>
      <c r="C671" s="443" t="s">
        <v>2287</v>
      </c>
      <c r="D671" s="443" t="s">
        <v>504</v>
      </c>
      <c r="E671" s="443" t="str">
        <f>CONCATENATE(SUM('Раздел 1'!P61:P61),"&lt;=",SUM('Раздел 1'!P10:P10))</f>
        <v>0&lt;=77</v>
      </c>
      <c r="F671" s="444"/>
    </row>
    <row r="672" spans="1:6" s="445" customFormat="1" ht="30" hidden="1" customHeight="1" x14ac:dyDescent="0.25">
      <c r="A672" s="436" t="str">
        <f>IF((SUM('Раздел 1'!Q61:Q61)&lt;=SUM('Раздел 1'!Q10:Q10)),"","Неверно!")</f>
        <v/>
      </c>
      <c r="B672" s="437" t="s">
        <v>10903</v>
      </c>
      <c r="C672" s="443" t="s">
        <v>2288</v>
      </c>
      <c r="D672" s="443" t="s">
        <v>504</v>
      </c>
      <c r="E672" s="443" t="str">
        <f>CONCATENATE(SUM('Раздел 1'!Q61:Q61),"&lt;=",SUM('Раздел 1'!Q10:Q10))</f>
        <v>0&lt;=50</v>
      </c>
      <c r="F672" s="444"/>
    </row>
    <row r="673" spans="1:6" s="445" customFormat="1" ht="30" hidden="1" customHeight="1" x14ac:dyDescent="0.25">
      <c r="A673" s="436" t="str">
        <f>IF((SUM('Раздел 1'!R61:R61)&lt;=SUM('Раздел 1'!R10:R10)),"","Неверно!")</f>
        <v/>
      </c>
      <c r="B673" s="437" t="s">
        <v>10903</v>
      </c>
      <c r="C673" s="443" t="s">
        <v>2289</v>
      </c>
      <c r="D673" s="443" t="s">
        <v>504</v>
      </c>
      <c r="E673" s="443" t="str">
        <f>CONCATENATE(SUM('Раздел 1'!R61:R61),"&lt;=",SUM('Раздел 1'!R10:R10))</f>
        <v>0&lt;=0</v>
      </c>
      <c r="F673" s="444"/>
    </row>
    <row r="674" spans="1:6" s="445" customFormat="1" ht="30" hidden="1" customHeight="1" x14ac:dyDescent="0.25">
      <c r="A674" s="436" t="str">
        <f>IF((SUM('Раздел 1'!S61:S61)&lt;=SUM('Раздел 1'!S10:S10)),"","Неверно!")</f>
        <v/>
      </c>
      <c r="B674" s="437" t="s">
        <v>10903</v>
      </c>
      <c r="C674" s="443" t="s">
        <v>2290</v>
      </c>
      <c r="D674" s="443" t="s">
        <v>504</v>
      </c>
      <c r="E674" s="443" t="str">
        <f>CONCATENATE(SUM('Раздел 1'!S61:S61),"&lt;=",SUM('Раздел 1'!S10:S10))</f>
        <v>0&lt;=0</v>
      </c>
      <c r="F674" s="444"/>
    </row>
    <row r="675" spans="1:6" s="445" customFormat="1" ht="30" hidden="1" customHeight="1" x14ac:dyDescent="0.25">
      <c r="A675" s="436" t="str">
        <f>IF((SUM('Раздел 1'!T61:T61)&lt;=SUM('Раздел 1'!T10:T10)),"","Неверно!")</f>
        <v/>
      </c>
      <c r="B675" s="437" t="s">
        <v>10903</v>
      </c>
      <c r="C675" s="443" t="s">
        <v>2291</v>
      </c>
      <c r="D675" s="443" t="s">
        <v>504</v>
      </c>
      <c r="E675" s="443" t="str">
        <f>CONCATENATE(SUM('Раздел 1'!T61:T61),"&lt;=",SUM('Раздел 1'!T10:T10))</f>
        <v>0&lt;=13</v>
      </c>
      <c r="F675" s="444"/>
    </row>
    <row r="676" spans="1:6" s="445" customFormat="1" ht="30" hidden="1" customHeight="1" x14ac:dyDescent="0.25">
      <c r="A676" s="436" t="str">
        <f>IF((SUM('Раздел 1'!U61:U61)&lt;=SUM('Раздел 1'!U10:U10)),"","Неверно!")</f>
        <v/>
      </c>
      <c r="B676" s="437" t="s">
        <v>10903</v>
      </c>
      <c r="C676" s="443" t="s">
        <v>2292</v>
      </c>
      <c r="D676" s="443" t="s">
        <v>504</v>
      </c>
      <c r="E676" s="443" t="str">
        <f>CONCATENATE(SUM('Раздел 1'!U61:U61),"&lt;=",SUM('Раздел 1'!U10:U10))</f>
        <v>0&lt;=3</v>
      </c>
      <c r="F676" s="444"/>
    </row>
    <row r="677" spans="1:6" s="445" customFormat="1" ht="30" hidden="1" customHeight="1" x14ac:dyDescent="0.25">
      <c r="A677" s="436" t="str">
        <f>IF((SUM('Раздел 1'!V61:V61)&lt;=SUM('Раздел 1'!V10:V10)),"","Неверно!")</f>
        <v/>
      </c>
      <c r="B677" s="437" t="s">
        <v>10903</v>
      </c>
      <c r="C677" s="443" t="s">
        <v>2293</v>
      </c>
      <c r="D677" s="443" t="s">
        <v>504</v>
      </c>
      <c r="E677" s="443" t="str">
        <f>CONCATENATE(SUM('Раздел 1'!V61:V61),"&lt;=",SUM('Раздел 1'!V10:V10))</f>
        <v>0&lt;=2</v>
      </c>
      <c r="F677" s="444"/>
    </row>
    <row r="678" spans="1:6" s="445" customFormat="1" ht="30" hidden="1" customHeight="1" x14ac:dyDescent="0.25">
      <c r="A678" s="436" t="str">
        <f>IF((SUM('Раздел 1'!W61:W61)&lt;=SUM('Раздел 1'!W10:W10)),"","Неверно!")</f>
        <v/>
      </c>
      <c r="B678" s="437" t="s">
        <v>10903</v>
      </c>
      <c r="C678" s="443" t="s">
        <v>2294</v>
      </c>
      <c r="D678" s="443" t="s">
        <v>504</v>
      </c>
      <c r="E678" s="443" t="str">
        <f>CONCATENATE(SUM('Раздел 1'!W61:W61),"&lt;=",SUM('Раздел 1'!W10:W10))</f>
        <v>0&lt;=0</v>
      </c>
      <c r="F678" s="444"/>
    </row>
    <row r="679" spans="1:6" s="445" customFormat="1" ht="30" hidden="1" customHeight="1" x14ac:dyDescent="0.25">
      <c r="A679" s="436" t="str">
        <f>IF((SUM('Раздел 1'!X61:X61)&lt;=SUM('Раздел 1'!X10:X10)),"","Неверно!")</f>
        <v/>
      </c>
      <c r="B679" s="437" t="s">
        <v>10903</v>
      </c>
      <c r="C679" s="443" t="s">
        <v>2295</v>
      </c>
      <c r="D679" s="443" t="s">
        <v>504</v>
      </c>
      <c r="E679" s="443" t="str">
        <f>CONCATENATE(SUM('Раздел 1'!X61:X61),"&lt;=",SUM('Раздел 1'!X10:X10))</f>
        <v>0&lt;=35</v>
      </c>
      <c r="F679" s="444"/>
    </row>
    <row r="680" spans="1:6" s="445" customFormat="1" ht="30" hidden="1" customHeight="1" x14ac:dyDescent="0.25">
      <c r="A680" s="436" t="str">
        <f>IF((SUM('Раздел 1'!G61:G61)&lt;=SUM('Раздел 1'!G10:G10)),"","Неверно!")</f>
        <v/>
      </c>
      <c r="B680" s="437" t="s">
        <v>10903</v>
      </c>
      <c r="C680" s="443" t="s">
        <v>2296</v>
      </c>
      <c r="D680" s="443" t="s">
        <v>504</v>
      </c>
      <c r="E680" s="443" t="str">
        <f>CONCATENATE(SUM('Раздел 1'!G61:G61),"&lt;=",SUM('Раздел 1'!G10:G10))</f>
        <v>0&lt;=71</v>
      </c>
      <c r="F680" s="444"/>
    </row>
    <row r="681" spans="1:6" s="445" customFormat="1" ht="30" hidden="1" customHeight="1" x14ac:dyDescent="0.25">
      <c r="A681" s="436" t="str">
        <f>IF((SUM('Раздел 1'!Y61:Y61)&lt;=SUM('Раздел 1'!Y10:Y10)),"","Неверно!")</f>
        <v/>
      </c>
      <c r="B681" s="437" t="s">
        <v>10903</v>
      </c>
      <c r="C681" s="443" t="s">
        <v>2297</v>
      </c>
      <c r="D681" s="443" t="s">
        <v>504</v>
      </c>
      <c r="E681" s="443" t="str">
        <f>CONCATENATE(SUM('Раздел 1'!Y61:Y61),"&lt;=",SUM('Раздел 1'!Y10:Y10))</f>
        <v>0&lt;=28</v>
      </c>
      <c r="F681" s="444"/>
    </row>
    <row r="682" spans="1:6" s="445" customFormat="1" ht="30" hidden="1" customHeight="1" x14ac:dyDescent="0.25">
      <c r="A682" s="436" t="str">
        <f>IF((SUM('Раздел 1'!Z61:Z61)&lt;=SUM('Раздел 1'!Z10:Z10)),"","Неверно!")</f>
        <v/>
      </c>
      <c r="B682" s="437" t="s">
        <v>10903</v>
      </c>
      <c r="C682" s="443" t="s">
        <v>2298</v>
      </c>
      <c r="D682" s="443" t="s">
        <v>504</v>
      </c>
      <c r="E682" s="443" t="str">
        <f>CONCATENATE(SUM('Раздел 1'!Z61:Z61),"&lt;=",SUM('Раздел 1'!Z10:Z10))</f>
        <v>0&lt;=9</v>
      </c>
      <c r="F682" s="444"/>
    </row>
    <row r="683" spans="1:6" s="445" customFormat="1" ht="30" hidden="1" customHeight="1" x14ac:dyDescent="0.25">
      <c r="A683" s="436" t="str">
        <f>IF((SUM('Раздел 1'!AA61:AA61)&lt;=SUM('Раздел 1'!AA10:AA10)),"","Неверно!")</f>
        <v/>
      </c>
      <c r="B683" s="437" t="s">
        <v>10903</v>
      </c>
      <c r="C683" s="443" t="s">
        <v>2299</v>
      </c>
      <c r="D683" s="443" t="s">
        <v>504</v>
      </c>
      <c r="E683" s="443" t="str">
        <f>CONCATENATE(SUM('Раздел 1'!AA61:AA61),"&lt;=",SUM('Раздел 1'!AA10:AA10))</f>
        <v>0&lt;=0</v>
      </c>
      <c r="F683" s="444"/>
    </row>
    <row r="684" spans="1:6" s="445" customFormat="1" ht="30" hidden="1" customHeight="1" x14ac:dyDescent="0.25">
      <c r="A684" s="436" t="str">
        <f>IF((SUM('Раздел 1'!AB61:AB61)&lt;=SUM('Раздел 1'!AB10:AB10)),"","Неверно!")</f>
        <v/>
      </c>
      <c r="B684" s="437" t="s">
        <v>10903</v>
      </c>
      <c r="C684" s="443" t="s">
        <v>2300</v>
      </c>
      <c r="D684" s="443" t="s">
        <v>504</v>
      </c>
      <c r="E684" s="443" t="str">
        <f>CONCATENATE(SUM('Раздел 1'!AB61:AB61),"&lt;=",SUM('Раздел 1'!AB10:AB10))</f>
        <v>0&lt;=0</v>
      </c>
      <c r="F684" s="444"/>
    </row>
    <row r="685" spans="1:6" s="445" customFormat="1" ht="30" hidden="1" customHeight="1" x14ac:dyDescent="0.25">
      <c r="A685" s="436" t="str">
        <f>IF((SUM('Раздел 1'!AC61:AC61)&lt;=SUM('Раздел 1'!AC10:AC10)),"","Неверно!")</f>
        <v/>
      </c>
      <c r="B685" s="437" t="s">
        <v>10903</v>
      </c>
      <c r="C685" s="443" t="s">
        <v>2301</v>
      </c>
      <c r="D685" s="443" t="s">
        <v>504</v>
      </c>
      <c r="E685" s="443" t="str">
        <f>CONCATENATE(SUM('Раздел 1'!AC61:AC61),"&lt;=",SUM('Раздел 1'!AC10:AC10))</f>
        <v>0&lt;=0</v>
      </c>
      <c r="F685" s="444"/>
    </row>
    <row r="686" spans="1:6" s="445" customFormat="1" ht="30" hidden="1" customHeight="1" x14ac:dyDescent="0.25">
      <c r="A686" s="436" t="str">
        <f>IF((SUM('Раздел 1'!AD61:AD61)&lt;=SUM('Раздел 1'!AD10:AD10)),"","Неверно!")</f>
        <v/>
      </c>
      <c r="B686" s="437" t="s">
        <v>10903</v>
      </c>
      <c r="C686" s="443" t="s">
        <v>2302</v>
      </c>
      <c r="D686" s="443" t="s">
        <v>504</v>
      </c>
      <c r="E686" s="443" t="str">
        <f>CONCATENATE(SUM('Раздел 1'!AD61:AD61),"&lt;=",SUM('Раздел 1'!AD10:AD10))</f>
        <v>0&lt;=0</v>
      </c>
      <c r="F686" s="444"/>
    </row>
    <row r="687" spans="1:6" s="445" customFormat="1" ht="30" hidden="1" customHeight="1" x14ac:dyDescent="0.25">
      <c r="A687" s="436" t="str">
        <f>IF((SUM('Раздел 1'!AE61:AE61)&lt;=SUM('Раздел 1'!AE10:AE10)),"","Неверно!")</f>
        <v/>
      </c>
      <c r="B687" s="437" t="s">
        <v>10903</v>
      </c>
      <c r="C687" s="443" t="s">
        <v>2303</v>
      </c>
      <c r="D687" s="443" t="s">
        <v>504</v>
      </c>
      <c r="E687" s="443" t="str">
        <f>CONCATENATE(SUM('Раздел 1'!AE61:AE61),"&lt;=",SUM('Раздел 1'!AE10:AE10))</f>
        <v>0&lt;=0</v>
      </c>
      <c r="F687" s="444"/>
    </row>
    <row r="688" spans="1:6" s="445" customFormat="1" ht="30" hidden="1" customHeight="1" x14ac:dyDescent="0.25">
      <c r="A688" s="436" t="str">
        <f>IF((SUM('Раздел 1'!AF61:AF61)&lt;=SUM('Раздел 1'!AF10:AF10)),"","Неверно!")</f>
        <v/>
      </c>
      <c r="B688" s="437" t="s">
        <v>10903</v>
      </c>
      <c r="C688" s="443" t="s">
        <v>2304</v>
      </c>
      <c r="D688" s="443" t="s">
        <v>504</v>
      </c>
      <c r="E688" s="443" t="str">
        <f>CONCATENATE(SUM('Раздел 1'!AF61:AF61),"&lt;=",SUM('Раздел 1'!AF10:AF10))</f>
        <v>0&lt;=0</v>
      </c>
      <c r="F688" s="444"/>
    </row>
    <row r="689" spans="1:6" s="445" customFormat="1" ht="30" hidden="1" customHeight="1" x14ac:dyDescent="0.25">
      <c r="A689" s="436" t="str">
        <f>IF((SUM('Раздел 1'!AG61:AG61)&lt;=SUM('Раздел 1'!AG10:AG10)),"","Неверно!")</f>
        <v/>
      </c>
      <c r="B689" s="437" t="s">
        <v>10903</v>
      </c>
      <c r="C689" s="443" t="s">
        <v>2305</v>
      </c>
      <c r="D689" s="443" t="s">
        <v>504</v>
      </c>
      <c r="E689" s="443" t="str">
        <f>CONCATENATE(SUM('Раздел 1'!AG61:AG61),"&lt;=",SUM('Раздел 1'!AG10:AG10))</f>
        <v>0&lt;=1</v>
      </c>
      <c r="F689" s="444"/>
    </row>
    <row r="690" spans="1:6" s="445" customFormat="1" ht="30" hidden="1" customHeight="1" x14ac:dyDescent="0.25">
      <c r="A690" s="436" t="str">
        <f>IF((SUM('Раздел 1'!AH61:AH61)&lt;=SUM('Раздел 1'!AH10:AH10)),"","Неверно!")</f>
        <v/>
      </c>
      <c r="B690" s="437" t="s">
        <v>10903</v>
      </c>
      <c r="C690" s="443" t="s">
        <v>2306</v>
      </c>
      <c r="D690" s="443" t="s">
        <v>504</v>
      </c>
      <c r="E690" s="443" t="str">
        <f>CONCATENATE(SUM('Раздел 1'!AH61:AH61),"&lt;=",SUM('Раздел 1'!AH10:AH10))</f>
        <v>0&lt;=0</v>
      </c>
      <c r="F690" s="444"/>
    </row>
    <row r="691" spans="1:6" s="445" customFormat="1" ht="30" hidden="1" customHeight="1" x14ac:dyDescent="0.25">
      <c r="A691" s="436" t="str">
        <f>IF((SUM('Раздел 1'!H61:H61)&lt;=SUM('Раздел 1'!H10:H10)),"","Неверно!")</f>
        <v/>
      </c>
      <c r="B691" s="437" t="s">
        <v>10903</v>
      </c>
      <c r="C691" s="443" t="s">
        <v>2307</v>
      </c>
      <c r="D691" s="443" t="s">
        <v>504</v>
      </c>
      <c r="E691" s="443" t="str">
        <f>CONCATENATE(SUM('Раздел 1'!H61:H61),"&lt;=",SUM('Раздел 1'!H10:H10))</f>
        <v>0&lt;=49</v>
      </c>
      <c r="F691" s="444"/>
    </row>
    <row r="692" spans="1:6" s="445" customFormat="1" ht="30" hidden="1" customHeight="1" x14ac:dyDescent="0.25">
      <c r="A692" s="436" t="str">
        <f>IF((SUM('Раздел 1'!AI61:AI61)&lt;=SUM('Раздел 1'!AI10:AI10)),"","Неверно!")</f>
        <v/>
      </c>
      <c r="B692" s="437" t="s">
        <v>10903</v>
      </c>
      <c r="C692" s="443" t="s">
        <v>2308</v>
      </c>
      <c r="D692" s="443" t="s">
        <v>504</v>
      </c>
      <c r="E692" s="443" t="str">
        <f>CONCATENATE(SUM('Раздел 1'!AI61:AI61),"&lt;=",SUM('Раздел 1'!AI10:AI10))</f>
        <v>0&lt;=0</v>
      </c>
      <c r="F692" s="444"/>
    </row>
    <row r="693" spans="1:6" s="445" customFormat="1" ht="30" hidden="1" customHeight="1" x14ac:dyDescent="0.25">
      <c r="A693" s="436" t="str">
        <f>IF((SUM('Раздел 1'!AJ61:AJ61)&lt;=SUM('Раздел 1'!AJ10:AJ10)),"","Неверно!")</f>
        <v/>
      </c>
      <c r="B693" s="437" t="s">
        <v>10903</v>
      </c>
      <c r="C693" s="443" t="s">
        <v>2309</v>
      </c>
      <c r="D693" s="443" t="s">
        <v>504</v>
      </c>
      <c r="E693" s="443" t="str">
        <f>CONCATENATE(SUM('Раздел 1'!AJ61:AJ61),"&lt;=",SUM('Раздел 1'!AJ10:AJ10))</f>
        <v>0&lt;=1</v>
      </c>
      <c r="F693" s="444"/>
    </row>
    <row r="694" spans="1:6" s="445" customFormat="1" ht="30" hidden="1" customHeight="1" x14ac:dyDescent="0.25">
      <c r="A694" s="436" t="str">
        <f>IF((SUM('Раздел 1'!AK61:AK61)&lt;=SUM('Раздел 1'!AK10:AK10)),"","Неверно!")</f>
        <v/>
      </c>
      <c r="B694" s="437" t="s">
        <v>10903</v>
      </c>
      <c r="C694" s="443" t="s">
        <v>2310</v>
      </c>
      <c r="D694" s="443" t="s">
        <v>504</v>
      </c>
      <c r="E694" s="443" t="str">
        <f>CONCATENATE(SUM('Раздел 1'!AK61:AK61),"&lt;=",SUM('Раздел 1'!AK10:AK10))</f>
        <v>0&lt;=0</v>
      </c>
      <c r="F694" s="444"/>
    </row>
    <row r="695" spans="1:6" s="445" customFormat="1" ht="30" hidden="1" customHeight="1" x14ac:dyDescent="0.25">
      <c r="A695" s="436" t="str">
        <f>IF((SUM('Раздел 1'!AL61:AL61)&lt;=SUM('Раздел 1'!AL10:AL10)),"","Неверно!")</f>
        <v/>
      </c>
      <c r="B695" s="437" t="s">
        <v>10903</v>
      </c>
      <c r="C695" s="443" t="s">
        <v>2311</v>
      </c>
      <c r="D695" s="443" t="s">
        <v>504</v>
      </c>
      <c r="E695" s="443" t="str">
        <f>CONCATENATE(SUM('Раздел 1'!AL61:AL61),"&lt;=",SUM('Раздел 1'!AL10:AL10))</f>
        <v>0&lt;=0</v>
      </c>
      <c r="F695" s="444"/>
    </row>
    <row r="696" spans="1:6" s="445" customFormat="1" ht="30" hidden="1" customHeight="1" x14ac:dyDescent="0.25">
      <c r="A696" s="436" t="str">
        <f>IF((SUM('Раздел 1'!AM61:AM61)&lt;=SUM('Раздел 1'!AM10:AM10)),"","Неверно!")</f>
        <v/>
      </c>
      <c r="B696" s="437" t="s">
        <v>10903</v>
      </c>
      <c r="C696" s="443" t="s">
        <v>2312</v>
      </c>
      <c r="D696" s="443" t="s">
        <v>504</v>
      </c>
      <c r="E696" s="443" t="str">
        <f>CONCATENATE(SUM('Раздел 1'!AM61:AM61),"&lt;=",SUM('Раздел 1'!AM10:AM10))</f>
        <v>0&lt;=0</v>
      </c>
      <c r="F696" s="444"/>
    </row>
    <row r="697" spans="1:6" s="445" customFormat="1" ht="30" hidden="1" customHeight="1" x14ac:dyDescent="0.25">
      <c r="A697" s="436" t="str">
        <f>IF((SUM('Раздел 1'!I61:I61)&lt;=SUM('Раздел 1'!I10:I10)),"","Неверно!")</f>
        <v/>
      </c>
      <c r="B697" s="437" t="s">
        <v>10903</v>
      </c>
      <c r="C697" s="443" t="s">
        <v>2313</v>
      </c>
      <c r="D697" s="443" t="s">
        <v>504</v>
      </c>
      <c r="E697" s="443" t="str">
        <f>CONCATENATE(SUM('Раздел 1'!I61:I61),"&lt;=",SUM('Раздел 1'!I10:I10))</f>
        <v>0&lt;=12</v>
      </c>
      <c r="F697" s="444"/>
    </row>
    <row r="698" spans="1:6" s="445" customFormat="1" ht="30" hidden="1" customHeight="1" x14ac:dyDescent="0.25">
      <c r="A698" s="436" t="str">
        <f>IF((SUM('Раздел 1'!J61:J61)&lt;=SUM('Раздел 1'!J10:J10)),"","Неверно!")</f>
        <v/>
      </c>
      <c r="B698" s="437" t="s">
        <v>10903</v>
      </c>
      <c r="C698" s="443" t="s">
        <v>2314</v>
      </c>
      <c r="D698" s="443" t="s">
        <v>504</v>
      </c>
      <c r="E698" s="443" t="str">
        <f>CONCATENATE(SUM('Раздел 1'!J61:J61),"&lt;=",SUM('Раздел 1'!J10:J10))</f>
        <v>0&lt;=3</v>
      </c>
      <c r="F698" s="444"/>
    </row>
    <row r="699" spans="1:6" s="445" customFormat="1" ht="30" hidden="1" customHeight="1" x14ac:dyDescent="0.25">
      <c r="A699" s="436" t="str">
        <f>IF((SUM('Раздел 1'!K61:K61)&lt;=SUM('Раздел 1'!K10:K10)),"","Неверно!")</f>
        <v/>
      </c>
      <c r="B699" s="437" t="s">
        <v>10903</v>
      </c>
      <c r="C699" s="443" t="s">
        <v>2315</v>
      </c>
      <c r="D699" s="443" t="s">
        <v>504</v>
      </c>
      <c r="E699" s="443" t="str">
        <f>CONCATENATE(SUM('Раздел 1'!K61:K61),"&lt;=",SUM('Раздел 1'!K10:K10))</f>
        <v>0&lt;=2</v>
      </c>
      <c r="F699" s="444"/>
    </row>
    <row r="700" spans="1:6" s="445" customFormat="1" ht="30" hidden="1" customHeight="1" x14ac:dyDescent="0.25">
      <c r="A700" s="436" t="str">
        <f>IF((SUM('Раздел 1'!L61:L61)&lt;=SUM('Раздел 1'!L10:L10)),"","Неверно!")</f>
        <v/>
      </c>
      <c r="B700" s="437" t="s">
        <v>10903</v>
      </c>
      <c r="C700" s="443" t="s">
        <v>2316</v>
      </c>
      <c r="D700" s="443" t="s">
        <v>504</v>
      </c>
      <c r="E700" s="443" t="str">
        <f>CONCATENATE(SUM('Раздел 1'!L61:L61),"&lt;=",SUM('Раздел 1'!L10:L10))</f>
        <v>0&lt;=1</v>
      </c>
      <c r="F700" s="444"/>
    </row>
    <row r="701" spans="1:6" s="445" customFormat="1" ht="30" hidden="1" customHeight="1" x14ac:dyDescent="0.25">
      <c r="A701" s="436" t="str">
        <f>IF((SUM('Раздел 1'!M61:M61)&lt;=SUM('Раздел 1'!M10:M10)),"","Неверно!")</f>
        <v/>
      </c>
      <c r="B701" s="437" t="s">
        <v>10903</v>
      </c>
      <c r="C701" s="443" t="s">
        <v>2317</v>
      </c>
      <c r="D701" s="443" t="s">
        <v>504</v>
      </c>
      <c r="E701" s="443" t="str">
        <f>CONCATENATE(SUM('Раздел 1'!M61:M61),"&lt;=",SUM('Раздел 1'!M10:M10))</f>
        <v>0&lt;=67</v>
      </c>
      <c r="F701" s="444"/>
    </row>
    <row r="702" spans="1:6" s="445" customFormat="1" ht="30" hidden="1" customHeight="1" x14ac:dyDescent="0.25">
      <c r="A702" s="436" t="str">
        <f>IF((SUM('Раздел 1'!N61:N61)&lt;=SUM('Раздел 1'!N10:N10)),"","Неверно!")</f>
        <v/>
      </c>
      <c r="B702" s="437" t="s">
        <v>10903</v>
      </c>
      <c r="C702" s="443" t="s">
        <v>2318</v>
      </c>
      <c r="D702" s="443" t="s">
        <v>504</v>
      </c>
      <c r="E702" s="443" t="str">
        <f>CONCATENATE(SUM('Раздел 1'!N61:N61),"&lt;=",SUM('Раздел 1'!N10:N10))</f>
        <v>0&lt;=0</v>
      </c>
      <c r="F702" s="444"/>
    </row>
    <row r="703" spans="1:6" s="445" customFormat="1" ht="30" hidden="1" customHeight="1" x14ac:dyDescent="0.25">
      <c r="A703" s="436" t="str">
        <f>IF((SUM('Раздел 1'!AF10:AF10)&lt;=SUM('Раздел 1'!K10:K10)),"","Неверно!")</f>
        <v/>
      </c>
      <c r="B703" s="437" t="s">
        <v>10904</v>
      </c>
      <c r="C703" s="443" t="s">
        <v>2231</v>
      </c>
      <c r="D703" s="443" t="s">
        <v>478</v>
      </c>
      <c r="E703" s="443" t="str">
        <f>CONCATENATE(SUM('Раздел 1'!AF10:AF10),"&lt;=",SUM('Раздел 1'!K10:K10))</f>
        <v>0&lt;=2</v>
      </c>
      <c r="F703" s="444"/>
    </row>
    <row r="704" spans="1:6" s="445" customFormat="1" ht="30" hidden="1" customHeight="1" x14ac:dyDescent="0.25">
      <c r="A704" s="436" t="str">
        <f>IF((SUM('Раздел 1'!AF19:AF19)&lt;=SUM('Раздел 1'!K19:K19)),"","Неверно!")</f>
        <v/>
      </c>
      <c r="B704" s="437" t="s">
        <v>10904</v>
      </c>
      <c r="C704" s="443" t="s">
        <v>2232</v>
      </c>
      <c r="D704" s="443" t="s">
        <v>478</v>
      </c>
      <c r="E704" s="443" t="str">
        <f>CONCATENATE(SUM('Раздел 1'!AF19:AF19),"&lt;=",SUM('Раздел 1'!K19:K19))</f>
        <v>0&lt;=0</v>
      </c>
      <c r="F704" s="444"/>
    </row>
    <row r="705" spans="1:6" s="445" customFormat="1" ht="30" hidden="1" customHeight="1" x14ac:dyDescent="0.25">
      <c r="A705" s="436" t="str">
        <f>IF((SUM('Раздел 1'!AF20:AF20)&lt;=SUM('Раздел 1'!K20:K20)),"","Неверно!")</f>
        <v/>
      </c>
      <c r="B705" s="437" t="s">
        <v>10904</v>
      </c>
      <c r="C705" s="443" t="s">
        <v>2233</v>
      </c>
      <c r="D705" s="443" t="s">
        <v>478</v>
      </c>
      <c r="E705" s="443" t="str">
        <f>CONCATENATE(SUM('Раздел 1'!AF20:AF20),"&lt;=",SUM('Раздел 1'!K20:K20))</f>
        <v>0&lt;=0</v>
      </c>
      <c r="F705" s="444"/>
    </row>
    <row r="706" spans="1:6" s="445" customFormat="1" ht="30" hidden="1" customHeight="1" x14ac:dyDescent="0.25">
      <c r="A706" s="436" t="str">
        <f>IF((SUM('Раздел 1'!AF21:AF21)&lt;=SUM('Раздел 1'!K21:K21)),"","Неверно!")</f>
        <v/>
      </c>
      <c r="B706" s="437" t="s">
        <v>10904</v>
      </c>
      <c r="C706" s="443" t="s">
        <v>2234</v>
      </c>
      <c r="D706" s="443" t="s">
        <v>478</v>
      </c>
      <c r="E706" s="443" t="str">
        <f>CONCATENATE(SUM('Раздел 1'!AF21:AF21),"&lt;=",SUM('Раздел 1'!K21:K21))</f>
        <v>0&lt;=0</v>
      </c>
      <c r="F706" s="444"/>
    </row>
    <row r="707" spans="1:6" s="445" customFormat="1" ht="30" hidden="1" customHeight="1" x14ac:dyDescent="0.25">
      <c r="A707" s="436" t="str">
        <f>IF((SUM('Раздел 1'!AF22:AF22)&lt;=SUM('Раздел 1'!K22:K22)),"","Неверно!")</f>
        <v/>
      </c>
      <c r="B707" s="437" t="s">
        <v>10904</v>
      </c>
      <c r="C707" s="443" t="s">
        <v>2235</v>
      </c>
      <c r="D707" s="443" t="s">
        <v>478</v>
      </c>
      <c r="E707" s="443" t="str">
        <f>CONCATENATE(SUM('Раздел 1'!AF22:AF22),"&lt;=",SUM('Раздел 1'!K22:K22))</f>
        <v>0&lt;=0</v>
      </c>
      <c r="F707" s="444"/>
    </row>
    <row r="708" spans="1:6" s="445" customFormat="1" ht="30" hidden="1" customHeight="1" x14ac:dyDescent="0.25">
      <c r="A708" s="436" t="str">
        <f>IF((SUM('Раздел 1'!AF23:AF23)&lt;=SUM('Раздел 1'!K23:K23)),"","Неверно!")</f>
        <v/>
      </c>
      <c r="B708" s="437" t="s">
        <v>10904</v>
      </c>
      <c r="C708" s="443" t="s">
        <v>2236</v>
      </c>
      <c r="D708" s="443" t="s">
        <v>478</v>
      </c>
      <c r="E708" s="443" t="str">
        <f>CONCATENATE(SUM('Раздел 1'!AF23:AF23),"&lt;=",SUM('Раздел 1'!K23:K23))</f>
        <v>0&lt;=0</v>
      </c>
      <c r="F708" s="444"/>
    </row>
    <row r="709" spans="1:6" s="445" customFormat="1" ht="30" hidden="1" customHeight="1" x14ac:dyDescent="0.25">
      <c r="A709" s="436" t="str">
        <f>IF((SUM('Раздел 1'!AF24:AF24)&lt;=SUM('Раздел 1'!K24:K24)),"","Неверно!")</f>
        <v/>
      </c>
      <c r="B709" s="437" t="s">
        <v>10904</v>
      </c>
      <c r="C709" s="443" t="s">
        <v>2237</v>
      </c>
      <c r="D709" s="443" t="s">
        <v>478</v>
      </c>
      <c r="E709" s="443" t="str">
        <f>CONCATENATE(SUM('Раздел 1'!AF24:AF24),"&lt;=",SUM('Раздел 1'!K24:K24))</f>
        <v>0&lt;=0</v>
      </c>
      <c r="F709" s="444"/>
    </row>
    <row r="710" spans="1:6" s="445" customFormat="1" ht="30" hidden="1" customHeight="1" x14ac:dyDescent="0.25">
      <c r="A710" s="436" t="str">
        <f>IF((SUM('Раздел 1'!AF25:AF25)&lt;=SUM('Раздел 1'!K25:K25)),"","Неверно!")</f>
        <v/>
      </c>
      <c r="B710" s="437" t="s">
        <v>10904</v>
      </c>
      <c r="C710" s="443" t="s">
        <v>2238</v>
      </c>
      <c r="D710" s="443" t="s">
        <v>478</v>
      </c>
      <c r="E710" s="443" t="str">
        <f>CONCATENATE(SUM('Раздел 1'!AF25:AF25),"&lt;=",SUM('Раздел 1'!K25:K25))</f>
        <v>0&lt;=0</v>
      </c>
      <c r="F710" s="444"/>
    </row>
    <row r="711" spans="1:6" s="445" customFormat="1" ht="30" hidden="1" customHeight="1" x14ac:dyDescent="0.25">
      <c r="A711" s="436" t="str">
        <f>IF((SUM('Раздел 1'!AF26:AF26)&lt;=SUM('Раздел 1'!K26:K26)),"","Неверно!")</f>
        <v/>
      </c>
      <c r="B711" s="437" t="s">
        <v>10904</v>
      </c>
      <c r="C711" s="443" t="s">
        <v>2239</v>
      </c>
      <c r="D711" s="443" t="s">
        <v>478</v>
      </c>
      <c r="E711" s="443" t="str">
        <f>CONCATENATE(SUM('Раздел 1'!AF26:AF26),"&lt;=",SUM('Раздел 1'!K26:K26))</f>
        <v>0&lt;=0</v>
      </c>
      <c r="F711" s="444"/>
    </row>
    <row r="712" spans="1:6" s="445" customFormat="1" ht="30" hidden="1" customHeight="1" x14ac:dyDescent="0.25">
      <c r="A712" s="436" t="str">
        <f>IF((SUM('Раздел 1'!AF27:AF27)&lt;=SUM('Раздел 1'!K27:K27)),"","Неверно!")</f>
        <v/>
      </c>
      <c r="B712" s="437" t="s">
        <v>10904</v>
      </c>
      <c r="C712" s="443" t="s">
        <v>2240</v>
      </c>
      <c r="D712" s="443" t="s">
        <v>478</v>
      </c>
      <c r="E712" s="443" t="str">
        <f>CONCATENATE(SUM('Раздел 1'!AF27:AF27),"&lt;=",SUM('Раздел 1'!K27:K27))</f>
        <v>0&lt;=0</v>
      </c>
      <c r="F712" s="444"/>
    </row>
    <row r="713" spans="1:6" s="445" customFormat="1" ht="30" hidden="1" customHeight="1" x14ac:dyDescent="0.25">
      <c r="A713" s="436" t="str">
        <f>IF((SUM('Раздел 1'!AF28:AF28)&lt;=SUM('Раздел 1'!K28:K28)),"","Неверно!")</f>
        <v/>
      </c>
      <c r="B713" s="437" t="s">
        <v>10904</v>
      </c>
      <c r="C713" s="443" t="s">
        <v>2241</v>
      </c>
      <c r="D713" s="443" t="s">
        <v>478</v>
      </c>
      <c r="E713" s="443" t="str">
        <f>CONCATENATE(SUM('Раздел 1'!AF28:AF28),"&lt;=",SUM('Раздел 1'!K28:K28))</f>
        <v>0&lt;=0</v>
      </c>
      <c r="F713" s="444"/>
    </row>
    <row r="714" spans="1:6" s="445" customFormat="1" ht="30" hidden="1" customHeight="1" x14ac:dyDescent="0.25">
      <c r="A714" s="436" t="str">
        <f>IF((SUM('Раздел 1'!AF11:AF11)&lt;=SUM('Раздел 1'!K11:K11)),"","Неверно!")</f>
        <v/>
      </c>
      <c r="B714" s="437" t="s">
        <v>10904</v>
      </c>
      <c r="C714" s="443" t="s">
        <v>2242</v>
      </c>
      <c r="D714" s="443" t="s">
        <v>478</v>
      </c>
      <c r="E714" s="443" t="str">
        <f>CONCATENATE(SUM('Раздел 1'!AF11:AF11),"&lt;=",SUM('Раздел 1'!K11:K11))</f>
        <v>0&lt;=0</v>
      </c>
      <c r="F714" s="444"/>
    </row>
    <row r="715" spans="1:6" s="445" customFormat="1" ht="30" hidden="1" customHeight="1" x14ac:dyDescent="0.25">
      <c r="A715" s="436" t="str">
        <f>IF((SUM('Раздел 1'!AF29:AF29)&lt;=SUM('Раздел 1'!K29:K29)),"","Неверно!")</f>
        <v/>
      </c>
      <c r="B715" s="437" t="s">
        <v>10904</v>
      </c>
      <c r="C715" s="443" t="s">
        <v>2243</v>
      </c>
      <c r="D715" s="443" t="s">
        <v>478</v>
      </c>
      <c r="E715" s="443" t="str">
        <f>CONCATENATE(SUM('Раздел 1'!AF29:AF29),"&lt;=",SUM('Раздел 1'!K29:K29))</f>
        <v>0&lt;=0</v>
      </c>
      <c r="F715" s="444"/>
    </row>
    <row r="716" spans="1:6" s="445" customFormat="1" ht="30" hidden="1" customHeight="1" x14ac:dyDescent="0.25">
      <c r="A716" s="436" t="str">
        <f>IF((SUM('Раздел 1'!AF30:AF30)&lt;=SUM('Раздел 1'!K30:K30)),"","Неверно!")</f>
        <v/>
      </c>
      <c r="B716" s="437" t="s">
        <v>10904</v>
      </c>
      <c r="C716" s="443" t="s">
        <v>2244</v>
      </c>
      <c r="D716" s="443" t="s">
        <v>478</v>
      </c>
      <c r="E716" s="443" t="str">
        <f>CONCATENATE(SUM('Раздел 1'!AF30:AF30),"&lt;=",SUM('Раздел 1'!K30:K30))</f>
        <v>0&lt;=0</v>
      </c>
      <c r="F716" s="444"/>
    </row>
    <row r="717" spans="1:6" s="445" customFormat="1" ht="30" hidden="1" customHeight="1" x14ac:dyDescent="0.25">
      <c r="A717" s="436" t="str">
        <f>IF((SUM('Раздел 1'!AF31:AF31)&lt;=SUM('Раздел 1'!K31:K31)),"","Неверно!")</f>
        <v/>
      </c>
      <c r="B717" s="437" t="s">
        <v>10904</v>
      </c>
      <c r="C717" s="443" t="s">
        <v>2245</v>
      </c>
      <c r="D717" s="443" t="s">
        <v>478</v>
      </c>
      <c r="E717" s="443" t="str">
        <f>CONCATENATE(SUM('Раздел 1'!AF31:AF31),"&lt;=",SUM('Раздел 1'!K31:K31))</f>
        <v>0&lt;=0</v>
      </c>
      <c r="F717" s="444"/>
    </row>
    <row r="718" spans="1:6" s="445" customFormat="1" ht="30" hidden="1" customHeight="1" x14ac:dyDescent="0.25">
      <c r="A718" s="436" t="str">
        <f>IF((SUM('Раздел 1'!AF32:AF32)&lt;=SUM('Раздел 1'!K32:K32)),"","Неверно!")</f>
        <v/>
      </c>
      <c r="B718" s="437" t="s">
        <v>10904</v>
      </c>
      <c r="C718" s="443" t="s">
        <v>2246</v>
      </c>
      <c r="D718" s="443" t="s">
        <v>478</v>
      </c>
      <c r="E718" s="443" t="str">
        <f>CONCATENATE(SUM('Раздел 1'!AF32:AF32),"&lt;=",SUM('Раздел 1'!K32:K32))</f>
        <v>0&lt;=0</v>
      </c>
      <c r="F718" s="444"/>
    </row>
    <row r="719" spans="1:6" s="445" customFormat="1" ht="30" hidden="1" customHeight="1" x14ac:dyDescent="0.25">
      <c r="A719" s="436" t="str">
        <f>IF((SUM('Раздел 1'!AF33:AF33)&lt;=SUM('Раздел 1'!K33:K33)),"","Неверно!")</f>
        <v/>
      </c>
      <c r="B719" s="437" t="s">
        <v>10904</v>
      </c>
      <c r="C719" s="443" t="s">
        <v>2247</v>
      </c>
      <c r="D719" s="443" t="s">
        <v>478</v>
      </c>
      <c r="E719" s="443" t="str">
        <f>CONCATENATE(SUM('Раздел 1'!AF33:AF33),"&lt;=",SUM('Раздел 1'!K33:K33))</f>
        <v>0&lt;=0</v>
      </c>
      <c r="F719" s="444"/>
    </row>
    <row r="720" spans="1:6" s="445" customFormat="1" ht="30" hidden="1" customHeight="1" x14ac:dyDescent="0.25">
      <c r="A720" s="436" t="str">
        <f>IF((SUM('Раздел 1'!AF34:AF34)&lt;=SUM('Раздел 1'!K34:K34)),"","Неверно!")</f>
        <v/>
      </c>
      <c r="B720" s="437" t="s">
        <v>10904</v>
      </c>
      <c r="C720" s="443" t="s">
        <v>2248</v>
      </c>
      <c r="D720" s="443" t="s">
        <v>478</v>
      </c>
      <c r="E720" s="443" t="str">
        <f>CONCATENATE(SUM('Раздел 1'!AF34:AF34),"&lt;=",SUM('Раздел 1'!K34:K34))</f>
        <v>0&lt;=0</v>
      </c>
      <c r="F720" s="444"/>
    </row>
    <row r="721" spans="1:6" s="445" customFormat="1" ht="30" hidden="1" customHeight="1" x14ac:dyDescent="0.25">
      <c r="A721" s="436" t="str">
        <f>IF((SUM('Раздел 1'!AF35:AF35)&lt;=SUM('Раздел 1'!K35:K35)),"","Неверно!")</f>
        <v/>
      </c>
      <c r="B721" s="437" t="s">
        <v>10904</v>
      </c>
      <c r="C721" s="443" t="s">
        <v>2249</v>
      </c>
      <c r="D721" s="443" t="s">
        <v>478</v>
      </c>
      <c r="E721" s="443" t="str">
        <f>CONCATENATE(SUM('Раздел 1'!AF35:AF35),"&lt;=",SUM('Раздел 1'!K35:K35))</f>
        <v>0&lt;=0</v>
      </c>
      <c r="F721" s="444"/>
    </row>
    <row r="722" spans="1:6" s="445" customFormat="1" ht="30" hidden="1" customHeight="1" x14ac:dyDescent="0.25">
      <c r="A722" s="436" t="str">
        <f>IF((SUM('Раздел 1'!AF36:AF36)&lt;=SUM('Раздел 1'!K36:K36)),"","Неверно!")</f>
        <v/>
      </c>
      <c r="B722" s="437" t="s">
        <v>10904</v>
      </c>
      <c r="C722" s="443" t="s">
        <v>2250</v>
      </c>
      <c r="D722" s="443" t="s">
        <v>478</v>
      </c>
      <c r="E722" s="443" t="str">
        <f>CONCATENATE(SUM('Раздел 1'!AF36:AF36),"&lt;=",SUM('Раздел 1'!K36:K36))</f>
        <v>0&lt;=1</v>
      </c>
      <c r="F722" s="444"/>
    </row>
    <row r="723" spans="1:6" s="445" customFormat="1" ht="30" hidden="1" customHeight="1" x14ac:dyDescent="0.25">
      <c r="A723" s="436" t="str">
        <f>IF((SUM('Раздел 1'!AF37:AF37)&lt;=SUM('Раздел 1'!K37:K37)),"","Неверно!")</f>
        <v/>
      </c>
      <c r="B723" s="437" t="s">
        <v>10904</v>
      </c>
      <c r="C723" s="443" t="s">
        <v>2251</v>
      </c>
      <c r="D723" s="443" t="s">
        <v>478</v>
      </c>
      <c r="E723" s="443" t="str">
        <f>CONCATENATE(SUM('Раздел 1'!AF37:AF37),"&lt;=",SUM('Раздел 1'!K37:K37))</f>
        <v>0&lt;=0</v>
      </c>
      <c r="F723" s="444"/>
    </row>
    <row r="724" spans="1:6" s="445" customFormat="1" ht="30" hidden="1" customHeight="1" x14ac:dyDescent="0.25">
      <c r="A724" s="436" t="str">
        <f>IF((SUM('Раздел 1'!AF38:AF38)&lt;=SUM('Раздел 1'!K38:K38)),"","Неверно!")</f>
        <v/>
      </c>
      <c r="B724" s="437" t="s">
        <v>10904</v>
      </c>
      <c r="C724" s="443" t="s">
        <v>2252</v>
      </c>
      <c r="D724" s="443" t="s">
        <v>478</v>
      </c>
      <c r="E724" s="443" t="str">
        <f>CONCATENATE(SUM('Раздел 1'!AF38:AF38),"&lt;=",SUM('Раздел 1'!K38:K38))</f>
        <v>0&lt;=0</v>
      </c>
      <c r="F724" s="444"/>
    </row>
    <row r="725" spans="1:6" s="445" customFormat="1" ht="30" hidden="1" customHeight="1" x14ac:dyDescent="0.25">
      <c r="A725" s="436" t="str">
        <f>IF((SUM('Раздел 1'!AF12:AF12)&lt;=SUM('Раздел 1'!K12:K12)),"","Неверно!")</f>
        <v/>
      </c>
      <c r="B725" s="437" t="s">
        <v>10904</v>
      </c>
      <c r="C725" s="443" t="s">
        <v>2253</v>
      </c>
      <c r="D725" s="443" t="s">
        <v>478</v>
      </c>
      <c r="E725" s="443" t="str">
        <f>CONCATENATE(SUM('Раздел 1'!AF12:AF12),"&lt;=",SUM('Раздел 1'!K12:K12))</f>
        <v>0&lt;=0</v>
      </c>
      <c r="F725" s="444"/>
    </row>
    <row r="726" spans="1:6" s="445" customFormat="1" ht="30" hidden="1" customHeight="1" x14ac:dyDescent="0.25">
      <c r="A726" s="436" t="str">
        <f>IF((SUM('Раздел 1'!AF39:AF39)&lt;=SUM('Раздел 1'!K39:K39)),"","Неверно!")</f>
        <v/>
      </c>
      <c r="B726" s="437" t="s">
        <v>10904</v>
      </c>
      <c r="C726" s="443" t="s">
        <v>2254</v>
      </c>
      <c r="D726" s="443" t="s">
        <v>478</v>
      </c>
      <c r="E726" s="443" t="str">
        <f>CONCATENATE(SUM('Раздел 1'!AF39:AF39),"&lt;=",SUM('Раздел 1'!K39:K39))</f>
        <v>0&lt;=0</v>
      </c>
      <c r="F726" s="444"/>
    </row>
    <row r="727" spans="1:6" s="445" customFormat="1" ht="30" hidden="1" customHeight="1" x14ac:dyDescent="0.25">
      <c r="A727" s="436" t="str">
        <f>IF((SUM('Раздел 1'!AF40:AF40)&lt;=SUM('Раздел 1'!K40:K40)),"","Неверно!")</f>
        <v/>
      </c>
      <c r="B727" s="437" t="s">
        <v>10904</v>
      </c>
      <c r="C727" s="443" t="s">
        <v>2255</v>
      </c>
      <c r="D727" s="443" t="s">
        <v>478</v>
      </c>
      <c r="E727" s="443" t="str">
        <f>CONCATENATE(SUM('Раздел 1'!AF40:AF40),"&lt;=",SUM('Раздел 1'!K40:K40))</f>
        <v>0&lt;=0</v>
      </c>
      <c r="F727" s="444"/>
    </row>
    <row r="728" spans="1:6" s="445" customFormat="1" ht="30" hidden="1" customHeight="1" x14ac:dyDescent="0.25">
      <c r="A728" s="436" t="str">
        <f>IF((SUM('Раздел 1'!AF41:AF41)&lt;=SUM('Раздел 1'!K41:K41)),"","Неверно!")</f>
        <v/>
      </c>
      <c r="B728" s="437" t="s">
        <v>10904</v>
      </c>
      <c r="C728" s="443" t="s">
        <v>2256</v>
      </c>
      <c r="D728" s="443" t="s">
        <v>478</v>
      </c>
      <c r="E728" s="443" t="str">
        <f>CONCATENATE(SUM('Раздел 1'!AF41:AF41),"&lt;=",SUM('Раздел 1'!K41:K41))</f>
        <v>0&lt;=0</v>
      </c>
      <c r="F728" s="444"/>
    </row>
    <row r="729" spans="1:6" s="445" customFormat="1" ht="30" hidden="1" customHeight="1" x14ac:dyDescent="0.25">
      <c r="A729" s="436" t="str">
        <f>IF((SUM('Раздел 1'!AF42:AF42)&lt;=SUM('Раздел 1'!K42:K42)),"","Неверно!")</f>
        <v/>
      </c>
      <c r="B729" s="437" t="s">
        <v>10904</v>
      </c>
      <c r="C729" s="443" t="s">
        <v>2257</v>
      </c>
      <c r="D729" s="443" t="s">
        <v>478</v>
      </c>
      <c r="E729" s="443" t="str">
        <f>CONCATENATE(SUM('Раздел 1'!AF42:AF42),"&lt;=",SUM('Раздел 1'!K42:K42))</f>
        <v>0&lt;=0</v>
      </c>
      <c r="F729" s="444"/>
    </row>
    <row r="730" spans="1:6" s="445" customFormat="1" ht="30" hidden="1" customHeight="1" x14ac:dyDescent="0.25">
      <c r="A730" s="436" t="str">
        <f>IF((SUM('Раздел 1'!AF43:AF43)&lt;=SUM('Раздел 1'!K43:K43)),"","Неверно!")</f>
        <v/>
      </c>
      <c r="B730" s="437" t="s">
        <v>10904</v>
      </c>
      <c r="C730" s="443" t="s">
        <v>2258</v>
      </c>
      <c r="D730" s="443" t="s">
        <v>478</v>
      </c>
      <c r="E730" s="443" t="str">
        <f>CONCATENATE(SUM('Раздел 1'!AF43:AF43),"&lt;=",SUM('Раздел 1'!K43:K43))</f>
        <v>0&lt;=0</v>
      </c>
      <c r="F730" s="444"/>
    </row>
    <row r="731" spans="1:6" s="445" customFormat="1" ht="30" hidden="1" customHeight="1" x14ac:dyDescent="0.25">
      <c r="A731" s="436" t="str">
        <f>IF((SUM('Раздел 1'!AF44:AF44)&lt;=SUM('Раздел 1'!K44:K44)),"","Неверно!")</f>
        <v/>
      </c>
      <c r="B731" s="437" t="s">
        <v>10904</v>
      </c>
      <c r="C731" s="443" t="s">
        <v>2259</v>
      </c>
      <c r="D731" s="443" t="s">
        <v>478</v>
      </c>
      <c r="E731" s="443" t="str">
        <f>CONCATENATE(SUM('Раздел 1'!AF44:AF44),"&lt;=",SUM('Раздел 1'!K44:K44))</f>
        <v>0&lt;=0</v>
      </c>
      <c r="F731" s="444"/>
    </row>
    <row r="732" spans="1:6" s="445" customFormat="1" ht="30" hidden="1" customHeight="1" x14ac:dyDescent="0.25">
      <c r="A732" s="436" t="str">
        <f>IF((SUM('Раздел 1'!AF45:AF45)&lt;=SUM('Раздел 1'!K45:K45)),"","Неверно!")</f>
        <v/>
      </c>
      <c r="B732" s="437" t="s">
        <v>10904</v>
      </c>
      <c r="C732" s="443" t="s">
        <v>2260</v>
      </c>
      <c r="D732" s="443" t="s">
        <v>478</v>
      </c>
      <c r="E732" s="443" t="str">
        <f>CONCATENATE(SUM('Раздел 1'!AF45:AF45),"&lt;=",SUM('Раздел 1'!K45:K45))</f>
        <v>0&lt;=0</v>
      </c>
      <c r="F732" s="444"/>
    </row>
    <row r="733" spans="1:6" s="445" customFormat="1" ht="30" hidden="1" customHeight="1" x14ac:dyDescent="0.25">
      <c r="A733" s="436" t="str">
        <f>IF((SUM('Раздел 1'!AF46:AF46)&lt;=SUM('Раздел 1'!K46:K46)),"","Неверно!")</f>
        <v/>
      </c>
      <c r="B733" s="437" t="s">
        <v>10904</v>
      </c>
      <c r="C733" s="443" t="s">
        <v>2261</v>
      </c>
      <c r="D733" s="443" t="s">
        <v>478</v>
      </c>
      <c r="E733" s="443" t="str">
        <f>CONCATENATE(SUM('Раздел 1'!AF46:AF46),"&lt;=",SUM('Раздел 1'!K46:K46))</f>
        <v>0&lt;=1</v>
      </c>
      <c r="F733" s="444"/>
    </row>
    <row r="734" spans="1:6" s="445" customFormat="1" ht="30" hidden="1" customHeight="1" x14ac:dyDescent="0.25">
      <c r="A734" s="436" t="str">
        <f>IF((SUM('Раздел 1'!AF47:AF47)&lt;=SUM('Раздел 1'!K47:K47)),"","Неверно!")</f>
        <v/>
      </c>
      <c r="B734" s="437" t="s">
        <v>10904</v>
      </c>
      <c r="C734" s="443" t="s">
        <v>2262</v>
      </c>
      <c r="D734" s="443" t="s">
        <v>478</v>
      </c>
      <c r="E734" s="443" t="str">
        <f>CONCATENATE(SUM('Раздел 1'!AF47:AF47),"&lt;=",SUM('Раздел 1'!K47:K47))</f>
        <v>0&lt;=1</v>
      </c>
      <c r="F734" s="444"/>
    </row>
    <row r="735" spans="1:6" s="445" customFormat="1" ht="30" hidden="1" customHeight="1" x14ac:dyDescent="0.25">
      <c r="A735" s="436" t="str">
        <f>IF((SUM('Раздел 1'!AF48:AF48)&lt;=SUM('Раздел 1'!K48:K48)),"","Неверно!")</f>
        <v/>
      </c>
      <c r="B735" s="437" t="s">
        <v>10904</v>
      </c>
      <c r="C735" s="443" t="s">
        <v>2263</v>
      </c>
      <c r="D735" s="443" t="s">
        <v>478</v>
      </c>
      <c r="E735" s="443" t="str">
        <f>CONCATENATE(SUM('Раздел 1'!AF48:AF48),"&lt;=",SUM('Раздел 1'!K48:K48))</f>
        <v>0&lt;=0</v>
      </c>
      <c r="F735" s="444"/>
    </row>
    <row r="736" spans="1:6" s="445" customFormat="1" ht="30" hidden="1" customHeight="1" x14ac:dyDescent="0.25">
      <c r="A736" s="436" t="str">
        <f>IF((SUM('Раздел 1'!AF13:AF13)&lt;=SUM('Раздел 1'!K13:K13)),"","Неверно!")</f>
        <v/>
      </c>
      <c r="B736" s="437" t="s">
        <v>10904</v>
      </c>
      <c r="C736" s="443" t="s">
        <v>2264</v>
      </c>
      <c r="D736" s="443" t="s">
        <v>478</v>
      </c>
      <c r="E736" s="443" t="str">
        <f>CONCATENATE(SUM('Раздел 1'!AF13:AF13),"&lt;=",SUM('Раздел 1'!K13:K13))</f>
        <v>0&lt;=0</v>
      </c>
      <c r="F736" s="444"/>
    </row>
    <row r="737" spans="1:6" s="445" customFormat="1" ht="30" hidden="1" customHeight="1" x14ac:dyDescent="0.25">
      <c r="A737" s="436" t="str">
        <f>IF((SUM('Раздел 1'!AF49:AF49)&lt;=SUM('Раздел 1'!K49:K49)),"","Неверно!")</f>
        <v/>
      </c>
      <c r="B737" s="437" t="s">
        <v>10904</v>
      </c>
      <c r="C737" s="443" t="s">
        <v>2265</v>
      </c>
      <c r="D737" s="443" t="s">
        <v>478</v>
      </c>
      <c r="E737" s="443" t="str">
        <f>CONCATENATE(SUM('Раздел 1'!AF49:AF49),"&lt;=",SUM('Раздел 1'!K49:K49))</f>
        <v>0&lt;=1</v>
      </c>
      <c r="F737" s="444"/>
    </row>
    <row r="738" spans="1:6" s="445" customFormat="1" ht="30" hidden="1" customHeight="1" x14ac:dyDescent="0.25">
      <c r="A738" s="436" t="str">
        <f>IF((SUM('Раздел 1'!AF50:AF50)&lt;=SUM('Раздел 1'!K50:K50)),"","Неверно!")</f>
        <v/>
      </c>
      <c r="B738" s="437" t="s">
        <v>10904</v>
      </c>
      <c r="C738" s="443" t="s">
        <v>2266</v>
      </c>
      <c r="D738" s="443" t="s">
        <v>478</v>
      </c>
      <c r="E738" s="443" t="str">
        <f>CONCATENATE(SUM('Раздел 1'!AF50:AF50),"&lt;=",SUM('Раздел 1'!K50:K50))</f>
        <v>0&lt;=0</v>
      </c>
      <c r="F738" s="444"/>
    </row>
    <row r="739" spans="1:6" s="445" customFormat="1" ht="30" hidden="1" customHeight="1" x14ac:dyDescent="0.25">
      <c r="A739" s="436" t="str">
        <f>IF((SUM('Раздел 1'!AF51:AF51)&lt;=SUM('Раздел 1'!K51:K51)),"","Неверно!")</f>
        <v/>
      </c>
      <c r="B739" s="437" t="s">
        <v>10904</v>
      </c>
      <c r="C739" s="443" t="s">
        <v>2267</v>
      </c>
      <c r="D739" s="443" t="s">
        <v>478</v>
      </c>
      <c r="E739" s="443" t="str">
        <f>CONCATENATE(SUM('Раздел 1'!AF51:AF51),"&lt;=",SUM('Раздел 1'!K51:K51))</f>
        <v>0&lt;=0</v>
      </c>
      <c r="F739" s="444"/>
    </row>
    <row r="740" spans="1:6" s="445" customFormat="1" ht="30" hidden="1" customHeight="1" x14ac:dyDescent="0.25">
      <c r="A740" s="436" t="str">
        <f>IF((SUM('Раздел 1'!AF52:AF52)&lt;=SUM('Раздел 1'!K52:K52)),"","Неверно!")</f>
        <v/>
      </c>
      <c r="B740" s="437" t="s">
        <v>10904</v>
      </c>
      <c r="C740" s="443" t="s">
        <v>2268</v>
      </c>
      <c r="D740" s="443" t="s">
        <v>478</v>
      </c>
      <c r="E740" s="443" t="str">
        <f>CONCATENATE(SUM('Раздел 1'!AF52:AF52),"&lt;=",SUM('Раздел 1'!K52:K52))</f>
        <v>0&lt;=2</v>
      </c>
      <c r="F740" s="444"/>
    </row>
    <row r="741" spans="1:6" s="445" customFormat="1" ht="30" hidden="1" customHeight="1" x14ac:dyDescent="0.25">
      <c r="A741" s="436" t="str">
        <f>IF((SUM('Раздел 1'!AF53:AF53)&lt;=SUM('Раздел 1'!K53:K53)),"","Неверно!")</f>
        <v/>
      </c>
      <c r="B741" s="437" t="s">
        <v>10904</v>
      </c>
      <c r="C741" s="443" t="s">
        <v>2269</v>
      </c>
      <c r="D741" s="443" t="s">
        <v>478</v>
      </c>
      <c r="E741" s="443" t="str">
        <f>CONCATENATE(SUM('Раздел 1'!AF53:AF53),"&lt;=",SUM('Раздел 1'!K53:K53))</f>
        <v>0&lt;=0</v>
      </c>
      <c r="F741" s="444"/>
    </row>
    <row r="742" spans="1:6" s="445" customFormat="1" ht="30" hidden="1" customHeight="1" x14ac:dyDescent="0.25">
      <c r="A742" s="436" t="str">
        <f>IF((SUM('Раздел 1'!AF54:AF54)&lt;=SUM('Раздел 1'!K54:K54)),"","Неверно!")</f>
        <v/>
      </c>
      <c r="B742" s="437" t="s">
        <v>10904</v>
      </c>
      <c r="C742" s="443" t="s">
        <v>2270</v>
      </c>
      <c r="D742" s="443" t="s">
        <v>478</v>
      </c>
      <c r="E742" s="443" t="str">
        <f>CONCATENATE(SUM('Раздел 1'!AF54:AF54),"&lt;=",SUM('Раздел 1'!K54:K54))</f>
        <v>0&lt;=0</v>
      </c>
      <c r="F742" s="444"/>
    </row>
    <row r="743" spans="1:6" s="445" customFormat="1" ht="30" hidden="1" customHeight="1" x14ac:dyDescent="0.25">
      <c r="A743" s="436" t="str">
        <f>IF((SUM('Раздел 1'!AF55:AF55)&lt;=SUM('Раздел 1'!K55:K55)),"","Неверно!")</f>
        <v/>
      </c>
      <c r="B743" s="437" t="s">
        <v>10904</v>
      </c>
      <c r="C743" s="443" t="s">
        <v>2271</v>
      </c>
      <c r="D743" s="443" t="s">
        <v>478</v>
      </c>
      <c r="E743" s="443" t="str">
        <f>CONCATENATE(SUM('Раздел 1'!AF55:AF55),"&lt;=",SUM('Раздел 1'!K55:K55))</f>
        <v>0&lt;=0</v>
      </c>
      <c r="F743" s="444"/>
    </row>
    <row r="744" spans="1:6" s="445" customFormat="1" ht="30" hidden="1" customHeight="1" x14ac:dyDescent="0.25">
      <c r="A744" s="436" t="str">
        <f>IF((SUM('Раздел 1'!AF56:AF56)&lt;=SUM('Раздел 1'!K56:K56)),"","Неверно!")</f>
        <v/>
      </c>
      <c r="B744" s="437" t="s">
        <v>10904</v>
      </c>
      <c r="C744" s="443" t="s">
        <v>2272</v>
      </c>
      <c r="D744" s="443" t="s">
        <v>478</v>
      </c>
      <c r="E744" s="443" t="str">
        <f>CONCATENATE(SUM('Раздел 1'!AF56:AF56),"&lt;=",SUM('Раздел 1'!K56:K56))</f>
        <v>0&lt;=0</v>
      </c>
      <c r="F744" s="444"/>
    </row>
    <row r="745" spans="1:6" s="445" customFormat="1" ht="30" hidden="1" customHeight="1" x14ac:dyDescent="0.25">
      <c r="A745" s="436" t="str">
        <f>IF((SUM('Раздел 1'!AF57:AF57)&lt;=SUM('Раздел 1'!K57:K57)),"","Неверно!")</f>
        <v/>
      </c>
      <c r="B745" s="437" t="s">
        <v>10904</v>
      </c>
      <c r="C745" s="443" t="s">
        <v>2273</v>
      </c>
      <c r="D745" s="443" t="s">
        <v>478</v>
      </c>
      <c r="E745" s="443" t="str">
        <f>CONCATENATE(SUM('Раздел 1'!AF57:AF57),"&lt;=",SUM('Раздел 1'!K57:K57))</f>
        <v>0&lt;=1</v>
      </c>
      <c r="F745" s="444"/>
    </row>
    <row r="746" spans="1:6" s="445" customFormat="1" ht="30" hidden="1" customHeight="1" x14ac:dyDescent="0.25">
      <c r="A746" s="436" t="str">
        <f>IF((SUM('Раздел 1'!AF58:AF58)&lt;=SUM('Раздел 1'!K58:K58)),"","Неверно!")</f>
        <v/>
      </c>
      <c r="B746" s="437" t="s">
        <v>10904</v>
      </c>
      <c r="C746" s="443" t="s">
        <v>2274</v>
      </c>
      <c r="D746" s="443" t="s">
        <v>478</v>
      </c>
      <c r="E746" s="443" t="str">
        <f>CONCATENATE(SUM('Раздел 1'!AF58:AF58),"&lt;=",SUM('Раздел 1'!K58:K58))</f>
        <v>0&lt;=1</v>
      </c>
      <c r="F746" s="444"/>
    </row>
    <row r="747" spans="1:6" s="445" customFormat="1" ht="30" hidden="1" customHeight="1" x14ac:dyDescent="0.25">
      <c r="A747" s="436" t="str">
        <f>IF((SUM('Раздел 1'!AF14:AF14)&lt;=SUM('Раздел 1'!K14:K14)),"","Неверно!")</f>
        <v/>
      </c>
      <c r="B747" s="437" t="s">
        <v>10904</v>
      </c>
      <c r="C747" s="443" t="s">
        <v>2275</v>
      </c>
      <c r="D747" s="443" t="s">
        <v>478</v>
      </c>
      <c r="E747" s="443" t="str">
        <f>CONCATENATE(SUM('Раздел 1'!AF14:AF14),"&lt;=",SUM('Раздел 1'!K14:K14))</f>
        <v>0&lt;=0</v>
      </c>
      <c r="F747" s="444"/>
    </row>
    <row r="748" spans="1:6" s="445" customFormat="1" ht="30" hidden="1" customHeight="1" x14ac:dyDescent="0.25">
      <c r="A748" s="436" t="str">
        <f>IF((SUM('Раздел 1'!AF59:AF59)&lt;=SUM('Раздел 1'!K59:K59)),"","Неверно!")</f>
        <v/>
      </c>
      <c r="B748" s="437" t="s">
        <v>10904</v>
      </c>
      <c r="C748" s="443" t="s">
        <v>2276</v>
      </c>
      <c r="D748" s="443" t="s">
        <v>478</v>
      </c>
      <c r="E748" s="443" t="str">
        <f>CONCATENATE(SUM('Раздел 1'!AF59:AF59),"&lt;=",SUM('Раздел 1'!K59:K59))</f>
        <v>0&lt;=0</v>
      </c>
      <c r="F748" s="444"/>
    </row>
    <row r="749" spans="1:6" s="445" customFormat="1" ht="30" hidden="1" customHeight="1" x14ac:dyDescent="0.25">
      <c r="A749" s="436" t="str">
        <f>IF((SUM('Раздел 1'!AF60:AF60)&lt;=SUM('Раздел 1'!K60:K60)),"","Неверно!")</f>
        <v/>
      </c>
      <c r="B749" s="437" t="s">
        <v>10904</v>
      </c>
      <c r="C749" s="443" t="s">
        <v>2277</v>
      </c>
      <c r="D749" s="443" t="s">
        <v>478</v>
      </c>
      <c r="E749" s="443" t="str">
        <f>CONCATENATE(SUM('Раздел 1'!AF60:AF60),"&lt;=",SUM('Раздел 1'!K60:K60))</f>
        <v>0&lt;=0</v>
      </c>
      <c r="F749" s="444"/>
    </row>
    <row r="750" spans="1:6" s="445" customFormat="1" ht="30" hidden="1" customHeight="1" x14ac:dyDescent="0.25">
      <c r="A750" s="436" t="str">
        <f>IF((SUM('Раздел 1'!AF61:AF61)&lt;=SUM('Раздел 1'!K61:K61)),"","Неверно!")</f>
        <v/>
      </c>
      <c r="B750" s="437" t="s">
        <v>10904</v>
      </c>
      <c r="C750" s="443" t="s">
        <v>2278</v>
      </c>
      <c r="D750" s="443" t="s">
        <v>478</v>
      </c>
      <c r="E750" s="443" t="str">
        <f>CONCATENATE(SUM('Раздел 1'!AF61:AF61),"&lt;=",SUM('Раздел 1'!K61:K61))</f>
        <v>0&lt;=0</v>
      </c>
      <c r="F750" s="444"/>
    </row>
    <row r="751" spans="1:6" s="445" customFormat="1" ht="30" hidden="1" customHeight="1" x14ac:dyDescent="0.25">
      <c r="A751" s="436" t="str">
        <f>IF((SUM('Раздел 1'!AF62:AF62)&lt;=SUM('Раздел 1'!K62:K62)),"","Неверно!")</f>
        <v/>
      </c>
      <c r="B751" s="437" t="s">
        <v>10904</v>
      </c>
      <c r="C751" s="443" t="s">
        <v>2279</v>
      </c>
      <c r="D751" s="443" t="s">
        <v>478</v>
      </c>
      <c r="E751" s="443" t="str">
        <f>CONCATENATE(SUM('Раздел 1'!AF62:AF62),"&lt;=",SUM('Раздел 1'!K62:K62))</f>
        <v>0&lt;=0</v>
      </c>
      <c r="F751" s="444"/>
    </row>
    <row r="752" spans="1:6" s="445" customFormat="1" ht="30" hidden="1" customHeight="1" x14ac:dyDescent="0.25">
      <c r="A752" s="436" t="str">
        <f>IF((SUM('Раздел 1'!AF63:AF63)&lt;=SUM('Раздел 1'!K63:K63)),"","Неверно!")</f>
        <v/>
      </c>
      <c r="B752" s="437" t="s">
        <v>10904</v>
      </c>
      <c r="C752" s="443" t="s">
        <v>2280</v>
      </c>
      <c r="D752" s="443" t="s">
        <v>478</v>
      </c>
      <c r="E752" s="443" t="str">
        <f>CONCATENATE(SUM('Раздел 1'!AF63:AF63),"&lt;=",SUM('Раздел 1'!K63:K63))</f>
        <v>0&lt;=0</v>
      </c>
      <c r="F752" s="444"/>
    </row>
    <row r="753" spans="1:6" s="445" customFormat="1" ht="30" hidden="1" customHeight="1" x14ac:dyDescent="0.25">
      <c r="A753" s="436" t="str">
        <f>IF((SUM('Раздел 1'!AF15:AF15)&lt;=SUM('Раздел 1'!K15:K15)),"","Неверно!")</f>
        <v/>
      </c>
      <c r="B753" s="437" t="s">
        <v>10904</v>
      </c>
      <c r="C753" s="443" t="s">
        <v>2281</v>
      </c>
      <c r="D753" s="443" t="s">
        <v>478</v>
      </c>
      <c r="E753" s="443" t="str">
        <f>CONCATENATE(SUM('Раздел 1'!AF15:AF15),"&lt;=",SUM('Раздел 1'!K15:K15))</f>
        <v>0&lt;=0</v>
      </c>
      <c r="F753" s="444"/>
    </row>
    <row r="754" spans="1:6" s="445" customFormat="1" ht="30" hidden="1" customHeight="1" x14ac:dyDescent="0.25">
      <c r="A754" s="436" t="str">
        <f>IF((SUM('Раздел 1'!AF16:AF16)&lt;=SUM('Раздел 1'!K16:K16)),"","Неверно!")</f>
        <v/>
      </c>
      <c r="B754" s="437" t="s">
        <v>10904</v>
      </c>
      <c r="C754" s="443" t="s">
        <v>2282</v>
      </c>
      <c r="D754" s="443" t="s">
        <v>478</v>
      </c>
      <c r="E754" s="443" t="str">
        <f>CONCATENATE(SUM('Раздел 1'!AF16:AF16),"&lt;=",SUM('Раздел 1'!K16:K16))</f>
        <v>0&lt;=0</v>
      </c>
      <c r="F754" s="444"/>
    </row>
    <row r="755" spans="1:6" s="445" customFormat="1" ht="30" hidden="1" customHeight="1" x14ac:dyDescent="0.25">
      <c r="A755" s="436" t="str">
        <f>IF((SUM('Раздел 1'!AF17:AF17)&lt;=SUM('Раздел 1'!K17:K17)),"","Неверно!")</f>
        <v/>
      </c>
      <c r="B755" s="437" t="s">
        <v>10904</v>
      </c>
      <c r="C755" s="443" t="s">
        <v>2283</v>
      </c>
      <c r="D755" s="443" t="s">
        <v>478</v>
      </c>
      <c r="E755" s="443" t="str">
        <f>CONCATENATE(SUM('Раздел 1'!AF17:AF17),"&lt;=",SUM('Раздел 1'!K17:K17))</f>
        <v>0&lt;=0</v>
      </c>
      <c r="F755" s="444"/>
    </row>
    <row r="756" spans="1:6" s="445" customFormat="1" ht="30" hidden="1" customHeight="1" x14ac:dyDescent="0.25">
      <c r="A756" s="436" t="str">
        <f>IF((SUM('Раздел 1'!AF18:AF18)&lt;=SUM('Раздел 1'!K18:K18)),"","Неверно!")</f>
        <v/>
      </c>
      <c r="B756" s="437" t="s">
        <v>10904</v>
      </c>
      <c r="C756" s="443" t="s">
        <v>2284</v>
      </c>
      <c r="D756" s="443" t="s">
        <v>478</v>
      </c>
      <c r="E756" s="443" t="str">
        <f>CONCATENATE(SUM('Раздел 1'!AF18:AF18),"&lt;=",SUM('Раздел 1'!K18:K18))</f>
        <v>0&lt;=0</v>
      </c>
      <c r="F756" s="444"/>
    </row>
    <row r="757" spans="1:6" s="445" customFormat="1" ht="30" hidden="1" customHeight="1" x14ac:dyDescent="0.25">
      <c r="A757" s="436" t="str">
        <f>IF((SUM('Раздел 1'!AE10:AE10)&lt;=SUM('Раздел 1'!I10:I10)),"","Неверно!")</f>
        <v/>
      </c>
      <c r="B757" s="437" t="s">
        <v>10905</v>
      </c>
      <c r="C757" s="443" t="s">
        <v>2177</v>
      </c>
      <c r="D757" s="443" t="s">
        <v>498</v>
      </c>
      <c r="E757" s="443" t="str">
        <f>CONCATENATE(SUM('Раздел 1'!AE10:AE10),"&lt;=",SUM('Раздел 1'!I10:I10))</f>
        <v>0&lt;=12</v>
      </c>
      <c r="F757" s="444"/>
    </row>
    <row r="758" spans="1:6" s="445" customFormat="1" ht="30" hidden="1" customHeight="1" x14ac:dyDescent="0.25">
      <c r="A758" s="436" t="str">
        <f>IF((SUM('Раздел 1'!AE19:AE19)&lt;=SUM('Раздел 1'!I19:I19)),"","Неверно!")</f>
        <v/>
      </c>
      <c r="B758" s="437" t="s">
        <v>10905</v>
      </c>
      <c r="C758" s="443" t="s">
        <v>2178</v>
      </c>
      <c r="D758" s="443" t="s">
        <v>498</v>
      </c>
      <c r="E758" s="443" t="str">
        <f>CONCATENATE(SUM('Раздел 1'!AE19:AE19),"&lt;=",SUM('Раздел 1'!I19:I19))</f>
        <v>0&lt;=0</v>
      </c>
      <c r="F758" s="444"/>
    </row>
    <row r="759" spans="1:6" s="445" customFormat="1" ht="30" hidden="1" customHeight="1" x14ac:dyDescent="0.25">
      <c r="A759" s="436" t="str">
        <f>IF((SUM('Раздел 1'!AE20:AE20)&lt;=SUM('Раздел 1'!I20:I20)),"","Неверно!")</f>
        <v/>
      </c>
      <c r="B759" s="437" t="s">
        <v>10905</v>
      </c>
      <c r="C759" s="443" t="s">
        <v>2179</v>
      </c>
      <c r="D759" s="443" t="s">
        <v>498</v>
      </c>
      <c r="E759" s="443" t="str">
        <f>CONCATENATE(SUM('Раздел 1'!AE20:AE20),"&lt;=",SUM('Раздел 1'!I20:I20))</f>
        <v>0&lt;=0</v>
      </c>
      <c r="F759" s="444"/>
    </row>
    <row r="760" spans="1:6" s="445" customFormat="1" ht="30" hidden="1" customHeight="1" x14ac:dyDescent="0.25">
      <c r="A760" s="436" t="str">
        <f>IF((SUM('Раздел 1'!AE21:AE21)&lt;=SUM('Раздел 1'!I21:I21)),"","Неверно!")</f>
        <v/>
      </c>
      <c r="B760" s="437" t="s">
        <v>10905</v>
      </c>
      <c r="C760" s="443" t="s">
        <v>2180</v>
      </c>
      <c r="D760" s="443" t="s">
        <v>498</v>
      </c>
      <c r="E760" s="443" t="str">
        <f>CONCATENATE(SUM('Раздел 1'!AE21:AE21),"&lt;=",SUM('Раздел 1'!I21:I21))</f>
        <v>0&lt;=1</v>
      </c>
      <c r="F760" s="444"/>
    </row>
    <row r="761" spans="1:6" s="445" customFormat="1" ht="30" hidden="1" customHeight="1" x14ac:dyDescent="0.25">
      <c r="A761" s="436" t="str">
        <f>IF((SUM('Раздел 1'!AE22:AE22)&lt;=SUM('Раздел 1'!I22:I22)),"","Неверно!")</f>
        <v/>
      </c>
      <c r="B761" s="437" t="s">
        <v>10905</v>
      </c>
      <c r="C761" s="443" t="s">
        <v>2181</v>
      </c>
      <c r="D761" s="443" t="s">
        <v>498</v>
      </c>
      <c r="E761" s="443" t="str">
        <f>CONCATENATE(SUM('Раздел 1'!AE22:AE22),"&lt;=",SUM('Раздел 1'!I22:I22))</f>
        <v>0&lt;=0</v>
      </c>
      <c r="F761" s="444"/>
    </row>
    <row r="762" spans="1:6" s="445" customFormat="1" ht="30" hidden="1" customHeight="1" x14ac:dyDescent="0.25">
      <c r="A762" s="436" t="str">
        <f>IF((SUM('Раздел 1'!AE23:AE23)&lt;=SUM('Раздел 1'!I23:I23)),"","Неверно!")</f>
        <v/>
      </c>
      <c r="B762" s="437" t="s">
        <v>10905</v>
      </c>
      <c r="C762" s="443" t="s">
        <v>2182</v>
      </c>
      <c r="D762" s="443" t="s">
        <v>498</v>
      </c>
      <c r="E762" s="443" t="str">
        <f>CONCATENATE(SUM('Раздел 1'!AE23:AE23),"&lt;=",SUM('Раздел 1'!I23:I23))</f>
        <v>0&lt;=0</v>
      </c>
      <c r="F762" s="444"/>
    </row>
    <row r="763" spans="1:6" s="445" customFormat="1" ht="30" hidden="1" customHeight="1" x14ac:dyDescent="0.25">
      <c r="A763" s="436" t="str">
        <f>IF((SUM('Раздел 1'!AE24:AE24)&lt;=SUM('Раздел 1'!I24:I24)),"","Неверно!")</f>
        <v/>
      </c>
      <c r="B763" s="437" t="s">
        <v>10905</v>
      </c>
      <c r="C763" s="443" t="s">
        <v>2183</v>
      </c>
      <c r="D763" s="443" t="s">
        <v>498</v>
      </c>
      <c r="E763" s="443" t="str">
        <f>CONCATENATE(SUM('Раздел 1'!AE24:AE24),"&lt;=",SUM('Раздел 1'!I24:I24))</f>
        <v>0&lt;=2</v>
      </c>
      <c r="F763" s="444"/>
    </row>
    <row r="764" spans="1:6" s="445" customFormat="1" ht="30" hidden="1" customHeight="1" x14ac:dyDescent="0.25">
      <c r="A764" s="436" t="str">
        <f>IF((SUM('Раздел 1'!AE25:AE25)&lt;=SUM('Раздел 1'!I25:I25)),"","Неверно!")</f>
        <v/>
      </c>
      <c r="B764" s="437" t="s">
        <v>10905</v>
      </c>
      <c r="C764" s="443" t="s">
        <v>2184</v>
      </c>
      <c r="D764" s="443" t="s">
        <v>498</v>
      </c>
      <c r="E764" s="443" t="str">
        <f>CONCATENATE(SUM('Раздел 1'!AE25:AE25),"&lt;=",SUM('Раздел 1'!I25:I25))</f>
        <v>0&lt;=0</v>
      </c>
      <c r="F764" s="444"/>
    </row>
    <row r="765" spans="1:6" s="445" customFormat="1" ht="30" hidden="1" customHeight="1" x14ac:dyDescent="0.25">
      <c r="A765" s="436" t="str">
        <f>IF((SUM('Раздел 1'!AE26:AE26)&lt;=SUM('Раздел 1'!I26:I26)),"","Неверно!")</f>
        <v/>
      </c>
      <c r="B765" s="437" t="s">
        <v>10905</v>
      </c>
      <c r="C765" s="443" t="s">
        <v>2185</v>
      </c>
      <c r="D765" s="443" t="s">
        <v>498</v>
      </c>
      <c r="E765" s="443" t="str">
        <f>CONCATENATE(SUM('Раздел 1'!AE26:AE26),"&lt;=",SUM('Раздел 1'!I26:I26))</f>
        <v>0&lt;=0</v>
      </c>
      <c r="F765" s="444"/>
    </row>
    <row r="766" spans="1:6" s="445" customFormat="1" ht="30" hidden="1" customHeight="1" x14ac:dyDescent="0.25">
      <c r="A766" s="436" t="str">
        <f>IF((SUM('Раздел 1'!AE27:AE27)&lt;=SUM('Раздел 1'!I27:I27)),"","Неверно!")</f>
        <v/>
      </c>
      <c r="B766" s="437" t="s">
        <v>10905</v>
      </c>
      <c r="C766" s="443" t="s">
        <v>2186</v>
      </c>
      <c r="D766" s="443" t="s">
        <v>498</v>
      </c>
      <c r="E766" s="443" t="str">
        <f>CONCATENATE(SUM('Раздел 1'!AE27:AE27),"&lt;=",SUM('Раздел 1'!I27:I27))</f>
        <v>0&lt;=0</v>
      </c>
      <c r="F766" s="444"/>
    </row>
    <row r="767" spans="1:6" s="445" customFormat="1" ht="30" hidden="1" customHeight="1" x14ac:dyDescent="0.25">
      <c r="A767" s="436" t="str">
        <f>IF((SUM('Раздел 1'!AE28:AE28)&lt;=SUM('Раздел 1'!I28:I28)),"","Неверно!")</f>
        <v/>
      </c>
      <c r="B767" s="437" t="s">
        <v>10905</v>
      </c>
      <c r="C767" s="443" t="s">
        <v>2187</v>
      </c>
      <c r="D767" s="443" t="s">
        <v>498</v>
      </c>
      <c r="E767" s="443" t="str">
        <f>CONCATENATE(SUM('Раздел 1'!AE28:AE28),"&lt;=",SUM('Раздел 1'!I28:I28))</f>
        <v>0&lt;=0</v>
      </c>
      <c r="F767" s="444"/>
    </row>
    <row r="768" spans="1:6" s="445" customFormat="1" ht="30" hidden="1" customHeight="1" x14ac:dyDescent="0.25">
      <c r="A768" s="436" t="str">
        <f>IF((SUM('Раздел 1'!AE11:AE11)&lt;=SUM('Раздел 1'!I11:I11)),"","Неверно!")</f>
        <v/>
      </c>
      <c r="B768" s="437" t="s">
        <v>10905</v>
      </c>
      <c r="C768" s="443" t="s">
        <v>2188</v>
      </c>
      <c r="D768" s="443" t="s">
        <v>498</v>
      </c>
      <c r="E768" s="443" t="str">
        <f>CONCATENATE(SUM('Раздел 1'!AE11:AE11),"&lt;=",SUM('Раздел 1'!I11:I11))</f>
        <v>0&lt;=0</v>
      </c>
      <c r="F768" s="444"/>
    </row>
    <row r="769" spans="1:6" s="445" customFormat="1" ht="30" hidden="1" customHeight="1" x14ac:dyDescent="0.25">
      <c r="A769" s="436" t="str">
        <f>IF((SUM('Раздел 1'!AE29:AE29)&lt;=SUM('Раздел 1'!I29:I29)),"","Неверно!")</f>
        <v/>
      </c>
      <c r="B769" s="437" t="s">
        <v>10905</v>
      </c>
      <c r="C769" s="443" t="s">
        <v>2189</v>
      </c>
      <c r="D769" s="443" t="s">
        <v>498</v>
      </c>
      <c r="E769" s="443" t="str">
        <f>CONCATENATE(SUM('Раздел 1'!AE29:AE29),"&lt;=",SUM('Раздел 1'!I29:I29))</f>
        <v>0&lt;=0</v>
      </c>
      <c r="F769" s="444"/>
    </row>
    <row r="770" spans="1:6" s="445" customFormat="1" ht="30" hidden="1" customHeight="1" x14ac:dyDescent="0.25">
      <c r="A770" s="436" t="str">
        <f>IF((SUM('Раздел 1'!AE30:AE30)&lt;=SUM('Раздел 1'!I30:I30)),"","Неверно!")</f>
        <v/>
      </c>
      <c r="B770" s="437" t="s">
        <v>10905</v>
      </c>
      <c r="C770" s="443" t="s">
        <v>2190</v>
      </c>
      <c r="D770" s="443" t="s">
        <v>498</v>
      </c>
      <c r="E770" s="443" t="str">
        <f>CONCATENATE(SUM('Раздел 1'!AE30:AE30),"&lt;=",SUM('Раздел 1'!I30:I30))</f>
        <v>0&lt;=0</v>
      </c>
      <c r="F770" s="444"/>
    </row>
    <row r="771" spans="1:6" s="445" customFormat="1" ht="30" hidden="1" customHeight="1" x14ac:dyDescent="0.25">
      <c r="A771" s="436" t="str">
        <f>IF((SUM('Раздел 1'!AE31:AE31)&lt;=SUM('Раздел 1'!I31:I31)),"","Неверно!")</f>
        <v/>
      </c>
      <c r="B771" s="437" t="s">
        <v>10905</v>
      </c>
      <c r="C771" s="443" t="s">
        <v>2191</v>
      </c>
      <c r="D771" s="443" t="s">
        <v>498</v>
      </c>
      <c r="E771" s="443" t="str">
        <f>CONCATENATE(SUM('Раздел 1'!AE31:AE31),"&lt;=",SUM('Раздел 1'!I31:I31))</f>
        <v>0&lt;=0</v>
      </c>
      <c r="F771" s="444"/>
    </row>
    <row r="772" spans="1:6" s="445" customFormat="1" ht="30" hidden="1" customHeight="1" x14ac:dyDescent="0.25">
      <c r="A772" s="436" t="str">
        <f>IF((SUM('Раздел 1'!AE32:AE32)&lt;=SUM('Раздел 1'!I32:I32)),"","Неверно!")</f>
        <v/>
      </c>
      <c r="B772" s="437" t="s">
        <v>10905</v>
      </c>
      <c r="C772" s="443" t="s">
        <v>2192</v>
      </c>
      <c r="D772" s="443" t="s">
        <v>498</v>
      </c>
      <c r="E772" s="443" t="str">
        <f>CONCATENATE(SUM('Раздел 1'!AE32:AE32),"&lt;=",SUM('Раздел 1'!I32:I32))</f>
        <v>0&lt;=0</v>
      </c>
      <c r="F772" s="444"/>
    </row>
    <row r="773" spans="1:6" s="445" customFormat="1" ht="30" hidden="1" customHeight="1" x14ac:dyDescent="0.25">
      <c r="A773" s="436" t="str">
        <f>IF((SUM('Раздел 1'!AE33:AE33)&lt;=SUM('Раздел 1'!I33:I33)),"","Неверно!")</f>
        <v/>
      </c>
      <c r="B773" s="437" t="s">
        <v>10905</v>
      </c>
      <c r="C773" s="443" t="s">
        <v>2193</v>
      </c>
      <c r="D773" s="443" t="s">
        <v>498</v>
      </c>
      <c r="E773" s="443" t="str">
        <f>CONCATENATE(SUM('Раздел 1'!AE33:AE33),"&lt;=",SUM('Раздел 1'!I33:I33))</f>
        <v>0&lt;=0</v>
      </c>
      <c r="F773" s="444"/>
    </row>
    <row r="774" spans="1:6" s="445" customFormat="1" ht="30" hidden="1" customHeight="1" x14ac:dyDescent="0.25">
      <c r="A774" s="436" t="str">
        <f>IF((SUM('Раздел 1'!AE34:AE34)&lt;=SUM('Раздел 1'!I34:I34)),"","Неверно!")</f>
        <v/>
      </c>
      <c r="B774" s="437" t="s">
        <v>10905</v>
      </c>
      <c r="C774" s="443" t="s">
        <v>2194</v>
      </c>
      <c r="D774" s="443" t="s">
        <v>498</v>
      </c>
      <c r="E774" s="443" t="str">
        <f>CONCATENATE(SUM('Раздел 1'!AE34:AE34),"&lt;=",SUM('Раздел 1'!I34:I34))</f>
        <v>0&lt;=0</v>
      </c>
      <c r="F774" s="444"/>
    </row>
    <row r="775" spans="1:6" s="445" customFormat="1" ht="30" hidden="1" customHeight="1" x14ac:dyDescent="0.25">
      <c r="A775" s="436" t="str">
        <f>IF((SUM('Раздел 1'!AE35:AE35)&lt;=SUM('Раздел 1'!I35:I35)),"","Неверно!")</f>
        <v/>
      </c>
      <c r="B775" s="437" t="s">
        <v>10905</v>
      </c>
      <c r="C775" s="443" t="s">
        <v>2195</v>
      </c>
      <c r="D775" s="443" t="s">
        <v>498</v>
      </c>
      <c r="E775" s="443" t="str">
        <f>CONCATENATE(SUM('Раздел 1'!AE35:AE35),"&lt;=",SUM('Раздел 1'!I35:I35))</f>
        <v>0&lt;=0</v>
      </c>
      <c r="F775" s="444"/>
    </row>
    <row r="776" spans="1:6" s="445" customFormat="1" ht="30" hidden="1" customHeight="1" x14ac:dyDescent="0.25">
      <c r="A776" s="436" t="str">
        <f>IF((SUM('Раздел 1'!AE36:AE36)&lt;=SUM('Раздел 1'!I36:I36)),"","Неверно!")</f>
        <v/>
      </c>
      <c r="B776" s="437" t="s">
        <v>10905</v>
      </c>
      <c r="C776" s="443" t="s">
        <v>2196</v>
      </c>
      <c r="D776" s="443" t="s">
        <v>498</v>
      </c>
      <c r="E776" s="443" t="str">
        <f>CONCATENATE(SUM('Раздел 1'!AE36:AE36),"&lt;=",SUM('Раздел 1'!I36:I36))</f>
        <v>0&lt;=3</v>
      </c>
      <c r="F776" s="444"/>
    </row>
    <row r="777" spans="1:6" s="445" customFormat="1" ht="30" hidden="1" customHeight="1" x14ac:dyDescent="0.25">
      <c r="A777" s="436" t="str">
        <f>IF((SUM('Раздел 1'!AE37:AE37)&lt;=SUM('Раздел 1'!I37:I37)),"","Неверно!")</f>
        <v/>
      </c>
      <c r="B777" s="437" t="s">
        <v>10905</v>
      </c>
      <c r="C777" s="443" t="s">
        <v>2197</v>
      </c>
      <c r="D777" s="443" t="s">
        <v>498</v>
      </c>
      <c r="E777" s="443" t="str">
        <f>CONCATENATE(SUM('Раздел 1'!AE37:AE37),"&lt;=",SUM('Раздел 1'!I37:I37))</f>
        <v>0&lt;=0</v>
      </c>
      <c r="F777" s="444"/>
    </row>
    <row r="778" spans="1:6" s="445" customFormat="1" ht="30" hidden="1" customHeight="1" x14ac:dyDescent="0.25">
      <c r="A778" s="436" t="str">
        <f>IF((SUM('Раздел 1'!AE38:AE38)&lt;=SUM('Раздел 1'!I38:I38)),"","Неверно!")</f>
        <v/>
      </c>
      <c r="B778" s="437" t="s">
        <v>10905</v>
      </c>
      <c r="C778" s="443" t="s">
        <v>2198</v>
      </c>
      <c r="D778" s="443" t="s">
        <v>498</v>
      </c>
      <c r="E778" s="443" t="str">
        <f>CONCATENATE(SUM('Раздел 1'!AE38:AE38),"&lt;=",SUM('Раздел 1'!I38:I38))</f>
        <v>0&lt;=0</v>
      </c>
      <c r="F778" s="444"/>
    </row>
    <row r="779" spans="1:6" s="445" customFormat="1" ht="30" hidden="1" customHeight="1" x14ac:dyDescent="0.25">
      <c r="A779" s="436" t="str">
        <f>IF((SUM('Раздел 1'!AE12:AE12)&lt;=SUM('Раздел 1'!I12:I12)),"","Неверно!")</f>
        <v/>
      </c>
      <c r="B779" s="437" t="s">
        <v>10905</v>
      </c>
      <c r="C779" s="443" t="s">
        <v>2199</v>
      </c>
      <c r="D779" s="443" t="s">
        <v>498</v>
      </c>
      <c r="E779" s="443" t="str">
        <f>CONCATENATE(SUM('Раздел 1'!AE12:AE12),"&lt;=",SUM('Раздел 1'!I12:I12))</f>
        <v>0&lt;=0</v>
      </c>
      <c r="F779" s="444"/>
    </row>
    <row r="780" spans="1:6" s="445" customFormat="1" ht="30" hidden="1" customHeight="1" x14ac:dyDescent="0.25">
      <c r="A780" s="436" t="str">
        <f>IF((SUM('Раздел 1'!AE39:AE39)&lt;=SUM('Раздел 1'!I39:I39)),"","Неверно!")</f>
        <v/>
      </c>
      <c r="B780" s="437" t="s">
        <v>10905</v>
      </c>
      <c r="C780" s="443" t="s">
        <v>2200</v>
      </c>
      <c r="D780" s="443" t="s">
        <v>498</v>
      </c>
      <c r="E780" s="443" t="str">
        <f>CONCATENATE(SUM('Раздел 1'!AE39:AE39),"&lt;=",SUM('Раздел 1'!I39:I39))</f>
        <v>0&lt;=0</v>
      </c>
      <c r="F780" s="444"/>
    </row>
    <row r="781" spans="1:6" s="445" customFormat="1" ht="30" hidden="1" customHeight="1" x14ac:dyDescent="0.25">
      <c r="A781" s="436" t="str">
        <f>IF((SUM('Раздел 1'!AE40:AE40)&lt;=SUM('Раздел 1'!I40:I40)),"","Неверно!")</f>
        <v/>
      </c>
      <c r="B781" s="437" t="s">
        <v>10905</v>
      </c>
      <c r="C781" s="443" t="s">
        <v>2201</v>
      </c>
      <c r="D781" s="443" t="s">
        <v>498</v>
      </c>
      <c r="E781" s="443" t="str">
        <f>CONCATENATE(SUM('Раздел 1'!AE40:AE40),"&lt;=",SUM('Раздел 1'!I40:I40))</f>
        <v>0&lt;=0</v>
      </c>
      <c r="F781" s="444"/>
    </row>
    <row r="782" spans="1:6" s="445" customFormat="1" ht="30" hidden="1" customHeight="1" x14ac:dyDescent="0.25">
      <c r="A782" s="436" t="str">
        <f>IF((SUM('Раздел 1'!AE41:AE41)&lt;=SUM('Раздел 1'!I41:I41)),"","Неверно!")</f>
        <v/>
      </c>
      <c r="B782" s="437" t="s">
        <v>10905</v>
      </c>
      <c r="C782" s="443" t="s">
        <v>2202</v>
      </c>
      <c r="D782" s="443" t="s">
        <v>498</v>
      </c>
      <c r="E782" s="443" t="str">
        <f>CONCATENATE(SUM('Раздел 1'!AE41:AE41),"&lt;=",SUM('Раздел 1'!I41:I41))</f>
        <v>0&lt;=0</v>
      </c>
      <c r="F782" s="444"/>
    </row>
    <row r="783" spans="1:6" s="445" customFormat="1" ht="30" hidden="1" customHeight="1" x14ac:dyDescent="0.25">
      <c r="A783" s="436" t="str">
        <f>IF((SUM('Раздел 1'!AE42:AE42)&lt;=SUM('Раздел 1'!I42:I42)),"","Неверно!")</f>
        <v/>
      </c>
      <c r="B783" s="437" t="s">
        <v>10905</v>
      </c>
      <c r="C783" s="443" t="s">
        <v>2203</v>
      </c>
      <c r="D783" s="443" t="s">
        <v>498</v>
      </c>
      <c r="E783" s="443" t="str">
        <f>CONCATENATE(SUM('Раздел 1'!AE42:AE42),"&lt;=",SUM('Раздел 1'!I42:I42))</f>
        <v>0&lt;=0</v>
      </c>
      <c r="F783" s="444"/>
    </row>
    <row r="784" spans="1:6" s="445" customFormat="1" ht="30" hidden="1" customHeight="1" x14ac:dyDescent="0.25">
      <c r="A784" s="436" t="str">
        <f>IF((SUM('Раздел 1'!AE43:AE43)&lt;=SUM('Раздел 1'!I43:I43)),"","Неверно!")</f>
        <v/>
      </c>
      <c r="B784" s="437" t="s">
        <v>10905</v>
      </c>
      <c r="C784" s="443" t="s">
        <v>2204</v>
      </c>
      <c r="D784" s="443" t="s">
        <v>498</v>
      </c>
      <c r="E784" s="443" t="str">
        <f>CONCATENATE(SUM('Раздел 1'!AE43:AE43),"&lt;=",SUM('Раздел 1'!I43:I43))</f>
        <v>0&lt;=0</v>
      </c>
      <c r="F784" s="444"/>
    </row>
    <row r="785" spans="1:6" s="445" customFormat="1" ht="30" hidden="1" customHeight="1" x14ac:dyDescent="0.25">
      <c r="A785" s="436" t="str">
        <f>IF((SUM('Раздел 1'!AE44:AE44)&lt;=SUM('Раздел 1'!I44:I44)),"","Неверно!")</f>
        <v/>
      </c>
      <c r="B785" s="437" t="s">
        <v>10905</v>
      </c>
      <c r="C785" s="443" t="s">
        <v>2205</v>
      </c>
      <c r="D785" s="443" t="s">
        <v>498</v>
      </c>
      <c r="E785" s="443" t="str">
        <f>CONCATENATE(SUM('Раздел 1'!AE44:AE44),"&lt;=",SUM('Раздел 1'!I44:I44))</f>
        <v>0&lt;=0</v>
      </c>
      <c r="F785" s="444"/>
    </row>
    <row r="786" spans="1:6" s="445" customFormat="1" ht="30" hidden="1" customHeight="1" x14ac:dyDescent="0.25">
      <c r="A786" s="436" t="str">
        <f>IF((SUM('Раздел 1'!AE45:AE45)&lt;=SUM('Раздел 1'!I45:I45)),"","Неверно!")</f>
        <v/>
      </c>
      <c r="B786" s="437" t="s">
        <v>10905</v>
      </c>
      <c r="C786" s="443" t="s">
        <v>2206</v>
      </c>
      <c r="D786" s="443" t="s">
        <v>498</v>
      </c>
      <c r="E786" s="443" t="str">
        <f>CONCATENATE(SUM('Раздел 1'!AE45:AE45),"&lt;=",SUM('Раздел 1'!I45:I45))</f>
        <v>0&lt;=0</v>
      </c>
      <c r="F786" s="444"/>
    </row>
    <row r="787" spans="1:6" s="445" customFormat="1" ht="30" hidden="1" customHeight="1" x14ac:dyDescent="0.25">
      <c r="A787" s="436" t="str">
        <f>IF((SUM('Раздел 1'!AE46:AE46)&lt;=SUM('Раздел 1'!I46:I46)),"","Неверно!")</f>
        <v/>
      </c>
      <c r="B787" s="437" t="s">
        <v>10905</v>
      </c>
      <c r="C787" s="443" t="s">
        <v>2207</v>
      </c>
      <c r="D787" s="443" t="s">
        <v>498</v>
      </c>
      <c r="E787" s="443" t="str">
        <f>CONCATENATE(SUM('Раздел 1'!AE46:AE46),"&lt;=",SUM('Раздел 1'!I46:I46))</f>
        <v>0&lt;=3</v>
      </c>
      <c r="F787" s="444"/>
    </row>
    <row r="788" spans="1:6" s="445" customFormat="1" ht="30" hidden="1" customHeight="1" x14ac:dyDescent="0.25">
      <c r="A788" s="436" t="str">
        <f>IF((SUM('Раздел 1'!AE47:AE47)&lt;=SUM('Раздел 1'!I47:I47)),"","Неверно!")</f>
        <v/>
      </c>
      <c r="B788" s="437" t="s">
        <v>10905</v>
      </c>
      <c r="C788" s="443" t="s">
        <v>2208</v>
      </c>
      <c r="D788" s="443" t="s">
        <v>498</v>
      </c>
      <c r="E788" s="443" t="str">
        <f>CONCATENATE(SUM('Раздел 1'!AE47:AE47),"&lt;=",SUM('Раздел 1'!I47:I47))</f>
        <v>0&lt;=1</v>
      </c>
      <c r="F788" s="444"/>
    </row>
    <row r="789" spans="1:6" s="445" customFormat="1" ht="30" hidden="1" customHeight="1" x14ac:dyDescent="0.25">
      <c r="A789" s="436" t="str">
        <f>IF((SUM('Раздел 1'!AE48:AE48)&lt;=SUM('Раздел 1'!I48:I48)),"","Неверно!")</f>
        <v/>
      </c>
      <c r="B789" s="437" t="s">
        <v>10905</v>
      </c>
      <c r="C789" s="443" t="s">
        <v>2209</v>
      </c>
      <c r="D789" s="443" t="s">
        <v>498</v>
      </c>
      <c r="E789" s="443" t="str">
        <f>CONCATENATE(SUM('Раздел 1'!AE48:AE48),"&lt;=",SUM('Раздел 1'!I48:I48))</f>
        <v>0&lt;=0</v>
      </c>
      <c r="F789" s="444"/>
    </row>
    <row r="790" spans="1:6" s="445" customFormat="1" ht="30" hidden="1" customHeight="1" x14ac:dyDescent="0.25">
      <c r="A790" s="436" t="str">
        <f>IF((SUM('Раздел 1'!AE13:AE13)&lt;=SUM('Раздел 1'!I13:I13)),"","Неверно!")</f>
        <v/>
      </c>
      <c r="B790" s="437" t="s">
        <v>10905</v>
      </c>
      <c r="C790" s="443" t="s">
        <v>2210</v>
      </c>
      <c r="D790" s="443" t="s">
        <v>498</v>
      </c>
      <c r="E790" s="443" t="str">
        <f>CONCATENATE(SUM('Раздел 1'!AE13:AE13),"&lt;=",SUM('Раздел 1'!I13:I13))</f>
        <v>0&lt;=0</v>
      </c>
      <c r="F790" s="444"/>
    </row>
    <row r="791" spans="1:6" s="445" customFormat="1" ht="30" hidden="1" customHeight="1" x14ac:dyDescent="0.25">
      <c r="A791" s="436" t="str">
        <f>IF((SUM('Раздел 1'!AE49:AE49)&lt;=SUM('Раздел 1'!I49:I49)),"","Неверно!")</f>
        <v/>
      </c>
      <c r="B791" s="437" t="s">
        <v>10905</v>
      </c>
      <c r="C791" s="443" t="s">
        <v>2211</v>
      </c>
      <c r="D791" s="443" t="s">
        <v>498</v>
      </c>
      <c r="E791" s="443" t="str">
        <f>CONCATENATE(SUM('Раздел 1'!AE49:AE49),"&lt;=",SUM('Раздел 1'!I49:I49))</f>
        <v>0&lt;=5</v>
      </c>
      <c r="F791" s="444"/>
    </row>
    <row r="792" spans="1:6" s="445" customFormat="1" ht="30" hidden="1" customHeight="1" x14ac:dyDescent="0.25">
      <c r="A792" s="436" t="str">
        <f>IF((SUM('Раздел 1'!AE50:AE50)&lt;=SUM('Раздел 1'!I50:I50)),"","Неверно!")</f>
        <v/>
      </c>
      <c r="B792" s="437" t="s">
        <v>10905</v>
      </c>
      <c r="C792" s="443" t="s">
        <v>2212</v>
      </c>
      <c r="D792" s="443" t="s">
        <v>498</v>
      </c>
      <c r="E792" s="443" t="str">
        <f>CONCATENATE(SUM('Раздел 1'!AE50:AE50),"&lt;=",SUM('Раздел 1'!I50:I50))</f>
        <v>0&lt;=0</v>
      </c>
      <c r="F792" s="444"/>
    </row>
    <row r="793" spans="1:6" s="445" customFormat="1" ht="30" hidden="1" customHeight="1" x14ac:dyDescent="0.25">
      <c r="A793" s="436" t="str">
        <f>IF((SUM('Раздел 1'!AE51:AE51)&lt;=SUM('Раздел 1'!I51:I51)),"","Неверно!")</f>
        <v/>
      </c>
      <c r="B793" s="437" t="s">
        <v>10905</v>
      </c>
      <c r="C793" s="443" t="s">
        <v>2213</v>
      </c>
      <c r="D793" s="443" t="s">
        <v>498</v>
      </c>
      <c r="E793" s="443" t="str">
        <f>CONCATENATE(SUM('Раздел 1'!AE51:AE51),"&lt;=",SUM('Раздел 1'!I51:I51))</f>
        <v>0&lt;=8</v>
      </c>
      <c r="F793" s="444"/>
    </row>
    <row r="794" spans="1:6" s="445" customFormat="1" ht="30" hidden="1" customHeight="1" x14ac:dyDescent="0.25">
      <c r="A794" s="436" t="str">
        <f>IF((SUM('Раздел 1'!AE52:AE52)&lt;=SUM('Раздел 1'!I52:I52)),"","Неверно!")</f>
        <v/>
      </c>
      <c r="B794" s="437" t="s">
        <v>10905</v>
      </c>
      <c r="C794" s="443" t="s">
        <v>2214</v>
      </c>
      <c r="D794" s="443" t="s">
        <v>498</v>
      </c>
      <c r="E794" s="443" t="str">
        <f>CONCATENATE(SUM('Раздел 1'!AE52:AE52),"&lt;=",SUM('Раздел 1'!I52:I52))</f>
        <v>0&lt;=12</v>
      </c>
      <c r="F794" s="444"/>
    </row>
    <row r="795" spans="1:6" s="445" customFormat="1" ht="30" hidden="1" customHeight="1" x14ac:dyDescent="0.25">
      <c r="A795" s="436" t="str">
        <f>IF((SUM('Раздел 1'!AE53:AE53)&lt;=SUM('Раздел 1'!I53:I53)),"","Неверно!")</f>
        <v/>
      </c>
      <c r="B795" s="437" t="s">
        <v>10905</v>
      </c>
      <c r="C795" s="443" t="s">
        <v>2215</v>
      </c>
      <c r="D795" s="443" t="s">
        <v>498</v>
      </c>
      <c r="E795" s="443" t="str">
        <f>CONCATENATE(SUM('Раздел 1'!AE53:AE53),"&lt;=",SUM('Раздел 1'!I53:I53))</f>
        <v>0&lt;=0</v>
      </c>
      <c r="F795" s="444"/>
    </row>
    <row r="796" spans="1:6" s="445" customFormat="1" ht="30" hidden="1" customHeight="1" x14ac:dyDescent="0.25">
      <c r="A796" s="436" t="str">
        <f>IF((SUM('Раздел 1'!AE54:AE54)&lt;=SUM('Раздел 1'!I54:I54)),"","Неверно!")</f>
        <v/>
      </c>
      <c r="B796" s="437" t="s">
        <v>10905</v>
      </c>
      <c r="C796" s="443" t="s">
        <v>2216</v>
      </c>
      <c r="D796" s="443" t="s">
        <v>498</v>
      </c>
      <c r="E796" s="443" t="str">
        <f>CONCATENATE(SUM('Раздел 1'!AE54:AE54),"&lt;=",SUM('Раздел 1'!I54:I54))</f>
        <v>0&lt;=0</v>
      </c>
      <c r="F796" s="444"/>
    </row>
    <row r="797" spans="1:6" s="445" customFormat="1" ht="30" hidden="1" customHeight="1" x14ac:dyDescent="0.25">
      <c r="A797" s="436" t="str">
        <f>IF((SUM('Раздел 1'!AE55:AE55)&lt;=SUM('Раздел 1'!I55:I55)),"","Неверно!")</f>
        <v/>
      </c>
      <c r="B797" s="437" t="s">
        <v>10905</v>
      </c>
      <c r="C797" s="443" t="s">
        <v>2217</v>
      </c>
      <c r="D797" s="443" t="s">
        <v>498</v>
      </c>
      <c r="E797" s="443" t="str">
        <f>CONCATENATE(SUM('Раздел 1'!AE55:AE55),"&lt;=",SUM('Раздел 1'!I55:I55))</f>
        <v>0&lt;=0</v>
      </c>
      <c r="F797" s="444"/>
    </row>
    <row r="798" spans="1:6" s="445" customFormat="1" ht="30" hidden="1" customHeight="1" x14ac:dyDescent="0.25">
      <c r="A798" s="436" t="str">
        <f>IF((SUM('Раздел 1'!AE56:AE56)&lt;=SUM('Раздел 1'!I56:I56)),"","Неверно!")</f>
        <v/>
      </c>
      <c r="B798" s="437" t="s">
        <v>10905</v>
      </c>
      <c r="C798" s="443" t="s">
        <v>2218</v>
      </c>
      <c r="D798" s="443" t="s">
        <v>498</v>
      </c>
      <c r="E798" s="443" t="str">
        <f>CONCATENATE(SUM('Раздел 1'!AE56:AE56),"&lt;=",SUM('Раздел 1'!I56:I56))</f>
        <v>0&lt;=0</v>
      </c>
      <c r="F798" s="444"/>
    </row>
    <row r="799" spans="1:6" s="445" customFormat="1" ht="30" hidden="1" customHeight="1" x14ac:dyDescent="0.25">
      <c r="A799" s="436" t="str">
        <f>IF((SUM('Раздел 1'!AE57:AE57)&lt;=SUM('Раздел 1'!I57:I57)),"","Неверно!")</f>
        <v/>
      </c>
      <c r="B799" s="437" t="s">
        <v>10905</v>
      </c>
      <c r="C799" s="443" t="s">
        <v>2219</v>
      </c>
      <c r="D799" s="443" t="s">
        <v>498</v>
      </c>
      <c r="E799" s="443" t="str">
        <f>CONCATENATE(SUM('Раздел 1'!AE57:AE57),"&lt;=",SUM('Раздел 1'!I57:I57))</f>
        <v>0&lt;=7</v>
      </c>
      <c r="F799" s="444"/>
    </row>
    <row r="800" spans="1:6" s="445" customFormat="1" ht="30" hidden="1" customHeight="1" x14ac:dyDescent="0.25">
      <c r="A800" s="436" t="str">
        <f>IF((SUM('Раздел 1'!AE58:AE58)&lt;=SUM('Раздел 1'!I58:I58)),"","Неверно!")</f>
        <v/>
      </c>
      <c r="B800" s="437" t="s">
        <v>10905</v>
      </c>
      <c r="C800" s="443" t="s">
        <v>2220</v>
      </c>
      <c r="D800" s="443" t="s">
        <v>498</v>
      </c>
      <c r="E800" s="443" t="str">
        <f>CONCATENATE(SUM('Раздел 1'!AE58:AE58),"&lt;=",SUM('Раздел 1'!I58:I58))</f>
        <v>0&lt;=5</v>
      </c>
      <c r="F800" s="444"/>
    </row>
    <row r="801" spans="1:6" s="445" customFormat="1" ht="30" hidden="1" customHeight="1" x14ac:dyDescent="0.25">
      <c r="A801" s="436" t="str">
        <f>IF((SUM('Раздел 1'!AE14:AE14)&lt;=SUM('Раздел 1'!I14:I14)),"","Неверно!")</f>
        <v/>
      </c>
      <c r="B801" s="437" t="s">
        <v>10905</v>
      </c>
      <c r="C801" s="443" t="s">
        <v>2221</v>
      </c>
      <c r="D801" s="443" t="s">
        <v>498</v>
      </c>
      <c r="E801" s="443" t="str">
        <f>CONCATENATE(SUM('Раздел 1'!AE14:AE14),"&lt;=",SUM('Раздел 1'!I14:I14))</f>
        <v>0&lt;=0</v>
      </c>
      <c r="F801" s="444"/>
    </row>
    <row r="802" spans="1:6" s="445" customFormat="1" ht="30" hidden="1" customHeight="1" x14ac:dyDescent="0.25">
      <c r="A802" s="436" t="str">
        <f>IF((SUM('Раздел 1'!AE59:AE59)&lt;=SUM('Раздел 1'!I59:I59)),"","Неверно!")</f>
        <v/>
      </c>
      <c r="B802" s="437" t="s">
        <v>10905</v>
      </c>
      <c r="C802" s="443" t="s">
        <v>2222</v>
      </c>
      <c r="D802" s="443" t="s">
        <v>498</v>
      </c>
      <c r="E802" s="443" t="str">
        <f>CONCATENATE(SUM('Раздел 1'!AE59:AE59),"&lt;=",SUM('Раздел 1'!I59:I59))</f>
        <v>0&lt;=0</v>
      </c>
      <c r="F802" s="444"/>
    </row>
    <row r="803" spans="1:6" s="445" customFormat="1" ht="30" hidden="1" customHeight="1" x14ac:dyDescent="0.25">
      <c r="A803" s="436" t="str">
        <f>IF((SUM('Раздел 1'!AE60:AE60)&lt;=SUM('Раздел 1'!I60:I60)),"","Неверно!")</f>
        <v/>
      </c>
      <c r="B803" s="437" t="s">
        <v>10905</v>
      </c>
      <c r="C803" s="443" t="s">
        <v>2223</v>
      </c>
      <c r="D803" s="443" t="s">
        <v>498</v>
      </c>
      <c r="E803" s="443" t="str">
        <f>CONCATENATE(SUM('Раздел 1'!AE60:AE60),"&lt;=",SUM('Раздел 1'!I60:I60))</f>
        <v>0&lt;=0</v>
      </c>
      <c r="F803" s="444"/>
    </row>
    <row r="804" spans="1:6" s="445" customFormat="1" ht="30" hidden="1" customHeight="1" x14ac:dyDescent="0.25">
      <c r="A804" s="436" t="str">
        <f>IF((SUM('Раздел 1'!AE61:AE61)&lt;=SUM('Раздел 1'!I61:I61)),"","Неверно!")</f>
        <v/>
      </c>
      <c r="B804" s="437" t="s">
        <v>10905</v>
      </c>
      <c r="C804" s="443" t="s">
        <v>2224</v>
      </c>
      <c r="D804" s="443" t="s">
        <v>498</v>
      </c>
      <c r="E804" s="443" t="str">
        <f>CONCATENATE(SUM('Раздел 1'!AE61:AE61),"&lt;=",SUM('Раздел 1'!I61:I61))</f>
        <v>0&lt;=0</v>
      </c>
      <c r="F804" s="444"/>
    </row>
    <row r="805" spans="1:6" s="445" customFormat="1" ht="30" hidden="1" customHeight="1" x14ac:dyDescent="0.25">
      <c r="A805" s="436" t="str">
        <f>IF((SUM('Раздел 1'!AE62:AE62)&lt;=SUM('Раздел 1'!I62:I62)),"","Неверно!")</f>
        <v/>
      </c>
      <c r="B805" s="437" t="s">
        <v>10905</v>
      </c>
      <c r="C805" s="443" t="s">
        <v>2225</v>
      </c>
      <c r="D805" s="443" t="s">
        <v>498</v>
      </c>
      <c r="E805" s="443" t="str">
        <f>CONCATENATE(SUM('Раздел 1'!AE62:AE62),"&lt;=",SUM('Раздел 1'!I62:I62))</f>
        <v>0&lt;=0</v>
      </c>
      <c r="F805" s="444"/>
    </row>
    <row r="806" spans="1:6" s="445" customFormat="1" ht="30" hidden="1" customHeight="1" x14ac:dyDescent="0.25">
      <c r="A806" s="436" t="str">
        <f>IF((SUM('Раздел 1'!AE63:AE63)&lt;=SUM('Раздел 1'!I63:I63)),"","Неверно!")</f>
        <v/>
      </c>
      <c r="B806" s="437" t="s">
        <v>10905</v>
      </c>
      <c r="C806" s="443" t="s">
        <v>2226</v>
      </c>
      <c r="D806" s="443" t="s">
        <v>498</v>
      </c>
      <c r="E806" s="443" t="str">
        <f>CONCATENATE(SUM('Раздел 1'!AE63:AE63),"&lt;=",SUM('Раздел 1'!I63:I63))</f>
        <v>0&lt;=0</v>
      </c>
      <c r="F806" s="444"/>
    </row>
    <row r="807" spans="1:6" s="445" customFormat="1" ht="30" hidden="1" customHeight="1" x14ac:dyDescent="0.25">
      <c r="A807" s="436" t="str">
        <f>IF((SUM('Раздел 1'!AE15:AE15)&lt;=SUM('Раздел 1'!I15:I15)),"","Неверно!")</f>
        <v/>
      </c>
      <c r="B807" s="437" t="s">
        <v>10905</v>
      </c>
      <c r="C807" s="443" t="s">
        <v>2227</v>
      </c>
      <c r="D807" s="443" t="s">
        <v>498</v>
      </c>
      <c r="E807" s="443" t="str">
        <f>CONCATENATE(SUM('Раздел 1'!AE15:AE15),"&lt;=",SUM('Раздел 1'!I15:I15))</f>
        <v>0&lt;=0</v>
      </c>
      <c r="F807" s="444"/>
    </row>
    <row r="808" spans="1:6" s="445" customFormat="1" ht="30" hidden="1" customHeight="1" x14ac:dyDescent="0.25">
      <c r="A808" s="436" t="str">
        <f>IF((SUM('Раздел 1'!AE16:AE16)&lt;=SUM('Раздел 1'!I16:I16)),"","Неверно!")</f>
        <v/>
      </c>
      <c r="B808" s="437" t="s">
        <v>10905</v>
      </c>
      <c r="C808" s="443" t="s">
        <v>2228</v>
      </c>
      <c r="D808" s="443" t="s">
        <v>498</v>
      </c>
      <c r="E808" s="443" t="str">
        <f>CONCATENATE(SUM('Раздел 1'!AE16:AE16),"&lt;=",SUM('Раздел 1'!I16:I16))</f>
        <v>0&lt;=0</v>
      </c>
      <c r="F808" s="444"/>
    </row>
    <row r="809" spans="1:6" s="445" customFormat="1" ht="30" hidden="1" customHeight="1" x14ac:dyDescent="0.25">
      <c r="A809" s="436" t="str">
        <f>IF((SUM('Раздел 1'!AE17:AE17)&lt;=SUM('Раздел 1'!I17:I17)),"","Неверно!")</f>
        <v/>
      </c>
      <c r="B809" s="437" t="s">
        <v>10905</v>
      </c>
      <c r="C809" s="443" t="s">
        <v>2229</v>
      </c>
      <c r="D809" s="443" t="s">
        <v>498</v>
      </c>
      <c r="E809" s="443" t="str">
        <f>CONCATENATE(SUM('Раздел 1'!AE17:AE17),"&lt;=",SUM('Раздел 1'!I17:I17))</f>
        <v>0&lt;=3</v>
      </c>
      <c r="F809" s="444"/>
    </row>
    <row r="810" spans="1:6" s="445" customFormat="1" ht="30" hidden="1" customHeight="1" x14ac:dyDescent="0.25">
      <c r="A810" s="436" t="str">
        <f>IF((SUM('Раздел 1'!AE18:AE18)&lt;=SUM('Раздел 1'!I18:I18)),"","Неверно!")</f>
        <v/>
      </c>
      <c r="B810" s="437" t="s">
        <v>10905</v>
      </c>
      <c r="C810" s="443" t="s">
        <v>2230</v>
      </c>
      <c r="D810" s="443" t="s">
        <v>498</v>
      </c>
      <c r="E810" s="443" t="str">
        <f>CONCATENATE(SUM('Раздел 1'!AE18:AE18),"&lt;=",SUM('Раздел 1'!I18:I18))</f>
        <v>0&lt;=0</v>
      </c>
      <c r="F810" s="444"/>
    </row>
    <row r="811" spans="1:6" s="445" customFormat="1" ht="30" hidden="1" customHeight="1" x14ac:dyDescent="0.25">
      <c r="A811" s="436" t="str">
        <f>IF((SUM('Раздел 1'!AC10:AC10)&lt;=SUM('Раздел 1'!S10:T10)),"","Неверно!")</f>
        <v/>
      </c>
      <c r="B811" s="437" t="s">
        <v>10906</v>
      </c>
      <c r="C811" s="443" t="s">
        <v>2123</v>
      </c>
      <c r="D811" s="443" t="s">
        <v>477</v>
      </c>
      <c r="E811" s="443" t="str">
        <f>CONCATENATE(SUM('Раздел 1'!AC10:AC10),"&lt;=",SUM('Раздел 1'!S10:T10))</f>
        <v>0&lt;=13</v>
      </c>
      <c r="F811" s="444"/>
    </row>
    <row r="812" spans="1:6" s="445" customFormat="1" ht="30" hidden="1" customHeight="1" x14ac:dyDescent="0.25">
      <c r="A812" s="436" t="str">
        <f>IF((SUM('Раздел 1'!AC19:AC19)&lt;=SUM('Раздел 1'!S19:T19)),"","Неверно!")</f>
        <v/>
      </c>
      <c r="B812" s="437" t="s">
        <v>10906</v>
      </c>
      <c r="C812" s="443" t="s">
        <v>2124</v>
      </c>
      <c r="D812" s="443" t="s">
        <v>477</v>
      </c>
      <c r="E812" s="443" t="str">
        <f>CONCATENATE(SUM('Раздел 1'!AC19:AC19),"&lt;=",SUM('Раздел 1'!S19:T19))</f>
        <v>0&lt;=0</v>
      </c>
      <c r="F812" s="444"/>
    </row>
    <row r="813" spans="1:6" s="445" customFormat="1" ht="30" hidden="1" customHeight="1" x14ac:dyDescent="0.25">
      <c r="A813" s="436" t="str">
        <f>IF((SUM('Раздел 1'!AC20:AC20)&lt;=SUM('Раздел 1'!S20:T20)),"","Неверно!")</f>
        <v/>
      </c>
      <c r="B813" s="437" t="s">
        <v>10906</v>
      </c>
      <c r="C813" s="443" t="s">
        <v>2125</v>
      </c>
      <c r="D813" s="443" t="s">
        <v>477</v>
      </c>
      <c r="E813" s="443" t="str">
        <f>CONCATENATE(SUM('Раздел 1'!AC20:AC20),"&lt;=",SUM('Раздел 1'!S20:T20))</f>
        <v>0&lt;=0</v>
      </c>
      <c r="F813" s="444"/>
    </row>
    <row r="814" spans="1:6" s="445" customFormat="1" ht="30" hidden="1" customHeight="1" x14ac:dyDescent="0.25">
      <c r="A814" s="436" t="str">
        <f>IF((SUM('Раздел 1'!AC21:AC21)&lt;=SUM('Раздел 1'!S21:T21)),"","Неверно!")</f>
        <v/>
      </c>
      <c r="B814" s="437" t="s">
        <v>10906</v>
      </c>
      <c r="C814" s="443" t="s">
        <v>2126</v>
      </c>
      <c r="D814" s="443" t="s">
        <v>477</v>
      </c>
      <c r="E814" s="443" t="str">
        <f>CONCATENATE(SUM('Раздел 1'!AC21:AC21),"&lt;=",SUM('Раздел 1'!S21:T21))</f>
        <v>0&lt;=1</v>
      </c>
      <c r="F814" s="444"/>
    </row>
    <row r="815" spans="1:6" s="445" customFormat="1" ht="30" hidden="1" customHeight="1" x14ac:dyDescent="0.25">
      <c r="A815" s="436" t="str">
        <f>IF((SUM('Раздел 1'!AC22:AC22)&lt;=SUM('Раздел 1'!S22:T22)),"","Неверно!")</f>
        <v/>
      </c>
      <c r="B815" s="437" t="s">
        <v>10906</v>
      </c>
      <c r="C815" s="443" t="s">
        <v>2127</v>
      </c>
      <c r="D815" s="443" t="s">
        <v>477</v>
      </c>
      <c r="E815" s="443" t="str">
        <f>CONCATENATE(SUM('Раздел 1'!AC22:AC22),"&lt;=",SUM('Раздел 1'!S22:T22))</f>
        <v>0&lt;=0</v>
      </c>
      <c r="F815" s="444"/>
    </row>
    <row r="816" spans="1:6" s="445" customFormat="1" ht="30" hidden="1" customHeight="1" x14ac:dyDescent="0.25">
      <c r="A816" s="436" t="str">
        <f>IF((SUM('Раздел 1'!AC23:AC23)&lt;=SUM('Раздел 1'!S23:T23)),"","Неверно!")</f>
        <v/>
      </c>
      <c r="B816" s="437" t="s">
        <v>10906</v>
      </c>
      <c r="C816" s="443" t="s">
        <v>2128</v>
      </c>
      <c r="D816" s="443" t="s">
        <v>477</v>
      </c>
      <c r="E816" s="443" t="str">
        <f>CONCATENATE(SUM('Раздел 1'!AC23:AC23),"&lt;=",SUM('Раздел 1'!S23:T23))</f>
        <v>0&lt;=0</v>
      </c>
      <c r="F816" s="444"/>
    </row>
    <row r="817" spans="1:6" s="445" customFormat="1" ht="30" hidden="1" customHeight="1" x14ac:dyDescent="0.25">
      <c r="A817" s="436" t="str">
        <f>IF((SUM('Раздел 1'!AC24:AC24)&lt;=SUM('Раздел 1'!S24:T24)),"","Неверно!")</f>
        <v/>
      </c>
      <c r="B817" s="437" t="s">
        <v>10906</v>
      </c>
      <c r="C817" s="443" t="s">
        <v>2129</v>
      </c>
      <c r="D817" s="443" t="s">
        <v>477</v>
      </c>
      <c r="E817" s="443" t="str">
        <f>CONCATENATE(SUM('Раздел 1'!AC24:AC24),"&lt;=",SUM('Раздел 1'!S24:T24))</f>
        <v>0&lt;=2</v>
      </c>
      <c r="F817" s="444"/>
    </row>
    <row r="818" spans="1:6" s="445" customFormat="1" ht="30" hidden="1" customHeight="1" x14ac:dyDescent="0.25">
      <c r="A818" s="436" t="str">
        <f>IF((SUM('Раздел 1'!AC25:AC25)&lt;=SUM('Раздел 1'!S25:T25)),"","Неверно!")</f>
        <v/>
      </c>
      <c r="B818" s="437" t="s">
        <v>10906</v>
      </c>
      <c r="C818" s="443" t="s">
        <v>2130</v>
      </c>
      <c r="D818" s="443" t="s">
        <v>477</v>
      </c>
      <c r="E818" s="443" t="str">
        <f>CONCATENATE(SUM('Раздел 1'!AC25:AC25),"&lt;=",SUM('Раздел 1'!S25:T25))</f>
        <v>0&lt;=0</v>
      </c>
      <c r="F818" s="444"/>
    </row>
    <row r="819" spans="1:6" s="445" customFormat="1" ht="30" hidden="1" customHeight="1" x14ac:dyDescent="0.25">
      <c r="A819" s="436" t="str">
        <f>IF((SUM('Раздел 1'!AC26:AC26)&lt;=SUM('Раздел 1'!S26:T26)),"","Неверно!")</f>
        <v/>
      </c>
      <c r="B819" s="437" t="s">
        <v>10906</v>
      </c>
      <c r="C819" s="443" t="s">
        <v>2131</v>
      </c>
      <c r="D819" s="443" t="s">
        <v>477</v>
      </c>
      <c r="E819" s="443" t="str">
        <f>CONCATENATE(SUM('Раздел 1'!AC26:AC26),"&lt;=",SUM('Раздел 1'!S26:T26))</f>
        <v>0&lt;=0</v>
      </c>
      <c r="F819" s="444"/>
    </row>
    <row r="820" spans="1:6" s="445" customFormat="1" ht="30" hidden="1" customHeight="1" x14ac:dyDescent="0.25">
      <c r="A820" s="436" t="str">
        <f>IF((SUM('Раздел 1'!AC27:AC27)&lt;=SUM('Раздел 1'!S27:T27)),"","Неверно!")</f>
        <v/>
      </c>
      <c r="B820" s="437" t="s">
        <v>10906</v>
      </c>
      <c r="C820" s="443" t="s">
        <v>2132</v>
      </c>
      <c r="D820" s="443" t="s">
        <v>477</v>
      </c>
      <c r="E820" s="443" t="str">
        <f>CONCATENATE(SUM('Раздел 1'!AC27:AC27),"&lt;=",SUM('Раздел 1'!S27:T27))</f>
        <v>0&lt;=0</v>
      </c>
      <c r="F820" s="444"/>
    </row>
    <row r="821" spans="1:6" s="445" customFormat="1" ht="30" hidden="1" customHeight="1" x14ac:dyDescent="0.25">
      <c r="A821" s="436" t="str">
        <f>IF((SUM('Раздел 1'!AC28:AC28)&lt;=SUM('Раздел 1'!S28:T28)),"","Неверно!")</f>
        <v/>
      </c>
      <c r="B821" s="437" t="s">
        <v>10906</v>
      </c>
      <c r="C821" s="443" t="s">
        <v>2133</v>
      </c>
      <c r="D821" s="443" t="s">
        <v>477</v>
      </c>
      <c r="E821" s="443" t="str">
        <f>CONCATENATE(SUM('Раздел 1'!AC28:AC28),"&lt;=",SUM('Раздел 1'!S28:T28))</f>
        <v>0&lt;=0</v>
      </c>
      <c r="F821" s="444"/>
    </row>
    <row r="822" spans="1:6" s="445" customFormat="1" ht="30" hidden="1" customHeight="1" x14ac:dyDescent="0.25">
      <c r="A822" s="436" t="str">
        <f>IF((SUM('Раздел 1'!AC11:AC11)&lt;=SUM('Раздел 1'!S11:T11)),"","Неверно!")</f>
        <v/>
      </c>
      <c r="B822" s="437" t="s">
        <v>10906</v>
      </c>
      <c r="C822" s="443" t="s">
        <v>2134</v>
      </c>
      <c r="D822" s="443" t="s">
        <v>477</v>
      </c>
      <c r="E822" s="443" t="str">
        <f>CONCATENATE(SUM('Раздел 1'!AC11:AC11),"&lt;=",SUM('Раздел 1'!S11:T11))</f>
        <v>0&lt;=0</v>
      </c>
      <c r="F822" s="444"/>
    </row>
    <row r="823" spans="1:6" s="445" customFormat="1" ht="30" hidden="1" customHeight="1" x14ac:dyDescent="0.25">
      <c r="A823" s="436" t="str">
        <f>IF((SUM('Раздел 1'!AC29:AC29)&lt;=SUM('Раздел 1'!S29:T29)),"","Неверно!")</f>
        <v/>
      </c>
      <c r="B823" s="437" t="s">
        <v>10906</v>
      </c>
      <c r="C823" s="443" t="s">
        <v>2135</v>
      </c>
      <c r="D823" s="443" t="s">
        <v>477</v>
      </c>
      <c r="E823" s="443" t="str">
        <f>CONCATENATE(SUM('Раздел 1'!AC29:AC29),"&lt;=",SUM('Раздел 1'!S29:T29))</f>
        <v>0&lt;=0</v>
      </c>
      <c r="F823" s="444"/>
    </row>
    <row r="824" spans="1:6" s="445" customFormat="1" ht="30" hidden="1" customHeight="1" x14ac:dyDescent="0.25">
      <c r="A824" s="436" t="str">
        <f>IF((SUM('Раздел 1'!AC30:AC30)&lt;=SUM('Раздел 1'!S30:T30)),"","Неверно!")</f>
        <v/>
      </c>
      <c r="B824" s="437" t="s">
        <v>10906</v>
      </c>
      <c r="C824" s="443" t="s">
        <v>2136</v>
      </c>
      <c r="D824" s="443" t="s">
        <v>477</v>
      </c>
      <c r="E824" s="443" t="str">
        <f>CONCATENATE(SUM('Раздел 1'!AC30:AC30),"&lt;=",SUM('Раздел 1'!S30:T30))</f>
        <v>0&lt;=0</v>
      </c>
      <c r="F824" s="444"/>
    </row>
    <row r="825" spans="1:6" s="445" customFormat="1" ht="30" hidden="1" customHeight="1" x14ac:dyDescent="0.25">
      <c r="A825" s="436" t="str">
        <f>IF((SUM('Раздел 1'!AC31:AC31)&lt;=SUM('Раздел 1'!S31:T31)),"","Неверно!")</f>
        <v/>
      </c>
      <c r="B825" s="437" t="s">
        <v>10906</v>
      </c>
      <c r="C825" s="443" t="s">
        <v>2137</v>
      </c>
      <c r="D825" s="443" t="s">
        <v>477</v>
      </c>
      <c r="E825" s="443" t="str">
        <f>CONCATENATE(SUM('Раздел 1'!AC31:AC31),"&lt;=",SUM('Раздел 1'!S31:T31))</f>
        <v>0&lt;=0</v>
      </c>
      <c r="F825" s="444"/>
    </row>
    <row r="826" spans="1:6" s="445" customFormat="1" ht="30" hidden="1" customHeight="1" x14ac:dyDescent="0.25">
      <c r="A826" s="436" t="str">
        <f>IF((SUM('Раздел 1'!AC32:AC32)&lt;=SUM('Раздел 1'!S32:T32)),"","Неверно!")</f>
        <v/>
      </c>
      <c r="B826" s="437" t="s">
        <v>10906</v>
      </c>
      <c r="C826" s="443" t="s">
        <v>2138</v>
      </c>
      <c r="D826" s="443" t="s">
        <v>477</v>
      </c>
      <c r="E826" s="443" t="str">
        <f>CONCATENATE(SUM('Раздел 1'!AC32:AC32),"&lt;=",SUM('Раздел 1'!S32:T32))</f>
        <v>0&lt;=0</v>
      </c>
      <c r="F826" s="444"/>
    </row>
    <row r="827" spans="1:6" s="445" customFormat="1" ht="30" hidden="1" customHeight="1" x14ac:dyDescent="0.25">
      <c r="A827" s="436" t="str">
        <f>IF((SUM('Раздел 1'!AC33:AC33)&lt;=SUM('Раздел 1'!S33:T33)),"","Неверно!")</f>
        <v/>
      </c>
      <c r="B827" s="437" t="s">
        <v>10906</v>
      </c>
      <c r="C827" s="443" t="s">
        <v>2139</v>
      </c>
      <c r="D827" s="443" t="s">
        <v>477</v>
      </c>
      <c r="E827" s="443" t="str">
        <f>CONCATENATE(SUM('Раздел 1'!AC33:AC33),"&lt;=",SUM('Раздел 1'!S33:T33))</f>
        <v>0&lt;=0</v>
      </c>
      <c r="F827" s="444"/>
    </row>
    <row r="828" spans="1:6" s="445" customFormat="1" ht="30" hidden="1" customHeight="1" x14ac:dyDescent="0.25">
      <c r="A828" s="436" t="str">
        <f>IF((SUM('Раздел 1'!AC34:AC34)&lt;=SUM('Раздел 1'!S34:T34)),"","Неверно!")</f>
        <v/>
      </c>
      <c r="B828" s="437" t="s">
        <v>10906</v>
      </c>
      <c r="C828" s="443" t="s">
        <v>2140</v>
      </c>
      <c r="D828" s="443" t="s">
        <v>477</v>
      </c>
      <c r="E828" s="443" t="str">
        <f>CONCATENATE(SUM('Раздел 1'!AC34:AC34),"&lt;=",SUM('Раздел 1'!S34:T34))</f>
        <v>0&lt;=0</v>
      </c>
      <c r="F828" s="444"/>
    </row>
    <row r="829" spans="1:6" s="445" customFormat="1" ht="30" hidden="1" customHeight="1" x14ac:dyDescent="0.25">
      <c r="A829" s="436" t="str">
        <f>IF((SUM('Раздел 1'!AC35:AC35)&lt;=SUM('Раздел 1'!S35:T35)),"","Неверно!")</f>
        <v/>
      </c>
      <c r="B829" s="437" t="s">
        <v>10906</v>
      </c>
      <c r="C829" s="443" t="s">
        <v>2141</v>
      </c>
      <c r="D829" s="443" t="s">
        <v>477</v>
      </c>
      <c r="E829" s="443" t="str">
        <f>CONCATENATE(SUM('Раздел 1'!AC35:AC35),"&lt;=",SUM('Раздел 1'!S35:T35))</f>
        <v>0&lt;=0</v>
      </c>
      <c r="F829" s="444"/>
    </row>
    <row r="830" spans="1:6" s="445" customFormat="1" ht="30" hidden="1" customHeight="1" x14ac:dyDescent="0.25">
      <c r="A830" s="436" t="str">
        <f>IF((SUM('Раздел 1'!AC36:AC36)&lt;=SUM('Раздел 1'!S36:T36)),"","Неверно!")</f>
        <v/>
      </c>
      <c r="B830" s="437" t="s">
        <v>10906</v>
      </c>
      <c r="C830" s="443" t="s">
        <v>2142</v>
      </c>
      <c r="D830" s="443" t="s">
        <v>477</v>
      </c>
      <c r="E830" s="443" t="str">
        <f>CONCATENATE(SUM('Раздел 1'!AC36:AC36),"&lt;=",SUM('Раздел 1'!S36:T36))</f>
        <v>0&lt;=3</v>
      </c>
      <c r="F830" s="444"/>
    </row>
    <row r="831" spans="1:6" s="445" customFormat="1" ht="30" hidden="1" customHeight="1" x14ac:dyDescent="0.25">
      <c r="A831" s="436" t="str">
        <f>IF((SUM('Раздел 1'!AC37:AC37)&lt;=SUM('Раздел 1'!S37:T37)),"","Неверно!")</f>
        <v/>
      </c>
      <c r="B831" s="437" t="s">
        <v>10906</v>
      </c>
      <c r="C831" s="443" t="s">
        <v>2143</v>
      </c>
      <c r="D831" s="443" t="s">
        <v>477</v>
      </c>
      <c r="E831" s="443" t="str">
        <f>CONCATENATE(SUM('Раздел 1'!AC37:AC37),"&lt;=",SUM('Раздел 1'!S37:T37))</f>
        <v>0&lt;=0</v>
      </c>
      <c r="F831" s="444"/>
    </row>
    <row r="832" spans="1:6" s="445" customFormat="1" ht="30" hidden="1" customHeight="1" x14ac:dyDescent="0.25">
      <c r="A832" s="436" t="str">
        <f>IF((SUM('Раздел 1'!AC38:AC38)&lt;=SUM('Раздел 1'!S38:T38)),"","Неверно!")</f>
        <v/>
      </c>
      <c r="B832" s="437" t="s">
        <v>10906</v>
      </c>
      <c r="C832" s="443" t="s">
        <v>2144</v>
      </c>
      <c r="D832" s="443" t="s">
        <v>477</v>
      </c>
      <c r="E832" s="443" t="str">
        <f>CONCATENATE(SUM('Раздел 1'!AC38:AC38),"&lt;=",SUM('Раздел 1'!S38:T38))</f>
        <v>0&lt;=0</v>
      </c>
      <c r="F832" s="444"/>
    </row>
    <row r="833" spans="1:6" s="445" customFormat="1" ht="30" hidden="1" customHeight="1" x14ac:dyDescent="0.25">
      <c r="A833" s="436" t="str">
        <f>IF((SUM('Раздел 1'!AC12:AC12)&lt;=SUM('Раздел 1'!S12:T12)),"","Неверно!")</f>
        <v/>
      </c>
      <c r="B833" s="437" t="s">
        <v>10906</v>
      </c>
      <c r="C833" s="443" t="s">
        <v>2145</v>
      </c>
      <c r="D833" s="443" t="s">
        <v>477</v>
      </c>
      <c r="E833" s="443" t="str">
        <f>CONCATENATE(SUM('Раздел 1'!AC12:AC12),"&lt;=",SUM('Раздел 1'!S12:T12))</f>
        <v>0&lt;=0</v>
      </c>
      <c r="F833" s="444"/>
    </row>
    <row r="834" spans="1:6" s="445" customFormat="1" ht="30" hidden="1" customHeight="1" x14ac:dyDescent="0.25">
      <c r="A834" s="436" t="str">
        <f>IF((SUM('Раздел 1'!AC39:AC39)&lt;=SUM('Раздел 1'!S39:T39)),"","Неверно!")</f>
        <v/>
      </c>
      <c r="B834" s="437" t="s">
        <v>10906</v>
      </c>
      <c r="C834" s="443" t="s">
        <v>2146</v>
      </c>
      <c r="D834" s="443" t="s">
        <v>477</v>
      </c>
      <c r="E834" s="443" t="str">
        <f>CONCATENATE(SUM('Раздел 1'!AC39:AC39),"&lt;=",SUM('Раздел 1'!S39:T39))</f>
        <v>0&lt;=0</v>
      </c>
      <c r="F834" s="444"/>
    </row>
    <row r="835" spans="1:6" s="445" customFormat="1" ht="30" hidden="1" customHeight="1" x14ac:dyDescent="0.25">
      <c r="A835" s="436" t="str">
        <f>IF((SUM('Раздел 1'!AC40:AC40)&lt;=SUM('Раздел 1'!S40:T40)),"","Неверно!")</f>
        <v/>
      </c>
      <c r="B835" s="437" t="s">
        <v>10906</v>
      </c>
      <c r="C835" s="443" t="s">
        <v>2147</v>
      </c>
      <c r="D835" s="443" t="s">
        <v>477</v>
      </c>
      <c r="E835" s="443" t="str">
        <f>CONCATENATE(SUM('Раздел 1'!AC40:AC40),"&lt;=",SUM('Раздел 1'!S40:T40))</f>
        <v>0&lt;=0</v>
      </c>
      <c r="F835" s="444"/>
    </row>
    <row r="836" spans="1:6" s="445" customFormat="1" ht="30" hidden="1" customHeight="1" x14ac:dyDescent="0.25">
      <c r="A836" s="436" t="str">
        <f>IF((SUM('Раздел 1'!AC41:AC41)&lt;=SUM('Раздел 1'!S41:T41)),"","Неверно!")</f>
        <v/>
      </c>
      <c r="B836" s="437" t="s">
        <v>10906</v>
      </c>
      <c r="C836" s="443" t="s">
        <v>2148</v>
      </c>
      <c r="D836" s="443" t="s">
        <v>477</v>
      </c>
      <c r="E836" s="443" t="str">
        <f>CONCATENATE(SUM('Раздел 1'!AC41:AC41),"&lt;=",SUM('Раздел 1'!S41:T41))</f>
        <v>0&lt;=0</v>
      </c>
      <c r="F836" s="444"/>
    </row>
    <row r="837" spans="1:6" s="445" customFormat="1" ht="30" hidden="1" customHeight="1" x14ac:dyDescent="0.25">
      <c r="A837" s="436" t="str">
        <f>IF((SUM('Раздел 1'!AC42:AC42)&lt;=SUM('Раздел 1'!S42:T42)),"","Неверно!")</f>
        <v/>
      </c>
      <c r="B837" s="437" t="s">
        <v>10906</v>
      </c>
      <c r="C837" s="443" t="s">
        <v>2149</v>
      </c>
      <c r="D837" s="443" t="s">
        <v>477</v>
      </c>
      <c r="E837" s="443" t="str">
        <f>CONCATENATE(SUM('Раздел 1'!AC42:AC42),"&lt;=",SUM('Раздел 1'!S42:T42))</f>
        <v>0&lt;=0</v>
      </c>
      <c r="F837" s="444"/>
    </row>
    <row r="838" spans="1:6" s="445" customFormat="1" ht="30" hidden="1" customHeight="1" x14ac:dyDescent="0.25">
      <c r="A838" s="436" t="str">
        <f>IF((SUM('Раздел 1'!AC43:AC43)&lt;=SUM('Раздел 1'!S43:T43)),"","Неверно!")</f>
        <v/>
      </c>
      <c r="B838" s="437" t="s">
        <v>10906</v>
      </c>
      <c r="C838" s="443" t="s">
        <v>2150</v>
      </c>
      <c r="D838" s="443" t="s">
        <v>477</v>
      </c>
      <c r="E838" s="443" t="str">
        <f>CONCATENATE(SUM('Раздел 1'!AC43:AC43),"&lt;=",SUM('Раздел 1'!S43:T43))</f>
        <v>0&lt;=0</v>
      </c>
      <c r="F838" s="444"/>
    </row>
    <row r="839" spans="1:6" s="445" customFormat="1" ht="30" hidden="1" customHeight="1" x14ac:dyDescent="0.25">
      <c r="A839" s="436" t="str">
        <f>IF((SUM('Раздел 1'!AC44:AC44)&lt;=SUM('Раздел 1'!S44:T44)),"","Неверно!")</f>
        <v/>
      </c>
      <c r="B839" s="437" t="s">
        <v>10906</v>
      </c>
      <c r="C839" s="443" t="s">
        <v>2151</v>
      </c>
      <c r="D839" s="443" t="s">
        <v>477</v>
      </c>
      <c r="E839" s="443" t="str">
        <f>CONCATENATE(SUM('Раздел 1'!AC44:AC44),"&lt;=",SUM('Раздел 1'!S44:T44))</f>
        <v>0&lt;=0</v>
      </c>
      <c r="F839" s="444"/>
    </row>
    <row r="840" spans="1:6" s="445" customFormat="1" ht="30" hidden="1" customHeight="1" x14ac:dyDescent="0.25">
      <c r="A840" s="436" t="str">
        <f>IF((SUM('Раздел 1'!AC45:AC45)&lt;=SUM('Раздел 1'!S45:T45)),"","Неверно!")</f>
        <v/>
      </c>
      <c r="B840" s="437" t="s">
        <v>10906</v>
      </c>
      <c r="C840" s="443" t="s">
        <v>2152</v>
      </c>
      <c r="D840" s="443" t="s">
        <v>477</v>
      </c>
      <c r="E840" s="443" t="str">
        <f>CONCATENATE(SUM('Раздел 1'!AC45:AC45),"&lt;=",SUM('Раздел 1'!S45:T45))</f>
        <v>0&lt;=0</v>
      </c>
      <c r="F840" s="444"/>
    </row>
    <row r="841" spans="1:6" s="445" customFormat="1" ht="30" hidden="1" customHeight="1" x14ac:dyDescent="0.25">
      <c r="A841" s="436" t="str">
        <f>IF((SUM('Раздел 1'!AC46:AC46)&lt;=SUM('Раздел 1'!S46:T46)),"","Неверно!")</f>
        <v/>
      </c>
      <c r="B841" s="437" t="s">
        <v>10906</v>
      </c>
      <c r="C841" s="443" t="s">
        <v>2153</v>
      </c>
      <c r="D841" s="443" t="s">
        <v>477</v>
      </c>
      <c r="E841" s="443" t="str">
        <f>CONCATENATE(SUM('Раздел 1'!AC46:AC46),"&lt;=",SUM('Раздел 1'!S46:T46))</f>
        <v>0&lt;=3</v>
      </c>
      <c r="F841" s="444"/>
    </row>
    <row r="842" spans="1:6" s="445" customFormat="1" ht="30" hidden="1" customHeight="1" x14ac:dyDescent="0.25">
      <c r="A842" s="436" t="str">
        <f>IF((SUM('Раздел 1'!AC47:AC47)&lt;=SUM('Раздел 1'!S47:T47)),"","Неверно!")</f>
        <v/>
      </c>
      <c r="B842" s="437" t="s">
        <v>10906</v>
      </c>
      <c r="C842" s="443" t="s">
        <v>2154</v>
      </c>
      <c r="D842" s="443" t="s">
        <v>477</v>
      </c>
      <c r="E842" s="443" t="str">
        <f>CONCATENATE(SUM('Раздел 1'!AC47:AC47),"&lt;=",SUM('Раздел 1'!S47:T47))</f>
        <v>0&lt;=1</v>
      </c>
      <c r="F842" s="444"/>
    </row>
    <row r="843" spans="1:6" s="445" customFormat="1" ht="30" hidden="1" customHeight="1" x14ac:dyDescent="0.25">
      <c r="A843" s="436" t="str">
        <f>IF((SUM('Раздел 1'!AC48:AC48)&lt;=SUM('Раздел 1'!S48:T48)),"","Неверно!")</f>
        <v/>
      </c>
      <c r="B843" s="437" t="s">
        <v>10906</v>
      </c>
      <c r="C843" s="443" t="s">
        <v>2155</v>
      </c>
      <c r="D843" s="443" t="s">
        <v>477</v>
      </c>
      <c r="E843" s="443" t="str">
        <f>CONCATENATE(SUM('Раздел 1'!AC48:AC48),"&lt;=",SUM('Раздел 1'!S48:T48))</f>
        <v>0&lt;=0</v>
      </c>
      <c r="F843" s="444"/>
    </row>
    <row r="844" spans="1:6" s="445" customFormat="1" ht="30" hidden="1" customHeight="1" x14ac:dyDescent="0.25">
      <c r="A844" s="436" t="str">
        <f>IF((SUM('Раздел 1'!AC13:AC13)&lt;=SUM('Раздел 1'!S13:T13)),"","Неверно!")</f>
        <v/>
      </c>
      <c r="B844" s="437" t="s">
        <v>10906</v>
      </c>
      <c r="C844" s="443" t="s">
        <v>2156</v>
      </c>
      <c r="D844" s="443" t="s">
        <v>477</v>
      </c>
      <c r="E844" s="443" t="str">
        <f>CONCATENATE(SUM('Раздел 1'!AC13:AC13),"&lt;=",SUM('Раздел 1'!S13:T13))</f>
        <v>0&lt;=0</v>
      </c>
      <c r="F844" s="444"/>
    </row>
    <row r="845" spans="1:6" s="445" customFormat="1" ht="30" hidden="1" customHeight="1" x14ac:dyDescent="0.25">
      <c r="A845" s="436" t="str">
        <f>IF((SUM('Раздел 1'!AC49:AC49)&lt;=SUM('Раздел 1'!S49:T49)),"","Неверно!")</f>
        <v/>
      </c>
      <c r="B845" s="437" t="s">
        <v>10906</v>
      </c>
      <c r="C845" s="443" t="s">
        <v>2157</v>
      </c>
      <c r="D845" s="443" t="s">
        <v>477</v>
      </c>
      <c r="E845" s="443" t="str">
        <f>CONCATENATE(SUM('Раздел 1'!AC49:AC49),"&lt;=",SUM('Раздел 1'!S49:T49))</f>
        <v>0&lt;=5</v>
      </c>
      <c r="F845" s="444"/>
    </row>
    <row r="846" spans="1:6" s="445" customFormat="1" ht="30" hidden="1" customHeight="1" x14ac:dyDescent="0.25">
      <c r="A846" s="436" t="str">
        <f>IF((SUM('Раздел 1'!AC50:AC50)&lt;=SUM('Раздел 1'!S50:T50)),"","Неверно!")</f>
        <v/>
      </c>
      <c r="B846" s="437" t="s">
        <v>10906</v>
      </c>
      <c r="C846" s="443" t="s">
        <v>2158</v>
      </c>
      <c r="D846" s="443" t="s">
        <v>477</v>
      </c>
      <c r="E846" s="443" t="str">
        <f>CONCATENATE(SUM('Раздел 1'!AC50:AC50),"&lt;=",SUM('Раздел 1'!S50:T50))</f>
        <v>0&lt;=0</v>
      </c>
      <c r="F846" s="444"/>
    </row>
    <row r="847" spans="1:6" s="445" customFormat="1" ht="30" hidden="1" customHeight="1" x14ac:dyDescent="0.25">
      <c r="A847" s="436" t="str">
        <f>IF((SUM('Раздел 1'!AC51:AC51)&lt;=SUM('Раздел 1'!S51:T51)),"","Неверно!")</f>
        <v/>
      </c>
      <c r="B847" s="437" t="s">
        <v>10906</v>
      </c>
      <c r="C847" s="443" t="s">
        <v>2159</v>
      </c>
      <c r="D847" s="443" t="s">
        <v>477</v>
      </c>
      <c r="E847" s="443" t="str">
        <f>CONCATENATE(SUM('Раздел 1'!AC51:AC51),"&lt;=",SUM('Раздел 1'!S51:T51))</f>
        <v>0&lt;=9</v>
      </c>
      <c r="F847" s="444"/>
    </row>
    <row r="848" spans="1:6" s="445" customFormat="1" ht="30" hidden="1" customHeight="1" x14ac:dyDescent="0.25">
      <c r="A848" s="436" t="str">
        <f>IF((SUM('Раздел 1'!AC52:AC52)&lt;=SUM('Раздел 1'!S52:T52)),"","Неверно!")</f>
        <v/>
      </c>
      <c r="B848" s="437" t="s">
        <v>10906</v>
      </c>
      <c r="C848" s="443" t="s">
        <v>2160</v>
      </c>
      <c r="D848" s="443" t="s">
        <v>477</v>
      </c>
      <c r="E848" s="443" t="str">
        <f>CONCATENATE(SUM('Раздел 1'!AC52:AC52),"&lt;=",SUM('Раздел 1'!S52:T52))</f>
        <v>0&lt;=13</v>
      </c>
      <c r="F848" s="444"/>
    </row>
    <row r="849" spans="1:6" s="445" customFormat="1" ht="30" hidden="1" customHeight="1" x14ac:dyDescent="0.25">
      <c r="A849" s="436" t="str">
        <f>IF((SUM('Раздел 1'!AC53:AC53)&lt;=SUM('Раздел 1'!S53:T53)),"","Неверно!")</f>
        <v/>
      </c>
      <c r="B849" s="437" t="s">
        <v>10906</v>
      </c>
      <c r="C849" s="443" t="s">
        <v>2161</v>
      </c>
      <c r="D849" s="443" t="s">
        <v>477</v>
      </c>
      <c r="E849" s="443" t="str">
        <f>CONCATENATE(SUM('Раздел 1'!AC53:AC53),"&lt;=",SUM('Раздел 1'!S53:T53))</f>
        <v>0&lt;=0</v>
      </c>
      <c r="F849" s="444"/>
    </row>
    <row r="850" spans="1:6" s="445" customFormat="1" ht="30" hidden="1" customHeight="1" x14ac:dyDescent="0.25">
      <c r="A850" s="436" t="str">
        <f>IF((SUM('Раздел 1'!AC54:AC54)&lt;=SUM('Раздел 1'!S54:T54)),"","Неверно!")</f>
        <v/>
      </c>
      <c r="B850" s="437" t="s">
        <v>10906</v>
      </c>
      <c r="C850" s="443" t="s">
        <v>2162</v>
      </c>
      <c r="D850" s="443" t="s">
        <v>477</v>
      </c>
      <c r="E850" s="443" t="str">
        <f>CONCATENATE(SUM('Раздел 1'!AC54:AC54),"&lt;=",SUM('Раздел 1'!S54:T54))</f>
        <v>0&lt;=0</v>
      </c>
      <c r="F850" s="444"/>
    </row>
    <row r="851" spans="1:6" s="445" customFormat="1" ht="30" hidden="1" customHeight="1" x14ac:dyDescent="0.25">
      <c r="A851" s="436" t="str">
        <f>IF((SUM('Раздел 1'!AC55:AC55)&lt;=SUM('Раздел 1'!S55:T55)),"","Неверно!")</f>
        <v/>
      </c>
      <c r="B851" s="437" t="s">
        <v>10906</v>
      </c>
      <c r="C851" s="443" t="s">
        <v>2163</v>
      </c>
      <c r="D851" s="443" t="s">
        <v>477</v>
      </c>
      <c r="E851" s="443" t="str">
        <f>CONCATENATE(SUM('Раздел 1'!AC55:AC55),"&lt;=",SUM('Раздел 1'!S55:T55))</f>
        <v>0&lt;=0</v>
      </c>
      <c r="F851" s="444"/>
    </row>
    <row r="852" spans="1:6" s="445" customFormat="1" ht="30" hidden="1" customHeight="1" x14ac:dyDescent="0.25">
      <c r="A852" s="436" t="str">
        <f>IF((SUM('Раздел 1'!AC56:AC56)&lt;=SUM('Раздел 1'!S56:T56)),"","Неверно!")</f>
        <v/>
      </c>
      <c r="B852" s="437" t="s">
        <v>10906</v>
      </c>
      <c r="C852" s="443" t="s">
        <v>2164</v>
      </c>
      <c r="D852" s="443" t="s">
        <v>477</v>
      </c>
      <c r="E852" s="443" t="str">
        <f>CONCATENATE(SUM('Раздел 1'!AC56:AC56),"&lt;=",SUM('Раздел 1'!S56:T56))</f>
        <v>0&lt;=0</v>
      </c>
      <c r="F852" s="444"/>
    </row>
    <row r="853" spans="1:6" s="445" customFormat="1" ht="30" hidden="1" customHeight="1" x14ac:dyDescent="0.25">
      <c r="A853" s="436" t="str">
        <f>IF((SUM('Раздел 1'!AC57:AC57)&lt;=SUM('Раздел 1'!S57:T57)),"","Неверно!")</f>
        <v/>
      </c>
      <c r="B853" s="437" t="s">
        <v>10906</v>
      </c>
      <c r="C853" s="443" t="s">
        <v>2165</v>
      </c>
      <c r="D853" s="443" t="s">
        <v>477</v>
      </c>
      <c r="E853" s="443" t="str">
        <f>CONCATENATE(SUM('Раздел 1'!AC57:AC57),"&lt;=",SUM('Раздел 1'!S57:T57))</f>
        <v>0&lt;=8</v>
      </c>
      <c r="F853" s="444"/>
    </row>
    <row r="854" spans="1:6" s="445" customFormat="1" ht="30" hidden="1" customHeight="1" x14ac:dyDescent="0.25">
      <c r="A854" s="436" t="str">
        <f>IF((SUM('Раздел 1'!AC58:AC58)&lt;=SUM('Раздел 1'!S58:T58)),"","Неверно!")</f>
        <v/>
      </c>
      <c r="B854" s="437" t="s">
        <v>10906</v>
      </c>
      <c r="C854" s="443" t="s">
        <v>2166</v>
      </c>
      <c r="D854" s="443" t="s">
        <v>477</v>
      </c>
      <c r="E854" s="443" t="str">
        <f>CONCATENATE(SUM('Раздел 1'!AC58:AC58),"&lt;=",SUM('Раздел 1'!S58:T58))</f>
        <v>0&lt;=5</v>
      </c>
      <c r="F854" s="444"/>
    </row>
    <row r="855" spans="1:6" s="445" customFormat="1" ht="30" hidden="1" customHeight="1" x14ac:dyDescent="0.25">
      <c r="A855" s="436" t="str">
        <f>IF((SUM('Раздел 1'!AC14:AC14)&lt;=SUM('Раздел 1'!S14:T14)),"","Неверно!")</f>
        <v/>
      </c>
      <c r="B855" s="437" t="s">
        <v>10906</v>
      </c>
      <c r="C855" s="443" t="s">
        <v>2167</v>
      </c>
      <c r="D855" s="443" t="s">
        <v>477</v>
      </c>
      <c r="E855" s="443" t="str">
        <f>CONCATENATE(SUM('Раздел 1'!AC14:AC14),"&lt;=",SUM('Раздел 1'!S14:T14))</f>
        <v>0&lt;=0</v>
      </c>
      <c r="F855" s="444"/>
    </row>
    <row r="856" spans="1:6" s="445" customFormat="1" ht="30" hidden="1" customHeight="1" x14ac:dyDescent="0.25">
      <c r="A856" s="436" t="str">
        <f>IF((SUM('Раздел 1'!AC59:AC59)&lt;=SUM('Раздел 1'!S59:T59)),"","Неверно!")</f>
        <v/>
      </c>
      <c r="B856" s="437" t="s">
        <v>10906</v>
      </c>
      <c r="C856" s="443" t="s">
        <v>2168</v>
      </c>
      <c r="D856" s="443" t="s">
        <v>477</v>
      </c>
      <c r="E856" s="443" t="str">
        <f>CONCATENATE(SUM('Раздел 1'!AC59:AC59),"&lt;=",SUM('Раздел 1'!S59:T59))</f>
        <v>0&lt;=0</v>
      </c>
      <c r="F856" s="444"/>
    </row>
    <row r="857" spans="1:6" s="445" customFormat="1" ht="30" hidden="1" customHeight="1" x14ac:dyDescent="0.25">
      <c r="A857" s="436" t="str">
        <f>IF((SUM('Раздел 1'!AC60:AC60)&lt;=SUM('Раздел 1'!S60:T60)),"","Неверно!")</f>
        <v/>
      </c>
      <c r="B857" s="437" t="s">
        <v>10906</v>
      </c>
      <c r="C857" s="443" t="s">
        <v>2169</v>
      </c>
      <c r="D857" s="443" t="s">
        <v>477</v>
      </c>
      <c r="E857" s="443" t="str">
        <f>CONCATENATE(SUM('Раздел 1'!AC60:AC60),"&lt;=",SUM('Раздел 1'!S60:T60))</f>
        <v>0&lt;=0</v>
      </c>
      <c r="F857" s="444"/>
    </row>
    <row r="858" spans="1:6" s="445" customFormat="1" ht="30" hidden="1" customHeight="1" x14ac:dyDescent="0.25">
      <c r="A858" s="436" t="str">
        <f>IF((SUM('Раздел 1'!AC61:AC61)&lt;=SUM('Раздел 1'!S61:T61)),"","Неверно!")</f>
        <v/>
      </c>
      <c r="B858" s="437" t="s">
        <v>10906</v>
      </c>
      <c r="C858" s="443" t="s">
        <v>2170</v>
      </c>
      <c r="D858" s="443" t="s">
        <v>477</v>
      </c>
      <c r="E858" s="443" t="str">
        <f>CONCATENATE(SUM('Раздел 1'!AC61:AC61),"&lt;=",SUM('Раздел 1'!S61:T61))</f>
        <v>0&lt;=0</v>
      </c>
      <c r="F858" s="444"/>
    </row>
    <row r="859" spans="1:6" s="445" customFormat="1" ht="30" hidden="1" customHeight="1" x14ac:dyDescent="0.25">
      <c r="A859" s="436" t="str">
        <f>IF((SUM('Раздел 1'!AC62:AC62)&lt;=SUM('Раздел 1'!S62:T62)),"","Неверно!")</f>
        <v/>
      </c>
      <c r="B859" s="437" t="s">
        <v>10906</v>
      </c>
      <c r="C859" s="443" t="s">
        <v>2171</v>
      </c>
      <c r="D859" s="443" t="s">
        <v>477</v>
      </c>
      <c r="E859" s="443" t="str">
        <f>CONCATENATE(SUM('Раздел 1'!AC62:AC62),"&lt;=",SUM('Раздел 1'!S62:T62))</f>
        <v>0&lt;=0</v>
      </c>
      <c r="F859" s="444"/>
    </row>
    <row r="860" spans="1:6" s="445" customFormat="1" ht="30" hidden="1" customHeight="1" x14ac:dyDescent="0.25">
      <c r="A860" s="436" t="str">
        <f>IF((SUM('Раздел 1'!AC63:AC63)&lt;=SUM('Раздел 1'!S63:T63)),"","Неверно!")</f>
        <v/>
      </c>
      <c r="B860" s="437" t="s">
        <v>10906</v>
      </c>
      <c r="C860" s="443" t="s">
        <v>2172</v>
      </c>
      <c r="D860" s="443" t="s">
        <v>477</v>
      </c>
      <c r="E860" s="443" t="str">
        <f>CONCATENATE(SUM('Раздел 1'!AC63:AC63),"&lt;=",SUM('Раздел 1'!S63:T63))</f>
        <v>0&lt;=0</v>
      </c>
      <c r="F860" s="444"/>
    </row>
    <row r="861" spans="1:6" s="445" customFormat="1" ht="30" hidden="1" customHeight="1" x14ac:dyDescent="0.25">
      <c r="A861" s="436" t="str">
        <f>IF((SUM('Раздел 1'!AC15:AC15)&lt;=SUM('Раздел 1'!S15:T15)),"","Неверно!")</f>
        <v/>
      </c>
      <c r="B861" s="437" t="s">
        <v>10906</v>
      </c>
      <c r="C861" s="443" t="s">
        <v>2173</v>
      </c>
      <c r="D861" s="443" t="s">
        <v>477</v>
      </c>
      <c r="E861" s="443" t="str">
        <f>CONCATENATE(SUM('Раздел 1'!AC15:AC15),"&lt;=",SUM('Раздел 1'!S15:T15))</f>
        <v>0&lt;=0</v>
      </c>
      <c r="F861" s="444"/>
    </row>
    <row r="862" spans="1:6" s="445" customFormat="1" ht="30" hidden="1" customHeight="1" x14ac:dyDescent="0.25">
      <c r="A862" s="436" t="str">
        <f>IF((SUM('Раздел 1'!AC16:AC16)&lt;=SUM('Раздел 1'!S16:T16)),"","Неверно!")</f>
        <v/>
      </c>
      <c r="B862" s="437" t="s">
        <v>10906</v>
      </c>
      <c r="C862" s="443" t="s">
        <v>2174</v>
      </c>
      <c r="D862" s="443" t="s">
        <v>477</v>
      </c>
      <c r="E862" s="443" t="str">
        <f>CONCATENATE(SUM('Раздел 1'!AC16:AC16),"&lt;=",SUM('Раздел 1'!S16:T16))</f>
        <v>0&lt;=0</v>
      </c>
      <c r="F862" s="444"/>
    </row>
    <row r="863" spans="1:6" s="445" customFormat="1" ht="30" hidden="1" customHeight="1" x14ac:dyDescent="0.25">
      <c r="A863" s="436" t="str">
        <f>IF((SUM('Раздел 1'!AC17:AC17)&lt;=SUM('Раздел 1'!S17:T17)),"","Неверно!")</f>
        <v/>
      </c>
      <c r="B863" s="437" t="s">
        <v>10906</v>
      </c>
      <c r="C863" s="443" t="s">
        <v>2175</v>
      </c>
      <c r="D863" s="443" t="s">
        <v>477</v>
      </c>
      <c r="E863" s="443" t="str">
        <f>CONCATENATE(SUM('Раздел 1'!AC17:AC17),"&lt;=",SUM('Раздел 1'!S17:T17))</f>
        <v>0&lt;=4</v>
      </c>
      <c r="F863" s="444"/>
    </row>
    <row r="864" spans="1:6" s="445" customFormat="1" ht="30" hidden="1" customHeight="1" x14ac:dyDescent="0.25">
      <c r="A864" s="436" t="str">
        <f>IF((SUM('Раздел 1'!AC18:AC18)&lt;=SUM('Раздел 1'!S18:T18)),"","Неверно!")</f>
        <v/>
      </c>
      <c r="B864" s="437" t="s">
        <v>10906</v>
      </c>
      <c r="C864" s="443" t="s">
        <v>2176</v>
      </c>
      <c r="D864" s="443" t="s">
        <v>477</v>
      </c>
      <c r="E864" s="443" t="str">
        <f>CONCATENATE(SUM('Раздел 1'!AC18:AC18),"&lt;=",SUM('Раздел 1'!S18:T18))</f>
        <v>0&lt;=0</v>
      </c>
      <c r="F864" s="444"/>
    </row>
    <row r="865" spans="1:6" s="445" customFormat="1" ht="30" hidden="1" customHeight="1" x14ac:dyDescent="0.25">
      <c r="A865" s="436" t="str">
        <f>IF((SUM('Раздел 1'!AB10:AB10)&lt;=SUM('Раздел 1'!Q10:Q10)),"","Неверно!")</f>
        <v/>
      </c>
      <c r="B865" s="437" t="s">
        <v>10907</v>
      </c>
      <c r="C865" s="443" t="s">
        <v>2069</v>
      </c>
      <c r="D865" s="443" t="s">
        <v>476</v>
      </c>
      <c r="E865" s="443" t="str">
        <f>CONCATENATE(SUM('Раздел 1'!AB10:AB10),"&lt;=",SUM('Раздел 1'!Q10:Q10))</f>
        <v>0&lt;=50</v>
      </c>
      <c r="F865" s="444"/>
    </row>
    <row r="866" spans="1:6" s="445" customFormat="1" ht="30" hidden="1" customHeight="1" x14ac:dyDescent="0.25">
      <c r="A866" s="436" t="str">
        <f>IF((SUM('Раздел 1'!AB19:AB19)&lt;=SUM('Раздел 1'!Q19:Q19)),"","Неверно!")</f>
        <v/>
      </c>
      <c r="B866" s="437" t="s">
        <v>10907</v>
      </c>
      <c r="C866" s="443" t="s">
        <v>2070</v>
      </c>
      <c r="D866" s="443" t="s">
        <v>476</v>
      </c>
      <c r="E866" s="443" t="str">
        <f>CONCATENATE(SUM('Раздел 1'!AB19:AB19),"&lt;=",SUM('Раздел 1'!Q19:Q19))</f>
        <v>0&lt;=1</v>
      </c>
      <c r="F866" s="444"/>
    </row>
    <row r="867" spans="1:6" s="445" customFormat="1" ht="30" hidden="1" customHeight="1" x14ac:dyDescent="0.25">
      <c r="A867" s="436" t="str">
        <f>IF((SUM('Раздел 1'!AB20:AB20)&lt;=SUM('Раздел 1'!Q20:Q20)),"","Неверно!")</f>
        <v/>
      </c>
      <c r="B867" s="437" t="s">
        <v>10907</v>
      </c>
      <c r="C867" s="443" t="s">
        <v>2071</v>
      </c>
      <c r="D867" s="443" t="s">
        <v>476</v>
      </c>
      <c r="E867" s="443" t="str">
        <f>CONCATENATE(SUM('Раздел 1'!AB20:AB20),"&lt;=",SUM('Раздел 1'!Q20:Q20))</f>
        <v>0&lt;=0</v>
      </c>
      <c r="F867" s="444"/>
    </row>
    <row r="868" spans="1:6" s="445" customFormat="1" ht="30" hidden="1" customHeight="1" x14ac:dyDescent="0.25">
      <c r="A868" s="436" t="str">
        <f>IF((SUM('Раздел 1'!AB21:AB21)&lt;=SUM('Раздел 1'!Q21:Q21)),"","Неверно!")</f>
        <v/>
      </c>
      <c r="B868" s="437" t="s">
        <v>10907</v>
      </c>
      <c r="C868" s="443" t="s">
        <v>2072</v>
      </c>
      <c r="D868" s="443" t="s">
        <v>476</v>
      </c>
      <c r="E868" s="443" t="str">
        <f>CONCATENATE(SUM('Раздел 1'!AB21:AB21),"&lt;=",SUM('Раздел 1'!Q21:Q21))</f>
        <v>0&lt;=0</v>
      </c>
      <c r="F868" s="444"/>
    </row>
    <row r="869" spans="1:6" s="445" customFormat="1" ht="30" hidden="1" customHeight="1" x14ac:dyDescent="0.25">
      <c r="A869" s="436" t="str">
        <f>IF((SUM('Раздел 1'!AB22:AB22)&lt;=SUM('Раздел 1'!Q22:Q22)),"","Неверно!")</f>
        <v/>
      </c>
      <c r="B869" s="437" t="s">
        <v>10907</v>
      </c>
      <c r="C869" s="443" t="s">
        <v>2073</v>
      </c>
      <c r="D869" s="443" t="s">
        <v>476</v>
      </c>
      <c r="E869" s="443" t="str">
        <f>CONCATENATE(SUM('Раздел 1'!AB22:AB22),"&lt;=",SUM('Раздел 1'!Q22:Q22))</f>
        <v>0&lt;=0</v>
      </c>
      <c r="F869" s="444"/>
    </row>
    <row r="870" spans="1:6" s="445" customFormat="1" ht="30" hidden="1" customHeight="1" x14ac:dyDescent="0.25">
      <c r="A870" s="436" t="str">
        <f>IF((SUM('Раздел 1'!AB23:AB23)&lt;=SUM('Раздел 1'!Q23:Q23)),"","Неверно!")</f>
        <v/>
      </c>
      <c r="B870" s="437" t="s">
        <v>10907</v>
      </c>
      <c r="C870" s="443" t="s">
        <v>2074</v>
      </c>
      <c r="D870" s="443" t="s">
        <v>476</v>
      </c>
      <c r="E870" s="443" t="str">
        <f>CONCATENATE(SUM('Раздел 1'!AB23:AB23),"&lt;=",SUM('Раздел 1'!Q23:Q23))</f>
        <v>0&lt;=0</v>
      </c>
      <c r="F870" s="444"/>
    </row>
    <row r="871" spans="1:6" s="445" customFormat="1" ht="30" hidden="1" customHeight="1" x14ac:dyDescent="0.25">
      <c r="A871" s="436" t="str">
        <f>IF((SUM('Раздел 1'!AB24:AB24)&lt;=SUM('Раздел 1'!Q24:Q24)),"","Неверно!")</f>
        <v/>
      </c>
      <c r="B871" s="437" t="s">
        <v>10907</v>
      </c>
      <c r="C871" s="443" t="s">
        <v>2075</v>
      </c>
      <c r="D871" s="443" t="s">
        <v>476</v>
      </c>
      <c r="E871" s="443" t="str">
        <f>CONCATENATE(SUM('Раздел 1'!AB24:AB24),"&lt;=",SUM('Раздел 1'!Q24:Q24))</f>
        <v>0&lt;=1</v>
      </c>
      <c r="F871" s="444"/>
    </row>
    <row r="872" spans="1:6" s="445" customFormat="1" ht="30" hidden="1" customHeight="1" x14ac:dyDescent="0.25">
      <c r="A872" s="436" t="str">
        <f>IF((SUM('Раздел 1'!AB25:AB25)&lt;=SUM('Раздел 1'!Q25:Q25)),"","Неверно!")</f>
        <v/>
      </c>
      <c r="B872" s="437" t="s">
        <v>10907</v>
      </c>
      <c r="C872" s="443" t="s">
        <v>2076</v>
      </c>
      <c r="D872" s="443" t="s">
        <v>476</v>
      </c>
      <c r="E872" s="443" t="str">
        <f>CONCATENATE(SUM('Раздел 1'!AB25:AB25),"&lt;=",SUM('Раздел 1'!Q25:Q25))</f>
        <v>0&lt;=0</v>
      </c>
      <c r="F872" s="444"/>
    </row>
    <row r="873" spans="1:6" s="445" customFormat="1" ht="30" hidden="1" customHeight="1" x14ac:dyDescent="0.25">
      <c r="A873" s="436" t="str">
        <f>IF((SUM('Раздел 1'!AB26:AB26)&lt;=SUM('Раздел 1'!Q26:Q26)),"","Неверно!")</f>
        <v/>
      </c>
      <c r="B873" s="437" t="s">
        <v>10907</v>
      </c>
      <c r="C873" s="443" t="s">
        <v>2077</v>
      </c>
      <c r="D873" s="443" t="s">
        <v>476</v>
      </c>
      <c r="E873" s="443" t="str">
        <f>CONCATENATE(SUM('Раздел 1'!AB26:AB26),"&lt;=",SUM('Раздел 1'!Q26:Q26))</f>
        <v>0&lt;=0</v>
      </c>
      <c r="F873" s="444"/>
    </row>
    <row r="874" spans="1:6" s="445" customFormat="1" ht="30" hidden="1" customHeight="1" x14ac:dyDescent="0.25">
      <c r="A874" s="436" t="str">
        <f>IF((SUM('Раздел 1'!AB27:AB27)&lt;=SUM('Раздел 1'!Q27:Q27)),"","Неверно!")</f>
        <v/>
      </c>
      <c r="B874" s="437" t="s">
        <v>10907</v>
      </c>
      <c r="C874" s="443" t="s">
        <v>2078</v>
      </c>
      <c r="D874" s="443" t="s">
        <v>476</v>
      </c>
      <c r="E874" s="443" t="str">
        <f>CONCATENATE(SUM('Раздел 1'!AB27:AB27),"&lt;=",SUM('Раздел 1'!Q27:Q27))</f>
        <v>0&lt;=0</v>
      </c>
      <c r="F874" s="444"/>
    </row>
    <row r="875" spans="1:6" s="445" customFormat="1" ht="30" hidden="1" customHeight="1" x14ac:dyDescent="0.25">
      <c r="A875" s="436" t="str">
        <f>IF((SUM('Раздел 1'!AB28:AB28)&lt;=SUM('Раздел 1'!Q28:Q28)),"","Неверно!")</f>
        <v/>
      </c>
      <c r="B875" s="437" t="s">
        <v>10907</v>
      </c>
      <c r="C875" s="443" t="s">
        <v>2079</v>
      </c>
      <c r="D875" s="443" t="s">
        <v>476</v>
      </c>
      <c r="E875" s="443" t="str">
        <f>CONCATENATE(SUM('Раздел 1'!AB28:AB28),"&lt;=",SUM('Раздел 1'!Q28:Q28))</f>
        <v>0&lt;=0</v>
      </c>
      <c r="F875" s="444"/>
    </row>
    <row r="876" spans="1:6" s="445" customFormat="1" ht="30" hidden="1" customHeight="1" x14ac:dyDescent="0.25">
      <c r="A876" s="436" t="str">
        <f>IF((SUM('Раздел 1'!AB11:AB11)&lt;=SUM('Раздел 1'!Q11:Q11)),"","Неверно!")</f>
        <v/>
      </c>
      <c r="B876" s="437" t="s">
        <v>10907</v>
      </c>
      <c r="C876" s="443" t="s">
        <v>2080</v>
      </c>
      <c r="D876" s="443" t="s">
        <v>476</v>
      </c>
      <c r="E876" s="443" t="str">
        <f>CONCATENATE(SUM('Раздел 1'!AB11:AB11),"&lt;=",SUM('Раздел 1'!Q11:Q11))</f>
        <v>0&lt;=0</v>
      </c>
      <c r="F876" s="444"/>
    </row>
    <row r="877" spans="1:6" s="445" customFormat="1" ht="30" hidden="1" customHeight="1" x14ac:dyDescent="0.25">
      <c r="A877" s="436" t="str">
        <f>IF((SUM('Раздел 1'!AB29:AB29)&lt;=SUM('Раздел 1'!Q29:Q29)),"","Неверно!")</f>
        <v/>
      </c>
      <c r="B877" s="437" t="s">
        <v>10907</v>
      </c>
      <c r="C877" s="443" t="s">
        <v>2081</v>
      </c>
      <c r="D877" s="443" t="s">
        <v>476</v>
      </c>
      <c r="E877" s="443" t="str">
        <f>CONCATENATE(SUM('Раздел 1'!AB29:AB29),"&lt;=",SUM('Раздел 1'!Q29:Q29))</f>
        <v>0&lt;=0</v>
      </c>
      <c r="F877" s="444"/>
    </row>
    <row r="878" spans="1:6" s="445" customFormat="1" ht="30" hidden="1" customHeight="1" x14ac:dyDescent="0.25">
      <c r="A878" s="436" t="str">
        <f>IF((SUM('Раздел 1'!AB30:AB30)&lt;=SUM('Раздел 1'!Q30:Q30)),"","Неверно!")</f>
        <v/>
      </c>
      <c r="B878" s="437" t="s">
        <v>10907</v>
      </c>
      <c r="C878" s="443" t="s">
        <v>2082</v>
      </c>
      <c r="D878" s="443" t="s">
        <v>476</v>
      </c>
      <c r="E878" s="443" t="str">
        <f>CONCATENATE(SUM('Раздел 1'!AB30:AB30),"&lt;=",SUM('Раздел 1'!Q30:Q30))</f>
        <v>0&lt;=0</v>
      </c>
      <c r="F878" s="444"/>
    </row>
    <row r="879" spans="1:6" s="445" customFormat="1" ht="30" hidden="1" customHeight="1" x14ac:dyDescent="0.25">
      <c r="A879" s="436" t="str">
        <f>IF((SUM('Раздел 1'!AB31:AB31)&lt;=SUM('Раздел 1'!Q31:Q31)),"","Неверно!")</f>
        <v/>
      </c>
      <c r="B879" s="437" t="s">
        <v>10907</v>
      </c>
      <c r="C879" s="443" t="s">
        <v>2083</v>
      </c>
      <c r="D879" s="443" t="s">
        <v>476</v>
      </c>
      <c r="E879" s="443" t="str">
        <f>CONCATENATE(SUM('Раздел 1'!AB31:AB31),"&lt;=",SUM('Раздел 1'!Q31:Q31))</f>
        <v>0&lt;=0</v>
      </c>
      <c r="F879" s="444"/>
    </row>
    <row r="880" spans="1:6" s="445" customFormat="1" ht="30" hidden="1" customHeight="1" x14ac:dyDescent="0.25">
      <c r="A880" s="436" t="str">
        <f>IF((SUM('Раздел 1'!AB32:AB32)&lt;=SUM('Раздел 1'!Q32:Q32)),"","Неверно!")</f>
        <v/>
      </c>
      <c r="B880" s="437" t="s">
        <v>10907</v>
      </c>
      <c r="C880" s="443" t="s">
        <v>2084</v>
      </c>
      <c r="D880" s="443" t="s">
        <v>476</v>
      </c>
      <c r="E880" s="443" t="str">
        <f>CONCATENATE(SUM('Раздел 1'!AB32:AB32),"&lt;=",SUM('Раздел 1'!Q32:Q32))</f>
        <v>0&lt;=6</v>
      </c>
      <c r="F880" s="444"/>
    </row>
    <row r="881" spans="1:6" s="445" customFormat="1" ht="30" hidden="1" customHeight="1" x14ac:dyDescent="0.25">
      <c r="A881" s="436" t="str">
        <f>IF((SUM('Раздел 1'!AB33:AB33)&lt;=SUM('Раздел 1'!Q33:Q33)),"","Неверно!")</f>
        <v/>
      </c>
      <c r="B881" s="437" t="s">
        <v>10907</v>
      </c>
      <c r="C881" s="443" t="s">
        <v>2085</v>
      </c>
      <c r="D881" s="443" t="s">
        <v>476</v>
      </c>
      <c r="E881" s="443" t="str">
        <f>CONCATENATE(SUM('Раздел 1'!AB33:AB33),"&lt;=",SUM('Раздел 1'!Q33:Q33))</f>
        <v>0&lt;=0</v>
      </c>
      <c r="F881" s="444"/>
    </row>
    <row r="882" spans="1:6" s="445" customFormat="1" ht="30" hidden="1" customHeight="1" x14ac:dyDescent="0.25">
      <c r="A882" s="436" t="str">
        <f>IF((SUM('Раздел 1'!AB34:AB34)&lt;=SUM('Раздел 1'!Q34:Q34)),"","Неверно!")</f>
        <v/>
      </c>
      <c r="B882" s="437" t="s">
        <v>10907</v>
      </c>
      <c r="C882" s="443" t="s">
        <v>2086</v>
      </c>
      <c r="D882" s="443" t="s">
        <v>476</v>
      </c>
      <c r="E882" s="443" t="str">
        <f>CONCATENATE(SUM('Раздел 1'!AB34:AB34),"&lt;=",SUM('Раздел 1'!Q34:Q34))</f>
        <v>0&lt;=2</v>
      </c>
      <c r="F882" s="444"/>
    </row>
    <row r="883" spans="1:6" s="445" customFormat="1" ht="30" hidden="1" customHeight="1" x14ac:dyDescent="0.25">
      <c r="A883" s="436" t="str">
        <f>IF((SUM('Раздел 1'!AB35:AB35)&lt;=SUM('Раздел 1'!Q35:Q35)),"","Неверно!")</f>
        <v/>
      </c>
      <c r="B883" s="437" t="s">
        <v>10907</v>
      </c>
      <c r="C883" s="443" t="s">
        <v>2087</v>
      </c>
      <c r="D883" s="443" t="s">
        <v>476</v>
      </c>
      <c r="E883" s="443" t="str">
        <f>CONCATENATE(SUM('Раздел 1'!AB35:AB35),"&lt;=",SUM('Раздел 1'!Q35:Q35))</f>
        <v>0&lt;=3</v>
      </c>
      <c r="F883" s="444"/>
    </row>
    <row r="884" spans="1:6" s="445" customFormat="1" ht="30" hidden="1" customHeight="1" x14ac:dyDescent="0.25">
      <c r="A884" s="436" t="str">
        <f>IF((SUM('Раздел 1'!AB36:AB36)&lt;=SUM('Раздел 1'!Q36:Q36)),"","Неверно!")</f>
        <v/>
      </c>
      <c r="B884" s="437" t="s">
        <v>10907</v>
      </c>
      <c r="C884" s="443" t="s">
        <v>2088</v>
      </c>
      <c r="D884" s="443" t="s">
        <v>476</v>
      </c>
      <c r="E884" s="443" t="str">
        <f>CONCATENATE(SUM('Раздел 1'!AB36:AB36),"&lt;=",SUM('Раздел 1'!Q36:Q36))</f>
        <v>0&lt;=3</v>
      </c>
      <c r="F884" s="444"/>
    </row>
    <row r="885" spans="1:6" s="445" customFormat="1" ht="30" hidden="1" customHeight="1" x14ac:dyDescent="0.25">
      <c r="A885" s="436" t="str">
        <f>IF((SUM('Раздел 1'!AB37:AB37)&lt;=SUM('Раздел 1'!Q37:Q37)),"","Неверно!")</f>
        <v/>
      </c>
      <c r="B885" s="437" t="s">
        <v>10907</v>
      </c>
      <c r="C885" s="443" t="s">
        <v>2089</v>
      </c>
      <c r="D885" s="443" t="s">
        <v>476</v>
      </c>
      <c r="E885" s="443" t="str">
        <f>CONCATENATE(SUM('Раздел 1'!AB37:AB37),"&lt;=",SUM('Раздел 1'!Q37:Q37))</f>
        <v>0&lt;=0</v>
      </c>
      <c r="F885" s="444"/>
    </row>
    <row r="886" spans="1:6" s="445" customFormat="1" ht="30" hidden="1" customHeight="1" x14ac:dyDescent="0.25">
      <c r="A886" s="436" t="str">
        <f>IF((SUM('Раздел 1'!AB38:AB38)&lt;=SUM('Раздел 1'!Q38:Q38)),"","Неверно!")</f>
        <v/>
      </c>
      <c r="B886" s="437" t="s">
        <v>10907</v>
      </c>
      <c r="C886" s="443" t="s">
        <v>2090</v>
      </c>
      <c r="D886" s="443" t="s">
        <v>476</v>
      </c>
      <c r="E886" s="443" t="str">
        <f>CONCATENATE(SUM('Раздел 1'!AB38:AB38),"&lt;=",SUM('Раздел 1'!Q38:Q38))</f>
        <v>0&lt;=0</v>
      </c>
      <c r="F886" s="444"/>
    </row>
    <row r="887" spans="1:6" s="445" customFormat="1" ht="30" hidden="1" customHeight="1" x14ac:dyDescent="0.25">
      <c r="A887" s="436" t="str">
        <f>IF((SUM('Раздел 1'!AB12:AB12)&lt;=SUM('Раздел 1'!Q12:Q12)),"","Неверно!")</f>
        <v/>
      </c>
      <c r="B887" s="437" t="s">
        <v>10907</v>
      </c>
      <c r="C887" s="443" t="s">
        <v>2091</v>
      </c>
      <c r="D887" s="443" t="s">
        <v>476</v>
      </c>
      <c r="E887" s="443" t="str">
        <f>CONCATENATE(SUM('Раздел 1'!AB12:AB12),"&lt;=",SUM('Раздел 1'!Q12:Q12))</f>
        <v>0&lt;=0</v>
      </c>
      <c r="F887" s="444"/>
    </row>
    <row r="888" spans="1:6" s="445" customFormat="1" ht="30" hidden="1" customHeight="1" x14ac:dyDescent="0.25">
      <c r="A888" s="436" t="str">
        <f>IF((SUM('Раздел 1'!AB39:AB39)&lt;=SUM('Раздел 1'!Q39:Q39)),"","Неверно!")</f>
        <v/>
      </c>
      <c r="B888" s="437" t="s">
        <v>10907</v>
      </c>
      <c r="C888" s="443" t="s">
        <v>2092</v>
      </c>
      <c r="D888" s="443" t="s">
        <v>476</v>
      </c>
      <c r="E888" s="443" t="str">
        <f>CONCATENATE(SUM('Раздел 1'!AB39:AB39),"&lt;=",SUM('Раздел 1'!Q39:Q39))</f>
        <v>0&lt;=0</v>
      </c>
      <c r="F888" s="444"/>
    </row>
    <row r="889" spans="1:6" s="445" customFormat="1" ht="30" hidden="1" customHeight="1" x14ac:dyDescent="0.25">
      <c r="A889" s="436" t="str">
        <f>IF((SUM('Раздел 1'!AB40:AB40)&lt;=SUM('Раздел 1'!Q40:Q40)),"","Неверно!")</f>
        <v/>
      </c>
      <c r="B889" s="437" t="s">
        <v>10907</v>
      </c>
      <c r="C889" s="443" t="s">
        <v>2093</v>
      </c>
      <c r="D889" s="443" t="s">
        <v>476</v>
      </c>
      <c r="E889" s="443" t="str">
        <f>CONCATENATE(SUM('Раздел 1'!AB40:AB40),"&lt;=",SUM('Раздел 1'!Q40:Q40))</f>
        <v>0&lt;=0</v>
      </c>
      <c r="F889" s="444"/>
    </row>
    <row r="890" spans="1:6" s="445" customFormat="1" ht="30" hidden="1" customHeight="1" x14ac:dyDescent="0.25">
      <c r="A890" s="436" t="str">
        <f>IF((SUM('Раздел 1'!AB41:AB41)&lt;=SUM('Раздел 1'!Q41:Q41)),"","Неверно!")</f>
        <v/>
      </c>
      <c r="B890" s="437" t="s">
        <v>10907</v>
      </c>
      <c r="C890" s="443" t="s">
        <v>2094</v>
      </c>
      <c r="D890" s="443" t="s">
        <v>476</v>
      </c>
      <c r="E890" s="443" t="str">
        <f>CONCATENATE(SUM('Раздел 1'!AB41:AB41),"&lt;=",SUM('Раздел 1'!Q41:Q41))</f>
        <v>0&lt;=0</v>
      </c>
      <c r="F890" s="444"/>
    </row>
    <row r="891" spans="1:6" s="445" customFormat="1" ht="30" hidden="1" customHeight="1" x14ac:dyDescent="0.25">
      <c r="A891" s="436" t="str">
        <f>IF((SUM('Раздел 1'!AB42:AB42)&lt;=SUM('Раздел 1'!Q42:Q42)),"","Неверно!")</f>
        <v/>
      </c>
      <c r="B891" s="437" t="s">
        <v>10907</v>
      </c>
      <c r="C891" s="443" t="s">
        <v>2095</v>
      </c>
      <c r="D891" s="443" t="s">
        <v>476</v>
      </c>
      <c r="E891" s="443" t="str">
        <f>CONCATENATE(SUM('Раздел 1'!AB42:AB42),"&lt;=",SUM('Раздел 1'!Q42:Q42))</f>
        <v>0&lt;=0</v>
      </c>
      <c r="F891" s="444"/>
    </row>
    <row r="892" spans="1:6" s="445" customFormat="1" ht="30" hidden="1" customHeight="1" x14ac:dyDescent="0.25">
      <c r="A892" s="436" t="str">
        <f>IF((SUM('Раздел 1'!AB43:AB43)&lt;=SUM('Раздел 1'!Q43:Q43)),"","Неверно!")</f>
        <v/>
      </c>
      <c r="B892" s="437" t="s">
        <v>10907</v>
      </c>
      <c r="C892" s="443" t="s">
        <v>2096</v>
      </c>
      <c r="D892" s="443" t="s">
        <v>476</v>
      </c>
      <c r="E892" s="443" t="str">
        <f>CONCATENATE(SUM('Раздел 1'!AB43:AB43),"&lt;=",SUM('Раздел 1'!Q43:Q43))</f>
        <v>0&lt;=4</v>
      </c>
      <c r="F892" s="444"/>
    </row>
    <row r="893" spans="1:6" s="445" customFormat="1" ht="30" hidden="1" customHeight="1" x14ac:dyDescent="0.25">
      <c r="A893" s="436" t="str">
        <f>IF((SUM('Раздел 1'!AB44:AB44)&lt;=SUM('Раздел 1'!Q44:Q44)),"","Неверно!")</f>
        <v/>
      </c>
      <c r="B893" s="437" t="s">
        <v>10907</v>
      </c>
      <c r="C893" s="443" t="s">
        <v>2097</v>
      </c>
      <c r="D893" s="443" t="s">
        <v>476</v>
      </c>
      <c r="E893" s="443" t="str">
        <f>CONCATENATE(SUM('Раздел 1'!AB44:AB44),"&lt;=",SUM('Раздел 1'!Q44:Q44))</f>
        <v>0&lt;=0</v>
      </c>
      <c r="F893" s="444"/>
    </row>
    <row r="894" spans="1:6" s="445" customFormat="1" ht="30" hidden="1" customHeight="1" x14ac:dyDescent="0.25">
      <c r="A894" s="436" t="str">
        <f>IF((SUM('Раздел 1'!AB45:AB45)&lt;=SUM('Раздел 1'!Q45:Q45)),"","Неверно!")</f>
        <v/>
      </c>
      <c r="B894" s="437" t="s">
        <v>10907</v>
      </c>
      <c r="C894" s="443" t="s">
        <v>2098</v>
      </c>
      <c r="D894" s="443" t="s">
        <v>476</v>
      </c>
      <c r="E894" s="443" t="str">
        <f>CONCATENATE(SUM('Раздел 1'!AB45:AB45),"&lt;=",SUM('Раздел 1'!Q45:Q45))</f>
        <v>0&lt;=0</v>
      </c>
      <c r="F894" s="444"/>
    </row>
    <row r="895" spans="1:6" s="445" customFormat="1" ht="30" hidden="1" customHeight="1" x14ac:dyDescent="0.25">
      <c r="A895" s="436" t="str">
        <f>IF((SUM('Раздел 1'!AB46:AB46)&lt;=SUM('Раздел 1'!Q46:Q46)),"","Неверно!")</f>
        <v/>
      </c>
      <c r="B895" s="437" t="s">
        <v>10907</v>
      </c>
      <c r="C895" s="443" t="s">
        <v>2099</v>
      </c>
      <c r="D895" s="443" t="s">
        <v>476</v>
      </c>
      <c r="E895" s="443" t="str">
        <f>CONCATENATE(SUM('Раздел 1'!AB46:AB46),"&lt;=",SUM('Раздел 1'!Q46:Q46))</f>
        <v>0&lt;=19</v>
      </c>
      <c r="F895" s="444"/>
    </row>
    <row r="896" spans="1:6" s="445" customFormat="1" ht="30" hidden="1" customHeight="1" x14ac:dyDescent="0.25">
      <c r="A896" s="436" t="str">
        <f>IF((SUM('Раздел 1'!AB47:AB47)&lt;=SUM('Раздел 1'!Q47:Q47)),"","Неверно!")</f>
        <v/>
      </c>
      <c r="B896" s="437" t="s">
        <v>10907</v>
      </c>
      <c r="C896" s="443" t="s">
        <v>2100</v>
      </c>
      <c r="D896" s="443" t="s">
        <v>476</v>
      </c>
      <c r="E896" s="443" t="str">
        <f>CONCATENATE(SUM('Раздел 1'!AB47:AB47),"&lt;=",SUM('Раздел 1'!Q47:Q47))</f>
        <v>0&lt;=0</v>
      </c>
      <c r="F896" s="444"/>
    </row>
    <row r="897" spans="1:6" s="445" customFormat="1" ht="30" hidden="1" customHeight="1" x14ac:dyDescent="0.25">
      <c r="A897" s="436" t="str">
        <f>IF((SUM('Раздел 1'!AB48:AB48)&lt;=SUM('Раздел 1'!Q48:Q48)),"","Неверно!")</f>
        <v/>
      </c>
      <c r="B897" s="437" t="s">
        <v>10907</v>
      </c>
      <c r="C897" s="443" t="s">
        <v>2101</v>
      </c>
      <c r="D897" s="443" t="s">
        <v>476</v>
      </c>
      <c r="E897" s="443" t="str">
        <f>CONCATENATE(SUM('Раздел 1'!AB48:AB48),"&lt;=",SUM('Раздел 1'!Q48:Q48))</f>
        <v>0&lt;=0</v>
      </c>
      <c r="F897" s="444"/>
    </row>
    <row r="898" spans="1:6" s="445" customFormat="1" ht="30" hidden="1" customHeight="1" x14ac:dyDescent="0.25">
      <c r="A898" s="436" t="str">
        <f>IF((SUM('Раздел 1'!AB13:AB13)&lt;=SUM('Раздел 1'!Q13:Q13)),"","Неверно!")</f>
        <v/>
      </c>
      <c r="B898" s="437" t="s">
        <v>10907</v>
      </c>
      <c r="C898" s="443" t="s">
        <v>2102</v>
      </c>
      <c r="D898" s="443" t="s">
        <v>476</v>
      </c>
      <c r="E898" s="443" t="str">
        <f>CONCATENATE(SUM('Раздел 1'!AB13:AB13),"&lt;=",SUM('Раздел 1'!Q13:Q13))</f>
        <v>0&lt;=4</v>
      </c>
      <c r="F898" s="444"/>
    </row>
    <row r="899" spans="1:6" s="445" customFormat="1" ht="30" hidden="1" customHeight="1" x14ac:dyDescent="0.25">
      <c r="A899" s="436" t="str">
        <f>IF((SUM('Раздел 1'!AB49:AB49)&lt;=SUM('Раздел 1'!Q49:Q49)),"","Неверно!")</f>
        <v/>
      </c>
      <c r="B899" s="437" t="s">
        <v>10907</v>
      </c>
      <c r="C899" s="443" t="s">
        <v>2103</v>
      </c>
      <c r="D899" s="443" t="s">
        <v>476</v>
      </c>
      <c r="E899" s="443" t="str">
        <f>CONCATENATE(SUM('Раздел 1'!AB49:AB49),"&lt;=",SUM('Раздел 1'!Q49:Q49))</f>
        <v>0&lt;=21</v>
      </c>
      <c r="F899" s="444"/>
    </row>
    <row r="900" spans="1:6" s="445" customFormat="1" ht="30" hidden="1" customHeight="1" x14ac:dyDescent="0.25">
      <c r="A900" s="436" t="str">
        <f>IF((SUM('Раздел 1'!AB50:AB50)&lt;=SUM('Раздел 1'!Q50:Q50)),"","Неверно!")</f>
        <v/>
      </c>
      <c r="B900" s="437" t="s">
        <v>10907</v>
      </c>
      <c r="C900" s="443" t="s">
        <v>2104</v>
      </c>
      <c r="D900" s="443" t="s">
        <v>476</v>
      </c>
      <c r="E900" s="443" t="str">
        <f>CONCATENATE(SUM('Раздел 1'!AB50:AB50),"&lt;=",SUM('Раздел 1'!Q50:Q50))</f>
        <v>0&lt;=1</v>
      </c>
      <c r="F900" s="444"/>
    </row>
    <row r="901" spans="1:6" s="445" customFormat="1" ht="30" hidden="1" customHeight="1" x14ac:dyDescent="0.25">
      <c r="A901" s="436" t="str">
        <f>IF((SUM('Раздел 1'!AB51:AB51)&lt;=SUM('Раздел 1'!Q51:Q51)),"","Неверно!")</f>
        <v/>
      </c>
      <c r="B901" s="437" t="s">
        <v>10907</v>
      </c>
      <c r="C901" s="443" t="s">
        <v>2105</v>
      </c>
      <c r="D901" s="443" t="s">
        <v>476</v>
      </c>
      <c r="E901" s="443" t="str">
        <f>CONCATENATE(SUM('Раздел 1'!AB51:AB51),"&lt;=",SUM('Раздел 1'!Q51:Q51))</f>
        <v>0&lt;=28</v>
      </c>
      <c r="F901" s="444"/>
    </row>
    <row r="902" spans="1:6" s="445" customFormat="1" ht="30" hidden="1" customHeight="1" x14ac:dyDescent="0.25">
      <c r="A902" s="436" t="str">
        <f>IF((SUM('Раздел 1'!AB52:AB52)&lt;=SUM('Раздел 1'!Q52:Q52)),"","Неверно!")</f>
        <v/>
      </c>
      <c r="B902" s="437" t="s">
        <v>10907</v>
      </c>
      <c r="C902" s="443" t="s">
        <v>2106</v>
      </c>
      <c r="D902" s="443" t="s">
        <v>476</v>
      </c>
      <c r="E902" s="443" t="str">
        <f>CONCATENATE(SUM('Раздел 1'!AB52:AB52),"&lt;=",SUM('Раздел 1'!Q52:Q52))</f>
        <v>0&lt;=49</v>
      </c>
      <c r="F902" s="444"/>
    </row>
    <row r="903" spans="1:6" s="445" customFormat="1" ht="30" hidden="1" customHeight="1" x14ac:dyDescent="0.25">
      <c r="A903" s="436" t="str">
        <f>IF((SUM('Раздел 1'!AB53:AB53)&lt;=SUM('Раздел 1'!Q53:Q53)),"","Неверно!")</f>
        <v/>
      </c>
      <c r="B903" s="437" t="s">
        <v>10907</v>
      </c>
      <c r="C903" s="443" t="s">
        <v>2107</v>
      </c>
      <c r="D903" s="443" t="s">
        <v>476</v>
      </c>
      <c r="E903" s="443" t="str">
        <f>CONCATENATE(SUM('Раздел 1'!AB53:AB53),"&lt;=",SUM('Раздел 1'!Q53:Q53))</f>
        <v>0&lt;=0</v>
      </c>
      <c r="F903" s="444"/>
    </row>
    <row r="904" spans="1:6" s="445" customFormat="1" ht="30" hidden="1" customHeight="1" x14ac:dyDescent="0.25">
      <c r="A904" s="436" t="str">
        <f>IF((SUM('Раздел 1'!AB54:AB54)&lt;=SUM('Раздел 1'!Q54:Q54)),"","Неверно!")</f>
        <v/>
      </c>
      <c r="B904" s="437" t="s">
        <v>10907</v>
      </c>
      <c r="C904" s="443" t="s">
        <v>2108</v>
      </c>
      <c r="D904" s="443" t="s">
        <v>476</v>
      </c>
      <c r="E904" s="443" t="str">
        <f>CONCATENATE(SUM('Раздел 1'!AB54:AB54),"&lt;=",SUM('Раздел 1'!Q54:Q54))</f>
        <v>0&lt;=1</v>
      </c>
      <c r="F904" s="444"/>
    </row>
    <row r="905" spans="1:6" s="445" customFormat="1" ht="30" hidden="1" customHeight="1" x14ac:dyDescent="0.25">
      <c r="A905" s="436" t="str">
        <f>IF((SUM('Раздел 1'!AB55:AB55)&lt;=SUM('Раздел 1'!Q55:Q55)),"","Неверно!")</f>
        <v/>
      </c>
      <c r="B905" s="437" t="s">
        <v>10907</v>
      </c>
      <c r="C905" s="443" t="s">
        <v>2109</v>
      </c>
      <c r="D905" s="443" t="s">
        <v>476</v>
      </c>
      <c r="E905" s="443" t="str">
        <f>CONCATENATE(SUM('Раздел 1'!AB55:AB55),"&lt;=",SUM('Раздел 1'!Q55:Q55))</f>
        <v>0&lt;=2</v>
      </c>
      <c r="F905" s="444"/>
    </row>
    <row r="906" spans="1:6" s="445" customFormat="1" ht="30" hidden="1" customHeight="1" x14ac:dyDescent="0.25">
      <c r="A906" s="436" t="str">
        <f>IF((SUM('Раздел 1'!AB56:AB56)&lt;=SUM('Раздел 1'!Q56:Q56)),"","Неверно!")</f>
        <v/>
      </c>
      <c r="B906" s="437" t="s">
        <v>10907</v>
      </c>
      <c r="C906" s="443" t="s">
        <v>2110</v>
      </c>
      <c r="D906" s="443" t="s">
        <v>476</v>
      </c>
      <c r="E906" s="443" t="str">
        <f>CONCATENATE(SUM('Раздел 1'!AB56:AB56),"&lt;=",SUM('Раздел 1'!Q56:Q56))</f>
        <v>0&lt;=13</v>
      </c>
      <c r="F906" s="444"/>
    </row>
    <row r="907" spans="1:6" s="445" customFormat="1" ht="30" hidden="1" customHeight="1" x14ac:dyDescent="0.25">
      <c r="A907" s="436" t="str">
        <f>IF((SUM('Раздел 1'!AB57:AB57)&lt;=SUM('Раздел 1'!Q57:Q57)),"","Неверно!")</f>
        <v/>
      </c>
      <c r="B907" s="437" t="s">
        <v>10907</v>
      </c>
      <c r="C907" s="443" t="s">
        <v>2111</v>
      </c>
      <c r="D907" s="443" t="s">
        <v>476</v>
      </c>
      <c r="E907" s="443" t="str">
        <f>CONCATENATE(SUM('Раздел 1'!AB57:AB57),"&lt;=",SUM('Раздел 1'!Q57:Q57))</f>
        <v>0&lt;=13</v>
      </c>
      <c r="F907" s="444"/>
    </row>
    <row r="908" spans="1:6" s="445" customFormat="1" ht="30" hidden="1" customHeight="1" x14ac:dyDescent="0.25">
      <c r="A908" s="436" t="str">
        <f>IF((SUM('Раздел 1'!AB58:AB58)&lt;=SUM('Раздел 1'!Q58:Q58)),"","Неверно!")</f>
        <v/>
      </c>
      <c r="B908" s="437" t="s">
        <v>10907</v>
      </c>
      <c r="C908" s="443" t="s">
        <v>2112</v>
      </c>
      <c r="D908" s="443" t="s">
        <v>476</v>
      </c>
      <c r="E908" s="443" t="str">
        <f>CONCATENATE(SUM('Раздел 1'!AB58:AB58),"&lt;=",SUM('Раздел 1'!Q58:Q58))</f>
        <v>0&lt;=22</v>
      </c>
      <c r="F908" s="444"/>
    </row>
    <row r="909" spans="1:6" s="445" customFormat="1" ht="30" hidden="1" customHeight="1" x14ac:dyDescent="0.25">
      <c r="A909" s="436" t="str">
        <f>IF((SUM('Раздел 1'!AB14:AB14)&lt;=SUM('Раздел 1'!Q14:Q14)),"","Неверно!")</f>
        <v/>
      </c>
      <c r="B909" s="437" t="s">
        <v>10907</v>
      </c>
      <c r="C909" s="443" t="s">
        <v>2113</v>
      </c>
      <c r="D909" s="443" t="s">
        <v>476</v>
      </c>
      <c r="E909" s="443" t="str">
        <f>CONCATENATE(SUM('Раздел 1'!AB14:AB14),"&lt;=",SUM('Раздел 1'!Q14:Q14))</f>
        <v>0&lt;=0</v>
      </c>
      <c r="F909" s="444"/>
    </row>
    <row r="910" spans="1:6" s="445" customFormat="1" ht="30" hidden="1" customHeight="1" x14ac:dyDescent="0.25">
      <c r="A910" s="436" t="str">
        <f>IF((SUM('Раздел 1'!AB59:AB59)&lt;=SUM('Раздел 1'!Q59:Q59)),"","Неверно!")</f>
        <v/>
      </c>
      <c r="B910" s="437" t="s">
        <v>10907</v>
      </c>
      <c r="C910" s="443" t="s">
        <v>2114</v>
      </c>
      <c r="D910" s="443" t="s">
        <v>476</v>
      </c>
      <c r="E910" s="443" t="str">
        <f>CONCATENATE(SUM('Раздел 1'!AB59:AB59),"&lt;=",SUM('Раздел 1'!Q59:Q59))</f>
        <v>0&lt;=1</v>
      </c>
      <c r="F910" s="444"/>
    </row>
    <row r="911" spans="1:6" s="445" customFormat="1" ht="30" hidden="1" customHeight="1" x14ac:dyDescent="0.25">
      <c r="A911" s="436" t="str">
        <f>IF((SUM('Раздел 1'!AB60:AB60)&lt;=SUM('Раздел 1'!Q60:Q60)),"","Неверно!")</f>
        <v/>
      </c>
      <c r="B911" s="437" t="s">
        <v>10907</v>
      </c>
      <c r="C911" s="443" t="s">
        <v>2115</v>
      </c>
      <c r="D911" s="443" t="s">
        <v>476</v>
      </c>
      <c r="E911" s="443" t="str">
        <f>CONCATENATE(SUM('Раздел 1'!AB60:AB60),"&lt;=",SUM('Раздел 1'!Q60:Q60))</f>
        <v>0&lt;=0</v>
      </c>
      <c r="F911" s="444"/>
    </row>
    <row r="912" spans="1:6" s="445" customFormat="1" ht="30" hidden="1" customHeight="1" x14ac:dyDescent="0.25">
      <c r="A912" s="436" t="str">
        <f>IF((SUM('Раздел 1'!AB61:AB61)&lt;=SUM('Раздел 1'!Q61:Q61)),"","Неверно!")</f>
        <v/>
      </c>
      <c r="B912" s="437" t="s">
        <v>10907</v>
      </c>
      <c r="C912" s="443" t="s">
        <v>2116</v>
      </c>
      <c r="D912" s="443" t="s">
        <v>476</v>
      </c>
      <c r="E912" s="443" t="str">
        <f>CONCATENATE(SUM('Раздел 1'!AB61:AB61),"&lt;=",SUM('Раздел 1'!Q61:Q61))</f>
        <v>0&lt;=0</v>
      </c>
      <c r="F912" s="444"/>
    </row>
    <row r="913" spans="1:6" s="445" customFormat="1" ht="30" hidden="1" customHeight="1" x14ac:dyDescent="0.25">
      <c r="A913" s="436" t="str">
        <f>IF((SUM('Раздел 1'!AB62:AB62)&lt;=SUM('Раздел 1'!Q62:Q62)),"","Неверно!")</f>
        <v/>
      </c>
      <c r="B913" s="437" t="s">
        <v>10907</v>
      </c>
      <c r="C913" s="443" t="s">
        <v>2117</v>
      </c>
      <c r="D913" s="443" t="s">
        <v>476</v>
      </c>
      <c r="E913" s="443" t="str">
        <f>CONCATENATE(SUM('Раздел 1'!AB62:AB62),"&lt;=",SUM('Раздел 1'!Q62:Q62))</f>
        <v>0&lt;=0</v>
      </c>
      <c r="F913" s="444"/>
    </row>
    <row r="914" spans="1:6" s="445" customFormat="1" ht="30" hidden="1" customHeight="1" x14ac:dyDescent="0.25">
      <c r="A914" s="436" t="str">
        <f>IF((SUM('Раздел 1'!AB63:AB63)&lt;=SUM('Раздел 1'!Q63:Q63)),"","Неверно!")</f>
        <v/>
      </c>
      <c r="B914" s="437" t="s">
        <v>10907</v>
      </c>
      <c r="C914" s="443" t="s">
        <v>2118</v>
      </c>
      <c r="D914" s="443" t="s">
        <v>476</v>
      </c>
      <c r="E914" s="443" t="str">
        <f>CONCATENATE(SUM('Раздел 1'!AB63:AB63),"&lt;=",SUM('Раздел 1'!Q63:Q63))</f>
        <v>0&lt;=0</v>
      </c>
      <c r="F914" s="444"/>
    </row>
    <row r="915" spans="1:6" s="445" customFormat="1" ht="30" hidden="1" customHeight="1" x14ac:dyDescent="0.25">
      <c r="A915" s="436" t="str">
        <f>IF((SUM('Раздел 1'!AB15:AB15)&lt;=SUM('Раздел 1'!Q15:Q15)),"","Неверно!")</f>
        <v/>
      </c>
      <c r="B915" s="437" t="s">
        <v>10907</v>
      </c>
      <c r="C915" s="443" t="s">
        <v>2119</v>
      </c>
      <c r="D915" s="443" t="s">
        <v>476</v>
      </c>
      <c r="E915" s="443" t="str">
        <f>CONCATENATE(SUM('Раздел 1'!AB15:AB15),"&lt;=",SUM('Раздел 1'!Q15:Q15))</f>
        <v>0&lt;=0</v>
      </c>
      <c r="F915" s="444"/>
    </row>
    <row r="916" spans="1:6" s="445" customFormat="1" ht="30" hidden="1" customHeight="1" x14ac:dyDescent="0.25">
      <c r="A916" s="436" t="str">
        <f>IF((SUM('Раздел 1'!AB16:AB16)&lt;=SUM('Раздел 1'!Q16:Q16)),"","Неверно!")</f>
        <v/>
      </c>
      <c r="B916" s="437" t="s">
        <v>10907</v>
      </c>
      <c r="C916" s="443" t="s">
        <v>2120</v>
      </c>
      <c r="D916" s="443" t="s">
        <v>476</v>
      </c>
      <c r="E916" s="443" t="str">
        <f>CONCATENATE(SUM('Раздел 1'!AB16:AB16),"&lt;=",SUM('Раздел 1'!Q16:Q16))</f>
        <v>0&lt;=0</v>
      </c>
      <c r="F916" s="444"/>
    </row>
    <row r="917" spans="1:6" s="445" customFormat="1" ht="30" hidden="1" customHeight="1" x14ac:dyDescent="0.25">
      <c r="A917" s="436" t="str">
        <f>IF((SUM('Раздел 1'!AB17:AB17)&lt;=SUM('Раздел 1'!Q17:Q17)),"","Неверно!")</f>
        <v/>
      </c>
      <c r="B917" s="437" t="s">
        <v>10907</v>
      </c>
      <c r="C917" s="443" t="s">
        <v>2121</v>
      </c>
      <c r="D917" s="443" t="s">
        <v>476</v>
      </c>
      <c r="E917" s="443" t="str">
        <f>CONCATENATE(SUM('Раздел 1'!AB17:AB17),"&lt;=",SUM('Раздел 1'!Q17:Q17))</f>
        <v>0&lt;=7</v>
      </c>
      <c r="F917" s="444"/>
    </row>
    <row r="918" spans="1:6" s="445" customFormat="1" ht="30" hidden="1" customHeight="1" x14ac:dyDescent="0.25">
      <c r="A918" s="436" t="str">
        <f>IF((SUM('Раздел 1'!AB18:AB18)&lt;=SUM('Раздел 1'!Q18:Q18)),"","Неверно!")</f>
        <v/>
      </c>
      <c r="B918" s="437" t="s">
        <v>10907</v>
      </c>
      <c r="C918" s="443" t="s">
        <v>2122</v>
      </c>
      <c r="D918" s="443" t="s">
        <v>476</v>
      </c>
      <c r="E918" s="443" t="str">
        <f>CONCATENATE(SUM('Раздел 1'!AB18:AB18),"&lt;=",SUM('Раздел 1'!Q18:Q18))</f>
        <v>0&lt;=0</v>
      </c>
      <c r="F918" s="444"/>
    </row>
    <row r="919" spans="1:6" s="445" customFormat="1" ht="30" hidden="1" customHeight="1" x14ac:dyDescent="0.25">
      <c r="A919" s="436" t="str">
        <f>IF((SUM('Раздел 1'!Z10:Z10)&lt;=SUM('Раздел 1'!S10:T10)),"","Неверно!")</f>
        <v/>
      </c>
      <c r="B919" s="437" t="s">
        <v>10908</v>
      </c>
      <c r="C919" s="443" t="s">
        <v>2015</v>
      </c>
      <c r="D919" s="443" t="s">
        <v>475</v>
      </c>
      <c r="E919" s="443" t="str">
        <f>CONCATENATE(SUM('Раздел 1'!Z10:Z10),"&lt;=",SUM('Раздел 1'!S10:T10))</f>
        <v>9&lt;=13</v>
      </c>
      <c r="F919" s="444"/>
    </row>
    <row r="920" spans="1:6" s="445" customFormat="1" ht="30" hidden="1" customHeight="1" x14ac:dyDescent="0.25">
      <c r="A920" s="436" t="str">
        <f>IF((SUM('Раздел 1'!Z19:Z19)&lt;=SUM('Раздел 1'!S19:T19)),"","Неверно!")</f>
        <v/>
      </c>
      <c r="B920" s="437" t="s">
        <v>10908</v>
      </c>
      <c r="C920" s="443" t="s">
        <v>2016</v>
      </c>
      <c r="D920" s="443" t="s">
        <v>475</v>
      </c>
      <c r="E920" s="443" t="str">
        <f>CONCATENATE(SUM('Раздел 1'!Z19:Z19),"&lt;=",SUM('Раздел 1'!S19:T19))</f>
        <v>0&lt;=0</v>
      </c>
      <c r="F920" s="444"/>
    </row>
    <row r="921" spans="1:6" s="445" customFormat="1" ht="30" hidden="1" customHeight="1" x14ac:dyDescent="0.25">
      <c r="A921" s="436" t="str">
        <f>IF((SUM('Раздел 1'!Z20:Z20)&lt;=SUM('Раздел 1'!S20:T20)),"","Неверно!")</f>
        <v/>
      </c>
      <c r="B921" s="437" t="s">
        <v>10908</v>
      </c>
      <c r="C921" s="443" t="s">
        <v>2017</v>
      </c>
      <c r="D921" s="443" t="s">
        <v>475</v>
      </c>
      <c r="E921" s="443" t="str">
        <f>CONCATENATE(SUM('Раздел 1'!Z20:Z20),"&lt;=",SUM('Раздел 1'!S20:T20))</f>
        <v>0&lt;=0</v>
      </c>
      <c r="F921" s="444"/>
    </row>
    <row r="922" spans="1:6" s="445" customFormat="1" ht="30" hidden="1" customHeight="1" x14ac:dyDescent="0.25">
      <c r="A922" s="436" t="str">
        <f>IF((SUM('Раздел 1'!Z21:Z21)&lt;=SUM('Раздел 1'!S21:T21)),"","Неверно!")</f>
        <v/>
      </c>
      <c r="B922" s="437" t="s">
        <v>10908</v>
      </c>
      <c r="C922" s="443" t="s">
        <v>2018</v>
      </c>
      <c r="D922" s="443" t="s">
        <v>475</v>
      </c>
      <c r="E922" s="443" t="str">
        <f>CONCATENATE(SUM('Раздел 1'!Z21:Z21),"&lt;=",SUM('Раздел 1'!S21:T21))</f>
        <v>1&lt;=1</v>
      </c>
      <c r="F922" s="444"/>
    </row>
    <row r="923" spans="1:6" s="445" customFormat="1" ht="30" hidden="1" customHeight="1" x14ac:dyDescent="0.25">
      <c r="A923" s="436" t="str">
        <f>IF((SUM('Раздел 1'!Z22:Z22)&lt;=SUM('Раздел 1'!S22:T22)),"","Неверно!")</f>
        <v/>
      </c>
      <c r="B923" s="437" t="s">
        <v>10908</v>
      </c>
      <c r="C923" s="443" t="s">
        <v>2019</v>
      </c>
      <c r="D923" s="443" t="s">
        <v>475</v>
      </c>
      <c r="E923" s="443" t="str">
        <f>CONCATENATE(SUM('Раздел 1'!Z22:Z22),"&lt;=",SUM('Раздел 1'!S22:T22))</f>
        <v>0&lt;=0</v>
      </c>
      <c r="F923" s="444"/>
    </row>
    <row r="924" spans="1:6" s="445" customFormat="1" ht="30" hidden="1" customHeight="1" x14ac:dyDescent="0.25">
      <c r="A924" s="436" t="str">
        <f>IF((SUM('Раздел 1'!Z23:Z23)&lt;=SUM('Раздел 1'!S23:T23)),"","Неверно!")</f>
        <v/>
      </c>
      <c r="B924" s="437" t="s">
        <v>10908</v>
      </c>
      <c r="C924" s="443" t="s">
        <v>2020</v>
      </c>
      <c r="D924" s="443" t="s">
        <v>475</v>
      </c>
      <c r="E924" s="443" t="str">
        <f>CONCATENATE(SUM('Раздел 1'!Z23:Z23),"&lt;=",SUM('Раздел 1'!S23:T23))</f>
        <v>0&lt;=0</v>
      </c>
      <c r="F924" s="444"/>
    </row>
    <row r="925" spans="1:6" s="445" customFormat="1" ht="30" hidden="1" customHeight="1" x14ac:dyDescent="0.25">
      <c r="A925" s="436" t="str">
        <f>IF((SUM('Раздел 1'!Z24:Z24)&lt;=SUM('Раздел 1'!S24:T24)),"","Неверно!")</f>
        <v/>
      </c>
      <c r="B925" s="437" t="s">
        <v>10908</v>
      </c>
      <c r="C925" s="443" t="s">
        <v>2021</v>
      </c>
      <c r="D925" s="443" t="s">
        <v>475</v>
      </c>
      <c r="E925" s="443" t="str">
        <f>CONCATENATE(SUM('Раздел 1'!Z24:Z24),"&lt;=",SUM('Раздел 1'!S24:T24))</f>
        <v>0&lt;=2</v>
      </c>
      <c r="F925" s="444"/>
    </row>
    <row r="926" spans="1:6" s="445" customFormat="1" ht="30" hidden="1" customHeight="1" x14ac:dyDescent="0.25">
      <c r="A926" s="436" t="str">
        <f>IF((SUM('Раздел 1'!Z25:Z25)&lt;=SUM('Раздел 1'!S25:T25)),"","Неверно!")</f>
        <v/>
      </c>
      <c r="B926" s="437" t="s">
        <v>10908</v>
      </c>
      <c r="C926" s="443" t="s">
        <v>2022</v>
      </c>
      <c r="D926" s="443" t="s">
        <v>475</v>
      </c>
      <c r="E926" s="443" t="str">
        <f>CONCATENATE(SUM('Раздел 1'!Z25:Z25),"&lt;=",SUM('Раздел 1'!S25:T25))</f>
        <v>0&lt;=0</v>
      </c>
      <c r="F926" s="444"/>
    </row>
    <row r="927" spans="1:6" s="445" customFormat="1" ht="30" hidden="1" customHeight="1" x14ac:dyDescent="0.25">
      <c r="A927" s="436" t="str">
        <f>IF((SUM('Раздел 1'!Z26:Z26)&lt;=SUM('Раздел 1'!S26:T26)),"","Неверно!")</f>
        <v/>
      </c>
      <c r="B927" s="437" t="s">
        <v>10908</v>
      </c>
      <c r="C927" s="443" t="s">
        <v>2023</v>
      </c>
      <c r="D927" s="443" t="s">
        <v>475</v>
      </c>
      <c r="E927" s="443" t="str">
        <f>CONCATENATE(SUM('Раздел 1'!Z26:Z26),"&lt;=",SUM('Раздел 1'!S26:T26))</f>
        <v>0&lt;=0</v>
      </c>
      <c r="F927" s="444"/>
    </row>
    <row r="928" spans="1:6" s="445" customFormat="1" ht="30" hidden="1" customHeight="1" x14ac:dyDescent="0.25">
      <c r="A928" s="436" t="str">
        <f>IF((SUM('Раздел 1'!Z27:Z27)&lt;=SUM('Раздел 1'!S27:T27)),"","Неверно!")</f>
        <v/>
      </c>
      <c r="B928" s="437" t="s">
        <v>10908</v>
      </c>
      <c r="C928" s="443" t="s">
        <v>2024</v>
      </c>
      <c r="D928" s="443" t="s">
        <v>475</v>
      </c>
      <c r="E928" s="443" t="str">
        <f>CONCATENATE(SUM('Раздел 1'!Z27:Z27),"&lt;=",SUM('Раздел 1'!S27:T27))</f>
        <v>0&lt;=0</v>
      </c>
      <c r="F928" s="444"/>
    </row>
    <row r="929" spans="1:6" s="445" customFormat="1" ht="30" hidden="1" customHeight="1" x14ac:dyDescent="0.25">
      <c r="A929" s="436" t="str">
        <f>IF((SUM('Раздел 1'!Z28:Z28)&lt;=SUM('Раздел 1'!S28:T28)),"","Неверно!")</f>
        <v/>
      </c>
      <c r="B929" s="437" t="s">
        <v>10908</v>
      </c>
      <c r="C929" s="443" t="s">
        <v>2025</v>
      </c>
      <c r="D929" s="443" t="s">
        <v>475</v>
      </c>
      <c r="E929" s="443" t="str">
        <f>CONCATENATE(SUM('Раздел 1'!Z28:Z28),"&lt;=",SUM('Раздел 1'!S28:T28))</f>
        <v>0&lt;=0</v>
      </c>
      <c r="F929" s="444"/>
    </row>
    <row r="930" spans="1:6" s="445" customFormat="1" ht="30" hidden="1" customHeight="1" x14ac:dyDescent="0.25">
      <c r="A930" s="436" t="str">
        <f>IF((SUM('Раздел 1'!Z11:Z11)&lt;=SUM('Раздел 1'!S11:T11)),"","Неверно!")</f>
        <v/>
      </c>
      <c r="B930" s="437" t="s">
        <v>10908</v>
      </c>
      <c r="C930" s="443" t="s">
        <v>2026</v>
      </c>
      <c r="D930" s="443" t="s">
        <v>475</v>
      </c>
      <c r="E930" s="443" t="str">
        <f>CONCATENATE(SUM('Раздел 1'!Z11:Z11),"&lt;=",SUM('Раздел 1'!S11:T11))</f>
        <v>0&lt;=0</v>
      </c>
      <c r="F930" s="444"/>
    </row>
    <row r="931" spans="1:6" s="445" customFormat="1" ht="30" hidden="1" customHeight="1" x14ac:dyDescent="0.25">
      <c r="A931" s="436" t="str">
        <f>IF((SUM('Раздел 1'!Z29:Z29)&lt;=SUM('Раздел 1'!S29:T29)),"","Неверно!")</f>
        <v/>
      </c>
      <c r="B931" s="437" t="s">
        <v>10908</v>
      </c>
      <c r="C931" s="443" t="s">
        <v>2027</v>
      </c>
      <c r="D931" s="443" t="s">
        <v>475</v>
      </c>
      <c r="E931" s="443" t="str">
        <f>CONCATENATE(SUM('Раздел 1'!Z29:Z29),"&lt;=",SUM('Раздел 1'!S29:T29))</f>
        <v>0&lt;=0</v>
      </c>
      <c r="F931" s="444"/>
    </row>
    <row r="932" spans="1:6" s="445" customFormat="1" ht="30" hidden="1" customHeight="1" x14ac:dyDescent="0.25">
      <c r="A932" s="436" t="str">
        <f>IF((SUM('Раздел 1'!Z30:Z30)&lt;=SUM('Раздел 1'!S30:T30)),"","Неверно!")</f>
        <v/>
      </c>
      <c r="B932" s="437" t="s">
        <v>10908</v>
      </c>
      <c r="C932" s="443" t="s">
        <v>2028</v>
      </c>
      <c r="D932" s="443" t="s">
        <v>475</v>
      </c>
      <c r="E932" s="443" t="str">
        <f>CONCATENATE(SUM('Раздел 1'!Z30:Z30),"&lt;=",SUM('Раздел 1'!S30:T30))</f>
        <v>0&lt;=0</v>
      </c>
      <c r="F932" s="444"/>
    </row>
    <row r="933" spans="1:6" s="445" customFormat="1" ht="30" hidden="1" customHeight="1" x14ac:dyDescent="0.25">
      <c r="A933" s="436" t="str">
        <f>IF((SUM('Раздел 1'!Z31:Z31)&lt;=SUM('Раздел 1'!S31:T31)),"","Неверно!")</f>
        <v/>
      </c>
      <c r="B933" s="437" t="s">
        <v>10908</v>
      </c>
      <c r="C933" s="443" t="s">
        <v>2029</v>
      </c>
      <c r="D933" s="443" t="s">
        <v>475</v>
      </c>
      <c r="E933" s="443" t="str">
        <f>CONCATENATE(SUM('Раздел 1'!Z31:Z31),"&lt;=",SUM('Раздел 1'!S31:T31))</f>
        <v>0&lt;=0</v>
      </c>
      <c r="F933" s="444"/>
    </row>
    <row r="934" spans="1:6" s="445" customFormat="1" ht="30" hidden="1" customHeight="1" x14ac:dyDescent="0.25">
      <c r="A934" s="436" t="str">
        <f>IF((SUM('Раздел 1'!Z32:Z32)&lt;=SUM('Раздел 1'!S32:T32)),"","Неверно!")</f>
        <v/>
      </c>
      <c r="B934" s="437" t="s">
        <v>10908</v>
      </c>
      <c r="C934" s="443" t="s">
        <v>2030</v>
      </c>
      <c r="D934" s="443" t="s">
        <v>475</v>
      </c>
      <c r="E934" s="443" t="str">
        <f>CONCATENATE(SUM('Раздел 1'!Z32:Z32),"&lt;=",SUM('Раздел 1'!S32:T32))</f>
        <v>0&lt;=0</v>
      </c>
      <c r="F934" s="444"/>
    </row>
    <row r="935" spans="1:6" s="445" customFormat="1" ht="30" hidden="1" customHeight="1" x14ac:dyDescent="0.25">
      <c r="A935" s="436" t="str">
        <f>IF((SUM('Раздел 1'!Z33:Z33)&lt;=SUM('Раздел 1'!S33:T33)),"","Неверно!")</f>
        <v/>
      </c>
      <c r="B935" s="437" t="s">
        <v>10908</v>
      </c>
      <c r="C935" s="443" t="s">
        <v>2031</v>
      </c>
      <c r="D935" s="443" t="s">
        <v>475</v>
      </c>
      <c r="E935" s="443" t="str">
        <f>CONCATENATE(SUM('Раздел 1'!Z33:Z33),"&lt;=",SUM('Раздел 1'!S33:T33))</f>
        <v>0&lt;=0</v>
      </c>
      <c r="F935" s="444"/>
    </row>
    <row r="936" spans="1:6" s="445" customFormat="1" ht="30" hidden="1" customHeight="1" x14ac:dyDescent="0.25">
      <c r="A936" s="436" t="str">
        <f>IF((SUM('Раздел 1'!Z34:Z34)&lt;=SUM('Раздел 1'!S34:T34)),"","Неверно!")</f>
        <v/>
      </c>
      <c r="B936" s="437" t="s">
        <v>10908</v>
      </c>
      <c r="C936" s="443" t="s">
        <v>2032</v>
      </c>
      <c r="D936" s="443" t="s">
        <v>475</v>
      </c>
      <c r="E936" s="443" t="str">
        <f>CONCATENATE(SUM('Раздел 1'!Z34:Z34),"&lt;=",SUM('Раздел 1'!S34:T34))</f>
        <v>0&lt;=0</v>
      </c>
      <c r="F936" s="444"/>
    </row>
    <row r="937" spans="1:6" s="445" customFormat="1" ht="30" hidden="1" customHeight="1" x14ac:dyDescent="0.25">
      <c r="A937" s="436" t="str">
        <f>IF((SUM('Раздел 1'!Z35:Z35)&lt;=SUM('Раздел 1'!S35:T35)),"","Неверно!")</f>
        <v/>
      </c>
      <c r="B937" s="437" t="s">
        <v>10908</v>
      </c>
      <c r="C937" s="443" t="s">
        <v>2033</v>
      </c>
      <c r="D937" s="443" t="s">
        <v>475</v>
      </c>
      <c r="E937" s="443" t="str">
        <f>CONCATENATE(SUM('Раздел 1'!Z35:Z35),"&lt;=",SUM('Раздел 1'!S35:T35))</f>
        <v>0&lt;=0</v>
      </c>
      <c r="F937" s="444"/>
    </row>
    <row r="938" spans="1:6" s="445" customFormat="1" ht="30" hidden="1" customHeight="1" x14ac:dyDescent="0.25">
      <c r="A938" s="436" t="str">
        <f>IF((SUM('Раздел 1'!Z36:Z36)&lt;=SUM('Раздел 1'!S36:T36)),"","Неверно!")</f>
        <v/>
      </c>
      <c r="B938" s="437" t="s">
        <v>10908</v>
      </c>
      <c r="C938" s="443" t="s">
        <v>2034</v>
      </c>
      <c r="D938" s="443" t="s">
        <v>475</v>
      </c>
      <c r="E938" s="443" t="str">
        <f>CONCATENATE(SUM('Раздел 1'!Z36:Z36),"&lt;=",SUM('Раздел 1'!S36:T36))</f>
        <v>2&lt;=3</v>
      </c>
      <c r="F938" s="444"/>
    </row>
    <row r="939" spans="1:6" s="445" customFormat="1" ht="30" hidden="1" customHeight="1" x14ac:dyDescent="0.25">
      <c r="A939" s="436" t="str">
        <f>IF((SUM('Раздел 1'!Z37:Z37)&lt;=SUM('Раздел 1'!S37:T37)),"","Неверно!")</f>
        <v/>
      </c>
      <c r="B939" s="437" t="s">
        <v>10908</v>
      </c>
      <c r="C939" s="443" t="s">
        <v>2035</v>
      </c>
      <c r="D939" s="443" t="s">
        <v>475</v>
      </c>
      <c r="E939" s="443" t="str">
        <f>CONCATENATE(SUM('Раздел 1'!Z37:Z37),"&lt;=",SUM('Раздел 1'!S37:T37))</f>
        <v>0&lt;=0</v>
      </c>
      <c r="F939" s="444"/>
    </row>
    <row r="940" spans="1:6" s="445" customFormat="1" ht="30" hidden="1" customHeight="1" x14ac:dyDescent="0.25">
      <c r="A940" s="436" t="str">
        <f>IF((SUM('Раздел 1'!Z38:Z38)&lt;=SUM('Раздел 1'!S38:T38)),"","Неверно!")</f>
        <v/>
      </c>
      <c r="B940" s="437" t="s">
        <v>10908</v>
      </c>
      <c r="C940" s="443" t="s">
        <v>2036</v>
      </c>
      <c r="D940" s="443" t="s">
        <v>475</v>
      </c>
      <c r="E940" s="443" t="str">
        <f>CONCATENATE(SUM('Раздел 1'!Z38:Z38),"&lt;=",SUM('Раздел 1'!S38:T38))</f>
        <v>0&lt;=0</v>
      </c>
      <c r="F940" s="444"/>
    </row>
    <row r="941" spans="1:6" s="445" customFormat="1" ht="30" hidden="1" customHeight="1" x14ac:dyDescent="0.25">
      <c r="A941" s="436" t="str">
        <f>IF((SUM('Раздел 1'!Z12:Z12)&lt;=SUM('Раздел 1'!S12:T12)),"","Неверно!")</f>
        <v/>
      </c>
      <c r="B941" s="437" t="s">
        <v>10908</v>
      </c>
      <c r="C941" s="443" t="s">
        <v>2037</v>
      </c>
      <c r="D941" s="443" t="s">
        <v>475</v>
      </c>
      <c r="E941" s="443" t="str">
        <f>CONCATENATE(SUM('Раздел 1'!Z12:Z12),"&lt;=",SUM('Раздел 1'!S12:T12))</f>
        <v>0&lt;=0</v>
      </c>
      <c r="F941" s="444"/>
    </row>
    <row r="942" spans="1:6" s="445" customFormat="1" ht="30" hidden="1" customHeight="1" x14ac:dyDescent="0.25">
      <c r="A942" s="436" t="str">
        <f>IF((SUM('Раздел 1'!Z39:Z39)&lt;=SUM('Раздел 1'!S39:T39)),"","Неверно!")</f>
        <v/>
      </c>
      <c r="B942" s="437" t="s">
        <v>10908</v>
      </c>
      <c r="C942" s="443" t="s">
        <v>2038</v>
      </c>
      <c r="D942" s="443" t="s">
        <v>475</v>
      </c>
      <c r="E942" s="443" t="str">
        <f>CONCATENATE(SUM('Раздел 1'!Z39:Z39),"&lt;=",SUM('Раздел 1'!S39:T39))</f>
        <v>0&lt;=0</v>
      </c>
      <c r="F942" s="444"/>
    </row>
    <row r="943" spans="1:6" s="445" customFormat="1" ht="30" hidden="1" customHeight="1" x14ac:dyDescent="0.25">
      <c r="A943" s="436" t="str">
        <f>IF((SUM('Раздел 1'!Z40:Z40)&lt;=SUM('Раздел 1'!S40:T40)),"","Неверно!")</f>
        <v/>
      </c>
      <c r="B943" s="437" t="s">
        <v>10908</v>
      </c>
      <c r="C943" s="443" t="s">
        <v>2039</v>
      </c>
      <c r="D943" s="443" t="s">
        <v>475</v>
      </c>
      <c r="E943" s="443" t="str">
        <f>CONCATENATE(SUM('Раздел 1'!Z40:Z40),"&lt;=",SUM('Раздел 1'!S40:T40))</f>
        <v>0&lt;=0</v>
      </c>
      <c r="F943" s="444"/>
    </row>
    <row r="944" spans="1:6" s="445" customFormat="1" ht="30" hidden="1" customHeight="1" x14ac:dyDescent="0.25">
      <c r="A944" s="436" t="str">
        <f>IF((SUM('Раздел 1'!Z41:Z41)&lt;=SUM('Раздел 1'!S41:T41)),"","Неверно!")</f>
        <v/>
      </c>
      <c r="B944" s="437" t="s">
        <v>10908</v>
      </c>
      <c r="C944" s="443" t="s">
        <v>2040</v>
      </c>
      <c r="D944" s="443" t="s">
        <v>475</v>
      </c>
      <c r="E944" s="443" t="str">
        <f>CONCATENATE(SUM('Раздел 1'!Z41:Z41),"&lt;=",SUM('Раздел 1'!S41:T41))</f>
        <v>0&lt;=0</v>
      </c>
      <c r="F944" s="444"/>
    </row>
    <row r="945" spans="1:6" s="445" customFormat="1" ht="30" hidden="1" customHeight="1" x14ac:dyDescent="0.25">
      <c r="A945" s="436" t="str">
        <f>IF((SUM('Раздел 1'!Z42:Z42)&lt;=SUM('Раздел 1'!S42:T42)),"","Неверно!")</f>
        <v/>
      </c>
      <c r="B945" s="437" t="s">
        <v>10908</v>
      </c>
      <c r="C945" s="443" t="s">
        <v>2041</v>
      </c>
      <c r="D945" s="443" t="s">
        <v>475</v>
      </c>
      <c r="E945" s="443" t="str">
        <f>CONCATENATE(SUM('Раздел 1'!Z42:Z42),"&lt;=",SUM('Раздел 1'!S42:T42))</f>
        <v>0&lt;=0</v>
      </c>
      <c r="F945" s="444"/>
    </row>
    <row r="946" spans="1:6" s="445" customFormat="1" ht="30" hidden="1" customHeight="1" x14ac:dyDescent="0.25">
      <c r="A946" s="436" t="str">
        <f>IF((SUM('Раздел 1'!Z43:Z43)&lt;=SUM('Раздел 1'!S43:T43)),"","Неверно!")</f>
        <v/>
      </c>
      <c r="B946" s="437" t="s">
        <v>10908</v>
      </c>
      <c r="C946" s="443" t="s">
        <v>2042</v>
      </c>
      <c r="D946" s="443" t="s">
        <v>475</v>
      </c>
      <c r="E946" s="443" t="str">
        <f>CONCATENATE(SUM('Раздел 1'!Z43:Z43),"&lt;=",SUM('Раздел 1'!S43:T43))</f>
        <v>0&lt;=0</v>
      </c>
      <c r="F946" s="444"/>
    </row>
    <row r="947" spans="1:6" s="445" customFormat="1" ht="30" hidden="1" customHeight="1" x14ac:dyDescent="0.25">
      <c r="A947" s="436" t="str">
        <f>IF((SUM('Раздел 1'!Z44:Z44)&lt;=SUM('Раздел 1'!S44:T44)),"","Неверно!")</f>
        <v/>
      </c>
      <c r="B947" s="437" t="s">
        <v>10908</v>
      </c>
      <c r="C947" s="443" t="s">
        <v>2043</v>
      </c>
      <c r="D947" s="443" t="s">
        <v>475</v>
      </c>
      <c r="E947" s="443" t="str">
        <f>CONCATENATE(SUM('Раздел 1'!Z44:Z44),"&lt;=",SUM('Раздел 1'!S44:T44))</f>
        <v>0&lt;=0</v>
      </c>
      <c r="F947" s="444"/>
    </row>
    <row r="948" spans="1:6" s="445" customFormat="1" ht="30" hidden="1" customHeight="1" x14ac:dyDescent="0.25">
      <c r="A948" s="436" t="str">
        <f>IF((SUM('Раздел 1'!Z45:Z45)&lt;=SUM('Раздел 1'!S45:T45)),"","Неверно!")</f>
        <v/>
      </c>
      <c r="B948" s="437" t="s">
        <v>10908</v>
      </c>
      <c r="C948" s="443" t="s">
        <v>2044</v>
      </c>
      <c r="D948" s="443" t="s">
        <v>475</v>
      </c>
      <c r="E948" s="443" t="str">
        <f>CONCATENATE(SUM('Раздел 1'!Z45:Z45),"&lt;=",SUM('Раздел 1'!S45:T45))</f>
        <v>0&lt;=0</v>
      </c>
      <c r="F948" s="444"/>
    </row>
    <row r="949" spans="1:6" s="445" customFormat="1" ht="30" hidden="1" customHeight="1" x14ac:dyDescent="0.25">
      <c r="A949" s="436" t="str">
        <f>IF((SUM('Раздел 1'!Z46:Z46)&lt;=SUM('Раздел 1'!S46:T46)),"","Неверно!")</f>
        <v/>
      </c>
      <c r="B949" s="437" t="s">
        <v>10908</v>
      </c>
      <c r="C949" s="443" t="s">
        <v>2045</v>
      </c>
      <c r="D949" s="443" t="s">
        <v>475</v>
      </c>
      <c r="E949" s="443" t="str">
        <f>CONCATENATE(SUM('Раздел 1'!Z46:Z46),"&lt;=",SUM('Раздел 1'!S46:T46))</f>
        <v>2&lt;=3</v>
      </c>
      <c r="F949" s="444"/>
    </row>
    <row r="950" spans="1:6" s="445" customFormat="1" ht="30" hidden="1" customHeight="1" x14ac:dyDescent="0.25">
      <c r="A950" s="436" t="str">
        <f>IF((SUM('Раздел 1'!Z47:Z47)&lt;=SUM('Раздел 1'!S47:T47)),"","Неверно!")</f>
        <v/>
      </c>
      <c r="B950" s="437" t="s">
        <v>10908</v>
      </c>
      <c r="C950" s="443" t="s">
        <v>2046</v>
      </c>
      <c r="D950" s="443" t="s">
        <v>475</v>
      </c>
      <c r="E950" s="443" t="str">
        <f>CONCATENATE(SUM('Раздел 1'!Z47:Z47),"&lt;=",SUM('Раздел 1'!S47:T47))</f>
        <v>0&lt;=1</v>
      </c>
      <c r="F950" s="444"/>
    </row>
    <row r="951" spans="1:6" s="445" customFormat="1" ht="30" hidden="1" customHeight="1" x14ac:dyDescent="0.25">
      <c r="A951" s="436" t="str">
        <f>IF((SUM('Раздел 1'!Z48:Z48)&lt;=SUM('Раздел 1'!S48:T48)),"","Неверно!")</f>
        <v/>
      </c>
      <c r="B951" s="437" t="s">
        <v>10908</v>
      </c>
      <c r="C951" s="443" t="s">
        <v>2047</v>
      </c>
      <c r="D951" s="443" t="s">
        <v>475</v>
      </c>
      <c r="E951" s="443" t="str">
        <f>CONCATENATE(SUM('Раздел 1'!Z48:Z48),"&lt;=",SUM('Раздел 1'!S48:T48))</f>
        <v>0&lt;=0</v>
      </c>
      <c r="F951" s="444"/>
    </row>
    <row r="952" spans="1:6" s="445" customFormat="1" ht="30" hidden="1" customHeight="1" x14ac:dyDescent="0.25">
      <c r="A952" s="436" t="str">
        <f>IF((SUM('Раздел 1'!Z13:Z13)&lt;=SUM('Раздел 1'!S13:T13)),"","Неверно!")</f>
        <v/>
      </c>
      <c r="B952" s="437" t="s">
        <v>10908</v>
      </c>
      <c r="C952" s="443" t="s">
        <v>2048</v>
      </c>
      <c r="D952" s="443" t="s">
        <v>475</v>
      </c>
      <c r="E952" s="443" t="str">
        <f>CONCATENATE(SUM('Раздел 1'!Z13:Z13),"&lt;=",SUM('Раздел 1'!S13:T13))</f>
        <v>0&lt;=0</v>
      </c>
      <c r="F952" s="444"/>
    </row>
    <row r="953" spans="1:6" s="445" customFormat="1" ht="30" hidden="1" customHeight="1" x14ac:dyDescent="0.25">
      <c r="A953" s="436" t="str">
        <f>IF((SUM('Раздел 1'!Z49:Z49)&lt;=SUM('Раздел 1'!S49:T49)),"","Неверно!")</f>
        <v/>
      </c>
      <c r="B953" s="437" t="s">
        <v>10908</v>
      </c>
      <c r="C953" s="443" t="s">
        <v>2049</v>
      </c>
      <c r="D953" s="443" t="s">
        <v>475</v>
      </c>
      <c r="E953" s="443" t="str">
        <f>CONCATENATE(SUM('Раздел 1'!Z49:Z49),"&lt;=",SUM('Раздел 1'!S49:T49))</f>
        <v>3&lt;=5</v>
      </c>
      <c r="F953" s="444"/>
    </row>
    <row r="954" spans="1:6" s="445" customFormat="1" ht="30" hidden="1" customHeight="1" x14ac:dyDescent="0.25">
      <c r="A954" s="436" t="str">
        <f>IF((SUM('Раздел 1'!Z50:Z50)&lt;=SUM('Раздел 1'!S50:T50)),"","Неверно!")</f>
        <v/>
      </c>
      <c r="B954" s="437" t="s">
        <v>10908</v>
      </c>
      <c r="C954" s="443" t="s">
        <v>2050</v>
      </c>
      <c r="D954" s="443" t="s">
        <v>475</v>
      </c>
      <c r="E954" s="443" t="str">
        <f>CONCATENATE(SUM('Раздел 1'!Z50:Z50),"&lt;=",SUM('Раздел 1'!S50:T50))</f>
        <v>0&lt;=0</v>
      </c>
      <c r="F954" s="444"/>
    </row>
    <row r="955" spans="1:6" s="445" customFormat="1" ht="30" hidden="1" customHeight="1" x14ac:dyDescent="0.25">
      <c r="A955" s="436" t="str">
        <f>IF((SUM('Раздел 1'!Z51:Z51)&lt;=SUM('Раздел 1'!S51:T51)),"","Неверно!")</f>
        <v/>
      </c>
      <c r="B955" s="437" t="s">
        <v>10908</v>
      </c>
      <c r="C955" s="443" t="s">
        <v>2051</v>
      </c>
      <c r="D955" s="443" t="s">
        <v>475</v>
      </c>
      <c r="E955" s="443" t="str">
        <f>CONCATENATE(SUM('Раздел 1'!Z51:Z51),"&lt;=",SUM('Раздел 1'!S51:T51))</f>
        <v>9&lt;=9</v>
      </c>
      <c r="F955" s="444"/>
    </row>
    <row r="956" spans="1:6" s="445" customFormat="1" ht="30" hidden="1" customHeight="1" x14ac:dyDescent="0.25">
      <c r="A956" s="436" t="str">
        <f>IF((SUM('Раздел 1'!Z52:Z52)&lt;=SUM('Раздел 1'!S52:T52)),"","Неверно!")</f>
        <v/>
      </c>
      <c r="B956" s="437" t="s">
        <v>10908</v>
      </c>
      <c r="C956" s="443" t="s">
        <v>2052</v>
      </c>
      <c r="D956" s="443" t="s">
        <v>475</v>
      </c>
      <c r="E956" s="443" t="str">
        <f>CONCATENATE(SUM('Раздел 1'!Z52:Z52),"&lt;=",SUM('Раздел 1'!S52:T52))</f>
        <v>9&lt;=13</v>
      </c>
      <c r="F956" s="444"/>
    </row>
    <row r="957" spans="1:6" s="445" customFormat="1" ht="30" hidden="1" customHeight="1" x14ac:dyDescent="0.25">
      <c r="A957" s="436" t="str">
        <f>IF((SUM('Раздел 1'!Z53:Z53)&lt;=SUM('Раздел 1'!S53:T53)),"","Неверно!")</f>
        <v/>
      </c>
      <c r="B957" s="437" t="s">
        <v>10908</v>
      </c>
      <c r="C957" s="443" t="s">
        <v>2053</v>
      </c>
      <c r="D957" s="443" t="s">
        <v>475</v>
      </c>
      <c r="E957" s="443" t="str">
        <f>CONCATENATE(SUM('Раздел 1'!Z53:Z53),"&lt;=",SUM('Раздел 1'!S53:T53))</f>
        <v>0&lt;=0</v>
      </c>
      <c r="F957" s="444"/>
    </row>
    <row r="958" spans="1:6" s="445" customFormat="1" ht="30" hidden="1" customHeight="1" x14ac:dyDescent="0.25">
      <c r="A958" s="436" t="str">
        <f>IF((SUM('Раздел 1'!Z54:Z54)&lt;=SUM('Раздел 1'!S54:T54)),"","Неверно!")</f>
        <v/>
      </c>
      <c r="B958" s="437" t="s">
        <v>10908</v>
      </c>
      <c r="C958" s="443" t="s">
        <v>2054</v>
      </c>
      <c r="D958" s="443" t="s">
        <v>475</v>
      </c>
      <c r="E958" s="443" t="str">
        <f>CONCATENATE(SUM('Раздел 1'!Z54:Z54),"&lt;=",SUM('Раздел 1'!S54:T54))</f>
        <v>0&lt;=0</v>
      </c>
      <c r="F958" s="444"/>
    </row>
    <row r="959" spans="1:6" s="445" customFormat="1" ht="30" hidden="1" customHeight="1" x14ac:dyDescent="0.25">
      <c r="A959" s="436" t="str">
        <f>IF((SUM('Раздел 1'!Z55:Z55)&lt;=SUM('Раздел 1'!S55:T55)),"","Неверно!")</f>
        <v/>
      </c>
      <c r="B959" s="437" t="s">
        <v>10908</v>
      </c>
      <c r="C959" s="443" t="s">
        <v>2055</v>
      </c>
      <c r="D959" s="443" t="s">
        <v>475</v>
      </c>
      <c r="E959" s="443" t="str">
        <f>CONCATENATE(SUM('Раздел 1'!Z55:Z55),"&lt;=",SUM('Раздел 1'!S55:T55))</f>
        <v>0&lt;=0</v>
      </c>
      <c r="F959" s="444"/>
    </row>
    <row r="960" spans="1:6" s="445" customFormat="1" ht="30" hidden="1" customHeight="1" x14ac:dyDescent="0.25">
      <c r="A960" s="436" t="str">
        <f>IF((SUM('Раздел 1'!Z56:Z56)&lt;=SUM('Раздел 1'!S56:T56)),"","Неверно!")</f>
        <v/>
      </c>
      <c r="B960" s="437" t="s">
        <v>10908</v>
      </c>
      <c r="C960" s="443" t="s">
        <v>2056</v>
      </c>
      <c r="D960" s="443" t="s">
        <v>475</v>
      </c>
      <c r="E960" s="443" t="str">
        <f>CONCATENATE(SUM('Раздел 1'!Z56:Z56),"&lt;=",SUM('Раздел 1'!S56:T56))</f>
        <v>0&lt;=0</v>
      </c>
      <c r="F960" s="444"/>
    </row>
    <row r="961" spans="1:6" s="445" customFormat="1" ht="30" hidden="1" customHeight="1" x14ac:dyDescent="0.25">
      <c r="A961" s="436" t="str">
        <f>IF((SUM('Раздел 1'!Z57:Z57)&lt;=SUM('Раздел 1'!S57:T57)),"","Неверно!")</f>
        <v/>
      </c>
      <c r="B961" s="437" t="s">
        <v>10908</v>
      </c>
      <c r="C961" s="443" t="s">
        <v>2057</v>
      </c>
      <c r="D961" s="443" t="s">
        <v>475</v>
      </c>
      <c r="E961" s="443" t="str">
        <f>CONCATENATE(SUM('Раздел 1'!Z57:Z57),"&lt;=",SUM('Раздел 1'!S57:T57))</f>
        <v>5&lt;=8</v>
      </c>
      <c r="F961" s="444"/>
    </row>
    <row r="962" spans="1:6" s="445" customFormat="1" ht="30" hidden="1" customHeight="1" x14ac:dyDescent="0.25">
      <c r="A962" s="436" t="str">
        <f>IF((SUM('Раздел 1'!Z58:Z58)&lt;=SUM('Раздел 1'!S58:T58)),"","Неверно!")</f>
        <v/>
      </c>
      <c r="B962" s="437" t="s">
        <v>10908</v>
      </c>
      <c r="C962" s="443" t="s">
        <v>2058</v>
      </c>
      <c r="D962" s="443" t="s">
        <v>475</v>
      </c>
      <c r="E962" s="443" t="str">
        <f>CONCATENATE(SUM('Раздел 1'!Z58:Z58),"&lt;=",SUM('Раздел 1'!S58:T58))</f>
        <v>4&lt;=5</v>
      </c>
      <c r="F962" s="444"/>
    </row>
    <row r="963" spans="1:6" s="445" customFormat="1" ht="30" hidden="1" customHeight="1" x14ac:dyDescent="0.25">
      <c r="A963" s="436" t="str">
        <f>IF((SUM('Раздел 1'!Z14:Z14)&lt;=SUM('Раздел 1'!S14:T14)),"","Неверно!")</f>
        <v/>
      </c>
      <c r="B963" s="437" t="s">
        <v>10908</v>
      </c>
      <c r="C963" s="443" t="s">
        <v>2059</v>
      </c>
      <c r="D963" s="443" t="s">
        <v>475</v>
      </c>
      <c r="E963" s="443" t="str">
        <f>CONCATENATE(SUM('Раздел 1'!Z14:Z14),"&lt;=",SUM('Раздел 1'!S14:T14))</f>
        <v>0&lt;=0</v>
      </c>
      <c r="F963" s="444"/>
    </row>
    <row r="964" spans="1:6" s="445" customFormat="1" ht="30" hidden="1" customHeight="1" x14ac:dyDescent="0.25">
      <c r="A964" s="436" t="str">
        <f>IF((SUM('Раздел 1'!Z59:Z59)&lt;=SUM('Раздел 1'!S59:T59)),"","Неверно!")</f>
        <v/>
      </c>
      <c r="B964" s="437" t="s">
        <v>10908</v>
      </c>
      <c r="C964" s="443" t="s">
        <v>2060</v>
      </c>
      <c r="D964" s="443" t="s">
        <v>475</v>
      </c>
      <c r="E964" s="443" t="str">
        <f>CONCATENATE(SUM('Раздел 1'!Z59:Z59),"&lt;=",SUM('Раздел 1'!S59:T59))</f>
        <v>0&lt;=0</v>
      </c>
      <c r="F964" s="444"/>
    </row>
    <row r="965" spans="1:6" s="445" customFormat="1" ht="30" hidden="1" customHeight="1" x14ac:dyDescent="0.25">
      <c r="A965" s="436" t="str">
        <f>IF((SUM('Раздел 1'!Z60:Z60)&lt;=SUM('Раздел 1'!S60:T60)),"","Неверно!")</f>
        <v/>
      </c>
      <c r="B965" s="437" t="s">
        <v>10908</v>
      </c>
      <c r="C965" s="443" t="s">
        <v>2061</v>
      </c>
      <c r="D965" s="443" t="s">
        <v>475</v>
      </c>
      <c r="E965" s="443" t="str">
        <f>CONCATENATE(SUM('Раздел 1'!Z60:Z60),"&lt;=",SUM('Раздел 1'!S60:T60))</f>
        <v>0&lt;=0</v>
      </c>
      <c r="F965" s="444"/>
    </row>
    <row r="966" spans="1:6" s="445" customFormat="1" ht="30" hidden="1" customHeight="1" x14ac:dyDescent="0.25">
      <c r="A966" s="436" t="str">
        <f>IF((SUM('Раздел 1'!Z61:Z61)&lt;=SUM('Раздел 1'!S61:T61)),"","Неверно!")</f>
        <v/>
      </c>
      <c r="B966" s="437" t="s">
        <v>10908</v>
      </c>
      <c r="C966" s="443" t="s">
        <v>2062</v>
      </c>
      <c r="D966" s="443" t="s">
        <v>475</v>
      </c>
      <c r="E966" s="443" t="str">
        <f>CONCATENATE(SUM('Раздел 1'!Z61:Z61),"&lt;=",SUM('Раздел 1'!S61:T61))</f>
        <v>0&lt;=0</v>
      </c>
      <c r="F966" s="444"/>
    </row>
    <row r="967" spans="1:6" s="445" customFormat="1" ht="30" hidden="1" customHeight="1" x14ac:dyDescent="0.25">
      <c r="A967" s="436" t="str">
        <f>IF((SUM('Раздел 1'!Z62:Z62)&lt;=SUM('Раздел 1'!S62:T62)),"","Неверно!")</f>
        <v/>
      </c>
      <c r="B967" s="437" t="s">
        <v>10908</v>
      </c>
      <c r="C967" s="443" t="s">
        <v>2063</v>
      </c>
      <c r="D967" s="443" t="s">
        <v>475</v>
      </c>
      <c r="E967" s="443" t="str">
        <f>CONCATENATE(SUM('Раздел 1'!Z62:Z62),"&lt;=",SUM('Раздел 1'!S62:T62))</f>
        <v>0&lt;=0</v>
      </c>
      <c r="F967" s="444"/>
    </row>
    <row r="968" spans="1:6" s="445" customFormat="1" ht="30" hidden="1" customHeight="1" x14ac:dyDescent="0.25">
      <c r="A968" s="436" t="str">
        <f>IF((SUM('Раздел 1'!Z63:Z63)&lt;=SUM('Раздел 1'!S63:T63)),"","Неверно!")</f>
        <v/>
      </c>
      <c r="B968" s="437" t="s">
        <v>10908</v>
      </c>
      <c r="C968" s="443" t="s">
        <v>2064</v>
      </c>
      <c r="D968" s="443" t="s">
        <v>475</v>
      </c>
      <c r="E968" s="443" t="str">
        <f>CONCATENATE(SUM('Раздел 1'!Z63:Z63),"&lt;=",SUM('Раздел 1'!S63:T63))</f>
        <v>0&lt;=0</v>
      </c>
      <c r="F968" s="444"/>
    </row>
    <row r="969" spans="1:6" s="445" customFormat="1" ht="30" hidden="1" customHeight="1" x14ac:dyDescent="0.25">
      <c r="A969" s="436" t="str">
        <f>IF((SUM('Раздел 1'!Z15:Z15)&lt;=SUM('Раздел 1'!S15:T15)),"","Неверно!")</f>
        <v/>
      </c>
      <c r="B969" s="437" t="s">
        <v>10908</v>
      </c>
      <c r="C969" s="443" t="s">
        <v>2065</v>
      </c>
      <c r="D969" s="443" t="s">
        <v>475</v>
      </c>
      <c r="E969" s="443" t="str">
        <f>CONCATENATE(SUM('Раздел 1'!Z15:Z15),"&lt;=",SUM('Раздел 1'!S15:T15))</f>
        <v>0&lt;=0</v>
      </c>
      <c r="F969" s="444"/>
    </row>
    <row r="970" spans="1:6" s="445" customFormat="1" ht="30" hidden="1" customHeight="1" x14ac:dyDescent="0.25">
      <c r="A970" s="436" t="str">
        <f>IF((SUM('Раздел 1'!Z16:Z16)&lt;=SUM('Раздел 1'!S16:T16)),"","Неверно!")</f>
        <v/>
      </c>
      <c r="B970" s="437" t="s">
        <v>10908</v>
      </c>
      <c r="C970" s="443" t="s">
        <v>2066</v>
      </c>
      <c r="D970" s="443" t="s">
        <v>475</v>
      </c>
      <c r="E970" s="443" t="str">
        <f>CONCATENATE(SUM('Раздел 1'!Z16:Z16),"&lt;=",SUM('Раздел 1'!S16:T16))</f>
        <v>0&lt;=0</v>
      </c>
      <c r="F970" s="444"/>
    </row>
    <row r="971" spans="1:6" s="445" customFormat="1" ht="30" hidden="1" customHeight="1" x14ac:dyDescent="0.25">
      <c r="A971" s="436" t="str">
        <f>IF((SUM('Раздел 1'!Z17:Z17)&lt;=SUM('Раздел 1'!S17:T17)),"","Неверно!")</f>
        <v/>
      </c>
      <c r="B971" s="437" t="s">
        <v>10908</v>
      </c>
      <c r="C971" s="443" t="s">
        <v>2067</v>
      </c>
      <c r="D971" s="443" t="s">
        <v>475</v>
      </c>
      <c r="E971" s="443" t="str">
        <f>CONCATENATE(SUM('Раздел 1'!Z17:Z17),"&lt;=",SUM('Раздел 1'!S17:T17))</f>
        <v>4&lt;=4</v>
      </c>
      <c r="F971" s="444"/>
    </row>
    <row r="972" spans="1:6" s="445" customFormat="1" ht="30" hidden="1" customHeight="1" x14ac:dyDescent="0.25">
      <c r="A972" s="436" t="str">
        <f>IF((SUM('Раздел 1'!Z18:Z18)&lt;=SUM('Раздел 1'!S18:T18)),"","Неверно!")</f>
        <v/>
      </c>
      <c r="B972" s="437" t="s">
        <v>10908</v>
      </c>
      <c r="C972" s="443" t="s">
        <v>2068</v>
      </c>
      <c r="D972" s="443" t="s">
        <v>475</v>
      </c>
      <c r="E972" s="443" t="str">
        <f>CONCATENATE(SUM('Раздел 1'!Z18:Z18),"&lt;=",SUM('Раздел 1'!S18:T18))</f>
        <v>0&lt;=0</v>
      </c>
      <c r="F972" s="444"/>
    </row>
    <row r="973" spans="1:6" s="445" customFormat="1" ht="30" hidden="1" customHeight="1" x14ac:dyDescent="0.25">
      <c r="A973" s="436" t="str">
        <f>IF((SUM('Раздел 1'!Y10:Y10)&lt;=SUM('Раздел 1'!Q10:Q10)),"","Неверно!")</f>
        <v/>
      </c>
      <c r="B973" s="437" t="s">
        <v>10909</v>
      </c>
      <c r="C973" s="443" t="s">
        <v>1961</v>
      </c>
      <c r="D973" s="443" t="s">
        <v>10336</v>
      </c>
      <c r="E973" s="443" t="str">
        <f>CONCATENATE(SUM('Раздел 1'!Y10:Y10),"&lt;=",SUM('Раздел 1'!Q10:Q10))</f>
        <v>28&lt;=50</v>
      </c>
      <c r="F973" s="444"/>
    </row>
    <row r="974" spans="1:6" s="445" customFormat="1" ht="30" hidden="1" customHeight="1" x14ac:dyDescent="0.25">
      <c r="A974" s="436" t="str">
        <f>IF((SUM('Раздел 1'!Y19:Y19)&lt;=SUM('Раздел 1'!Q19:Q19)),"","Неверно!")</f>
        <v/>
      </c>
      <c r="B974" s="437" t="s">
        <v>10909</v>
      </c>
      <c r="C974" s="443" t="s">
        <v>1962</v>
      </c>
      <c r="D974" s="443" t="s">
        <v>10336</v>
      </c>
      <c r="E974" s="443" t="str">
        <f>CONCATENATE(SUM('Раздел 1'!Y19:Y19),"&lt;=",SUM('Раздел 1'!Q19:Q19))</f>
        <v>0&lt;=1</v>
      </c>
      <c r="F974" s="444"/>
    </row>
    <row r="975" spans="1:6" s="445" customFormat="1" ht="30" hidden="1" customHeight="1" x14ac:dyDescent="0.25">
      <c r="A975" s="436" t="str">
        <f>IF((SUM('Раздел 1'!Y20:Y20)&lt;=SUM('Раздел 1'!Q20:Q20)),"","Неверно!")</f>
        <v/>
      </c>
      <c r="B975" s="437" t="s">
        <v>10909</v>
      </c>
      <c r="C975" s="443" t="s">
        <v>1963</v>
      </c>
      <c r="D975" s="443" t="s">
        <v>10336</v>
      </c>
      <c r="E975" s="443" t="str">
        <f>CONCATENATE(SUM('Раздел 1'!Y20:Y20),"&lt;=",SUM('Раздел 1'!Q20:Q20))</f>
        <v>0&lt;=0</v>
      </c>
      <c r="F975" s="444"/>
    </row>
    <row r="976" spans="1:6" s="445" customFormat="1" ht="30" hidden="1" customHeight="1" x14ac:dyDescent="0.25">
      <c r="A976" s="436" t="str">
        <f>IF((SUM('Раздел 1'!Y21:Y21)&lt;=SUM('Раздел 1'!Q21:Q21)),"","Неверно!")</f>
        <v/>
      </c>
      <c r="B976" s="437" t="s">
        <v>10909</v>
      </c>
      <c r="C976" s="443" t="s">
        <v>1964</v>
      </c>
      <c r="D976" s="443" t="s">
        <v>10336</v>
      </c>
      <c r="E976" s="443" t="str">
        <f>CONCATENATE(SUM('Раздел 1'!Y21:Y21),"&lt;=",SUM('Раздел 1'!Q21:Q21))</f>
        <v>0&lt;=0</v>
      </c>
      <c r="F976" s="444"/>
    </row>
    <row r="977" spans="1:6" s="445" customFormat="1" ht="30" hidden="1" customHeight="1" x14ac:dyDescent="0.25">
      <c r="A977" s="436" t="str">
        <f>IF((SUM('Раздел 1'!Y22:Y22)&lt;=SUM('Раздел 1'!Q22:Q22)),"","Неверно!")</f>
        <v/>
      </c>
      <c r="B977" s="437" t="s">
        <v>10909</v>
      </c>
      <c r="C977" s="443" t="s">
        <v>1965</v>
      </c>
      <c r="D977" s="443" t="s">
        <v>10336</v>
      </c>
      <c r="E977" s="443" t="str">
        <f>CONCATENATE(SUM('Раздел 1'!Y22:Y22),"&lt;=",SUM('Раздел 1'!Q22:Q22))</f>
        <v>0&lt;=0</v>
      </c>
      <c r="F977" s="444"/>
    </row>
    <row r="978" spans="1:6" s="445" customFormat="1" ht="30" hidden="1" customHeight="1" x14ac:dyDescent="0.25">
      <c r="A978" s="436" t="str">
        <f>IF((SUM('Раздел 1'!Y23:Y23)&lt;=SUM('Раздел 1'!Q23:Q23)),"","Неверно!")</f>
        <v/>
      </c>
      <c r="B978" s="437" t="s">
        <v>10909</v>
      </c>
      <c r="C978" s="443" t="s">
        <v>1966</v>
      </c>
      <c r="D978" s="443" t="s">
        <v>10336</v>
      </c>
      <c r="E978" s="443" t="str">
        <f>CONCATENATE(SUM('Раздел 1'!Y23:Y23),"&lt;=",SUM('Раздел 1'!Q23:Q23))</f>
        <v>0&lt;=0</v>
      </c>
      <c r="F978" s="444"/>
    </row>
    <row r="979" spans="1:6" s="445" customFormat="1" ht="30" hidden="1" customHeight="1" x14ac:dyDescent="0.25">
      <c r="A979" s="436" t="str">
        <f>IF((SUM('Раздел 1'!Y24:Y24)&lt;=SUM('Раздел 1'!Q24:Q24)),"","Неверно!")</f>
        <v/>
      </c>
      <c r="B979" s="437" t="s">
        <v>10909</v>
      </c>
      <c r="C979" s="443" t="s">
        <v>1967</v>
      </c>
      <c r="D979" s="443" t="s">
        <v>10336</v>
      </c>
      <c r="E979" s="443" t="str">
        <f>CONCATENATE(SUM('Раздел 1'!Y24:Y24),"&lt;=",SUM('Раздел 1'!Q24:Q24))</f>
        <v>1&lt;=1</v>
      </c>
      <c r="F979" s="444"/>
    </row>
    <row r="980" spans="1:6" s="445" customFormat="1" ht="30" hidden="1" customHeight="1" x14ac:dyDescent="0.25">
      <c r="A980" s="436" t="str">
        <f>IF((SUM('Раздел 1'!Y25:Y25)&lt;=SUM('Раздел 1'!Q25:Q25)),"","Неверно!")</f>
        <v/>
      </c>
      <c r="B980" s="437" t="s">
        <v>10909</v>
      </c>
      <c r="C980" s="443" t="s">
        <v>1968</v>
      </c>
      <c r="D980" s="443" t="s">
        <v>10336</v>
      </c>
      <c r="E980" s="443" t="str">
        <f>CONCATENATE(SUM('Раздел 1'!Y25:Y25),"&lt;=",SUM('Раздел 1'!Q25:Q25))</f>
        <v>0&lt;=0</v>
      </c>
      <c r="F980" s="444"/>
    </row>
    <row r="981" spans="1:6" s="445" customFormat="1" ht="30" hidden="1" customHeight="1" x14ac:dyDescent="0.25">
      <c r="A981" s="436" t="str">
        <f>IF((SUM('Раздел 1'!Y26:Y26)&lt;=SUM('Раздел 1'!Q26:Q26)),"","Неверно!")</f>
        <v/>
      </c>
      <c r="B981" s="437" t="s">
        <v>10909</v>
      </c>
      <c r="C981" s="443" t="s">
        <v>1969</v>
      </c>
      <c r="D981" s="443" t="s">
        <v>10336</v>
      </c>
      <c r="E981" s="443" t="str">
        <f>CONCATENATE(SUM('Раздел 1'!Y26:Y26),"&lt;=",SUM('Раздел 1'!Q26:Q26))</f>
        <v>0&lt;=0</v>
      </c>
      <c r="F981" s="444"/>
    </row>
    <row r="982" spans="1:6" s="445" customFormat="1" ht="30" hidden="1" customHeight="1" x14ac:dyDescent="0.25">
      <c r="A982" s="436" t="str">
        <f>IF((SUM('Раздел 1'!Y27:Y27)&lt;=SUM('Раздел 1'!Q27:Q27)),"","Неверно!")</f>
        <v/>
      </c>
      <c r="B982" s="437" t="s">
        <v>10909</v>
      </c>
      <c r="C982" s="443" t="s">
        <v>1970</v>
      </c>
      <c r="D982" s="443" t="s">
        <v>10336</v>
      </c>
      <c r="E982" s="443" t="str">
        <f>CONCATENATE(SUM('Раздел 1'!Y27:Y27),"&lt;=",SUM('Раздел 1'!Q27:Q27))</f>
        <v>0&lt;=0</v>
      </c>
      <c r="F982" s="444"/>
    </row>
    <row r="983" spans="1:6" s="445" customFormat="1" ht="30" hidden="1" customHeight="1" x14ac:dyDescent="0.25">
      <c r="A983" s="436" t="str">
        <f>IF((SUM('Раздел 1'!Y28:Y28)&lt;=SUM('Раздел 1'!Q28:Q28)),"","Неверно!")</f>
        <v/>
      </c>
      <c r="B983" s="437" t="s">
        <v>10909</v>
      </c>
      <c r="C983" s="443" t="s">
        <v>1971</v>
      </c>
      <c r="D983" s="443" t="s">
        <v>10336</v>
      </c>
      <c r="E983" s="443" t="str">
        <f>CONCATENATE(SUM('Раздел 1'!Y28:Y28),"&lt;=",SUM('Раздел 1'!Q28:Q28))</f>
        <v>0&lt;=0</v>
      </c>
      <c r="F983" s="444"/>
    </row>
    <row r="984" spans="1:6" s="445" customFormat="1" ht="30" hidden="1" customHeight="1" x14ac:dyDescent="0.25">
      <c r="A984" s="436" t="str">
        <f>IF((SUM('Раздел 1'!Y11:Y11)&lt;=SUM('Раздел 1'!Q11:Q11)),"","Неверно!")</f>
        <v/>
      </c>
      <c r="B984" s="437" t="s">
        <v>10909</v>
      </c>
      <c r="C984" s="443" t="s">
        <v>1972</v>
      </c>
      <c r="D984" s="443" t="s">
        <v>10336</v>
      </c>
      <c r="E984" s="443" t="str">
        <f>CONCATENATE(SUM('Раздел 1'!Y11:Y11),"&lt;=",SUM('Раздел 1'!Q11:Q11))</f>
        <v>0&lt;=0</v>
      </c>
      <c r="F984" s="444"/>
    </row>
    <row r="985" spans="1:6" s="445" customFormat="1" ht="30" hidden="1" customHeight="1" x14ac:dyDescent="0.25">
      <c r="A985" s="436" t="str">
        <f>IF((SUM('Раздел 1'!Y29:Y29)&lt;=SUM('Раздел 1'!Q29:Q29)),"","Неверно!")</f>
        <v/>
      </c>
      <c r="B985" s="437" t="s">
        <v>10909</v>
      </c>
      <c r="C985" s="443" t="s">
        <v>1973</v>
      </c>
      <c r="D985" s="443" t="s">
        <v>10336</v>
      </c>
      <c r="E985" s="443" t="str">
        <f>CONCATENATE(SUM('Раздел 1'!Y29:Y29),"&lt;=",SUM('Раздел 1'!Q29:Q29))</f>
        <v>0&lt;=0</v>
      </c>
      <c r="F985" s="444"/>
    </row>
    <row r="986" spans="1:6" s="445" customFormat="1" ht="30" hidden="1" customHeight="1" x14ac:dyDescent="0.25">
      <c r="A986" s="436" t="str">
        <f>IF((SUM('Раздел 1'!Y30:Y30)&lt;=SUM('Раздел 1'!Q30:Q30)),"","Неверно!")</f>
        <v/>
      </c>
      <c r="B986" s="437" t="s">
        <v>10909</v>
      </c>
      <c r="C986" s="443" t="s">
        <v>1974</v>
      </c>
      <c r="D986" s="443" t="s">
        <v>10336</v>
      </c>
      <c r="E986" s="443" t="str">
        <f>CONCATENATE(SUM('Раздел 1'!Y30:Y30),"&lt;=",SUM('Раздел 1'!Q30:Q30))</f>
        <v>0&lt;=0</v>
      </c>
      <c r="F986" s="444"/>
    </row>
    <row r="987" spans="1:6" s="445" customFormat="1" ht="30" hidden="1" customHeight="1" x14ac:dyDescent="0.25">
      <c r="A987" s="436" t="str">
        <f>IF((SUM('Раздел 1'!Y31:Y31)&lt;=SUM('Раздел 1'!Q31:Q31)),"","Неверно!")</f>
        <v/>
      </c>
      <c r="B987" s="437" t="s">
        <v>10909</v>
      </c>
      <c r="C987" s="443" t="s">
        <v>1975</v>
      </c>
      <c r="D987" s="443" t="s">
        <v>10336</v>
      </c>
      <c r="E987" s="443" t="str">
        <f>CONCATENATE(SUM('Раздел 1'!Y31:Y31),"&lt;=",SUM('Раздел 1'!Q31:Q31))</f>
        <v>0&lt;=0</v>
      </c>
      <c r="F987" s="444"/>
    </row>
    <row r="988" spans="1:6" s="445" customFormat="1" ht="30" hidden="1" customHeight="1" x14ac:dyDescent="0.25">
      <c r="A988" s="436" t="str">
        <f>IF((SUM('Раздел 1'!Y32:Y32)&lt;=SUM('Раздел 1'!Q32:Q32)),"","Неверно!")</f>
        <v/>
      </c>
      <c r="B988" s="437" t="s">
        <v>10909</v>
      </c>
      <c r="C988" s="443" t="s">
        <v>1976</v>
      </c>
      <c r="D988" s="443" t="s">
        <v>10336</v>
      </c>
      <c r="E988" s="443" t="str">
        <f>CONCATENATE(SUM('Раздел 1'!Y32:Y32),"&lt;=",SUM('Раздел 1'!Q32:Q32))</f>
        <v>1&lt;=6</v>
      </c>
      <c r="F988" s="444"/>
    </row>
    <row r="989" spans="1:6" s="445" customFormat="1" ht="30" hidden="1" customHeight="1" x14ac:dyDescent="0.25">
      <c r="A989" s="436" t="str">
        <f>IF((SUM('Раздел 1'!Y33:Y33)&lt;=SUM('Раздел 1'!Q33:Q33)),"","Неверно!")</f>
        <v/>
      </c>
      <c r="B989" s="437" t="s">
        <v>10909</v>
      </c>
      <c r="C989" s="443" t="s">
        <v>1977</v>
      </c>
      <c r="D989" s="443" t="s">
        <v>10336</v>
      </c>
      <c r="E989" s="443" t="str">
        <f>CONCATENATE(SUM('Раздел 1'!Y33:Y33),"&lt;=",SUM('Раздел 1'!Q33:Q33))</f>
        <v>0&lt;=0</v>
      </c>
      <c r="F989" s="444"/>
    </row>
    <row r="990" spans="1:6" s="445" customFormat="1" ht="30" hidden="1" customHeight="1" x14ac:dyDescent="0.25">
      <c r="A990" s="436" t="str">
        <f>IF((SUM('Раздел 1'!Y34:Y34)&lt;=SUM('Раздел 1'!Q34:Q34)),"","Неверно!")</f>
        <v/>
      </c>
      <c r="B990" s="437" t="s">
        <v>10909</v>
      </c>
      <c r="C990" s="443" t="s">
        <v>1978</v>
      </c>
      <c r="D990" s="443" t="s">
        <v>10336</v>
      </c>
      <c r="E990" s="443" t="str">
        <f>CONCATENATE(SUM('Раздел 1'!Y34:Y34),"&lt;=",SUM('Раздел 1'!Q34:Q34))</f>
        <v>1&lt;=2</v>
      </c>
      <c r="F990" s="444"/>
    </row>
    <row r="991" spans="1:6" s="445" customFormat="1" ht="30" hidden="1" customHeight="1" x14ac:dyDescent="0.25">
      <c r="A991" s="436" t="str">
        <f>IF((SUM('Раздел 1'!Y35:Y35)&lt;=SUM('Раздел 1'!Q35:Q35)),"","Неверно!")</f>
        <v/>
      </c>
      <c r="B991" s="437" t="s">
        <v>10909</v>
      </c>
      <c r="C991" s="443" t="s">
        <v>1979</v>
      </c>
      <c r="D991" s="443" t="s">
        <v>10336</v>
      </c>
      <c r="E991" s="443" t="str">
        <f>CONCATENATE(SUM('Раздел 1'!Y35:Y35),"&lt;=",SUM('Раздел 1'!Q35:Q35))</f>
        <v>2&lt;=3</v>
      </c>
      <c r="F991" s="444"/>
    </row>
    <row r="992" spans="1:6" s="445" customFormat="1" ht="30" hidden="1" customHeight="1" x14ac:dyDescent="0.25">
      <c r="A992" s="436" t="str">
        <f>IF((SUM('Раздел 1'!Y36:Y36)&lt;=SUM('Раздел 1'!Q36:Q36)),"","Неверно!")</f>
        <v/>
      </c>
      <c r="B992" s="437" t="s">
        <v>10909</v>
      </c>
      <c r="C992" s="443" t="s">
        <v>1980</v>
      </c>
      <c r="D992" s="443" t="s">
        <v>10336</v>
      </c>
      <c r="E992" s="443" t="str">
        <f>CONCATENATE(SUM('Раздел 1'!Y36:Y36),"&lt;=",SUM('Раздел 1'!Q36:Q36))</f>
        <v>3&lt;=3</v>
      </c>
      <c r="F992" s="444"/>
    </row>
    <row r="993" spans="1:6" s="445" customFormat="1" ht="30" hidden="1" customHeight="1" x14ac:dyDescent="0.25">
      <c r="A993" s="436" t="str">
        <f>IF((SUM('Раздел 1'!Y37:Y37)&lt;=SUM('Раздел 1'!Q37:Q37)),"","Неверно!")</f>
        <v/>
      </c>
      <c r="B993" s="437" t="s">
        <v>10909</v>
      </c>
      <c r="C993" s="443" t="s">
        <v>1981</v>
      </c>
      <c r="D993" s="443" t="s">
        <v>10336</v>
      </c>
      <c r="E993" s="443" t="str">
        <f>CONCATENATE(SUM('Раздел 1'!Y37:Y37),"&lt;=",SUM('Раздел 1'!Q37:Q37))</f>
        <v>0&lt;=0</v>
      </c>
      <c r="F993" s="444"/>
    </row>
    <row r="994" spans="1:6" s="445" customFormat="1" ht="30" hidden="1" customHeight="1" x14ac:dyDescent="0.25">
      <c r="A994" s="436" t="str">
        <f>IF((SUM('Раздел 1'!Y38:Y38)&lt;=SUM('Раздел 1'!Q38:Q38)),"","Неверно!")</f>
        <v/>
      </c>
      <c r="B994" s="437" t="s">
        <v>10909</v>
      </c>
      <c r="C994" s="443" t="s">
        <v>1982</v>
      </c>
      <c r="D994" s="443" t="s">
        <v>10336</v>
      </c>
      <c r="E994" s="443" t="str">
        <f>CONCATENATE(SUM('Раздел 1'!Y38:Y38),"&lt;=",SUM('Раздел 1'!Q38:Q38))</f>
        <v>0&lt;=0</v>
      </c>
      <c r="F994" s="444"/>
    </row>
    <row r="995" spans="1:6" s="445" customFormat="1" ht="30" hidden="1" customHeight="1" x14ac:dyDescent="0.25">
      <c r="A995" s="436" t="str">
        <f>IF((SUM('Раздел 1'!Y12:Y12)&lt;=SUM('Раздел 1'!Q12:Q12)),"","Неверно!")</f>
        <v/>
      </c>
      <c r="B995" s="437" t="s">
        <v>10909</v>
      </c>
      <c r="C995" s="443" t="s">
        <v>1983</v>
      </c>
      <c r="D995" s="443" t="s">
        <v>10336</v>
      </c>
      <c r="E995" s="443" t="str">
        <f>CONCATENATE(SUM('Раздел 1'!Y12:Y12),"&lt;=",SUM('Раздел 1'!Q12:Q12))</f>
        <v>0&lt;=0</v>
      </c>
      <c r="F995" s="444"/>
    </row>
    <row r="996" spans="1:6" s="445" customFormat="1" ht="30" hidden="1" customHeight="1" x14ac:dyDescent="0.25">
      <c r="A996" s="436" t="str">
        <f>IF((SUM('Раздел 1'!Y39:Y39)&lt;=SUM('Раздел 1'!Q39:Q39)),"","Неверно!")</f>
        <v/>
      </c>
      <c r="B996" s="437" t="s">
        <v>10909</v>
      </c>
      <c r="C996" s="443" t="s">
        <v>1984</v>
      </c>
      <c r="D996" s="443" t="s">
        <v>10336</v>
      </c>
      <c r="E996" s="443" t="str">
        <f>CONCATENATE(SUM('Раздел 1'!Y39:Y39),"&lt;=",SUM('Раздел 1'!Q39:Q39))</f>
        <v>0&lt;=0</v>
      </c>
      <c r="F996" s="444"/>
    </row>
    <row r="997" spans="1:6" s="445" customFormat="1" ht="30" hidden="1" customHeight="1" x14ac:dyDescent="0.25">
      <c r="A997" s="436" t="str">
        <f>IF((SUM('Раздел 1'!Y40:Y40)&lt;=SUM('Раздел 1'!Q40:Q40)),"","Неверно!")</f>
        <v/>
      </c>
      <c r="B997" s="437" t="s">
        <v>10909</v>
      </c>
      <c r="C997" s="443" t="s">
        <v>1985</v>
      </c>
      <c r="D997" s="443" t="s">
        <v>10336</v>
      </c>
      <c r="E997" s="443" t="str">
        <f>CONCATENATE(SUM('Раздел 1'!Y40:Y40),"&lt;=",SUM('Раздел 1'!Q40:Q40))</f>
        <v>0&lt;=0</v>
      </c>
      <c r="F997" s="444"/>
    </row>
    <row r="998" spans="1:6" s="445" customFormat="1" ht="30" hidden="1" customHeight="1" x14ac:dyDescent="0.25">
      <c r="A998" s="436" t="str">
        <f>IF((SUM('Раздел 1'!Y41:Y41)&lt;=SUM('Раздел 1'!Q41:Q41)),"","Неверно!")</f>
        <v/>
      </c>
      <c r="B998" s="437" t="s">
        <v>10909</v>
      </c>
      <c r="C998" s="443" t="s">
        <v>1986</v>
      </c>
      <c r="D998" s="443" t="s">
        <v>10336</v>
      </c>
      <c r="E998" s="443" t="str">
        <f>CONCATENATE(SUM('Раздел 1'!Y41:Y41),"&lt;=",SUM('Раздел 1'!Q41:Q41))</f>
        <v>0&lt;=0</v>
      </c>
      <c r="F998" s="444"/>
    </row>
    <row r="999" spans="1:6" s="445" customFormat="1" ht="30" hidden="1" customHeight="1" x14ac:dyDescent="0.25">
      <c r="A999" s="436" t="str">
        <f>IF((SUM('Раздел 1'!Y42:Y42)&lt;=SUM('Раздел 1'!Q42:Q42)),"","Неверно!")</f>
        <v/>
      </c>
      <c r="B999" s="437" t="s">
        <v>10909</v>
      </c>
      <c r="C999" s="443" t="s">
        <v>1987</v>
      </c>
      <c r="D999" s="443" t="s">
        <v>10336</v>
      </c>
      <c r="E999" s="443" t="str">
        <f>CONCATENATE(SUM('Раздел 1'!Y42:Y42),"&lt;=",SUM('Раздел 1'!Q42:Q42))</f>
        <v>0&lt;=0</v>
      </c>
      <c r="F999" s="444"/>
    </row>
    <row r="1000" spans="1:6" s="445" customFormat="1" ht="30" hidden="1" customHeight="1" x14ac:dyDescent="0.25">
      <c r="A1000" s="436" t="str">
        <f>IF((SUM('Раздел 1'!Y43:Y43)&lt;=SUM('Раздел 1'!Q43:Q43)),"","Неверно!")</f>
        <v/>
      </c>
      <c r="B1000" s="437" t="s">
        <v>10909</v>
      </c>
      <c r="C1000" s="443" t="s">
        <v>1988</v>
      </c>
      <c r="D1000" s="443" t="s">
        <v>10336</v>
      </c>
      <c r="E1000" s="443" t="str">
        <f>CONCATENATE(SUM('Раздел 1'!Y43:Y43),"&lt;=",SUM('Раздел 1'!Q43:Q43))</f>
        <v>3&lt;=4</v>
      </c>
      <c r="F1000" s="444"/>
    </row>
    <row r="1001" spans="1:6" s="445" customFormat="1" ht="30" hidden="1" customHeight="1" x14ac:dyDescent="0.25">
      <c r="A1001" s="436" t="str">
        <f>IF((SUM('Раздел 1'!Y44:Y44)&lt;=SUM('Раздел 1'!Q44:Q44)),"","Неверно!")</f>
        <v/>
      </c>
      <c r="B1001" s="437" t="s">
        <v>10909</v>
      </c>
      <c r="C1001" s="443" t="s">
        <v>1989</v>
      </c>
      <c r="D1001" s="443" t="s">
        <v>10336</v>
      </c>
      <c r="E1001" s="443" t="str">
        <f>CONCATENATE(SUM('Раздел 1'!Y44:Y44),"&lt;=",SUM('Раздел 1'!Q44:Q44))</f>
        <v>0&lt;=0</v>
      </c>
      <c r="F1001" s="444"/>
    </row>
    <row r="1002" spans="1:6" s="445" customFormat="1" ht="30" hidden="1" customHeight="1" x14ac:dyDescent="0.25">
      <c r="A1002" s="436" t="str">
        <f>IF((SUM('Раздел 1'!Y45:Y45)&lt;=SUM('Раздел 1'!Q45:Q45)),"","Неверно!")</f>
        <v/>
      </c>
      <c r="B1002" s="437" t="s">
        <v>10909</v>
      </c>
      <c r="C1002" s="443" t="s">
        <v>1990</v>
      </c>
      <c r="D1002" s="443" t="s">
        <v>10336</v>
      </c>
      <c r="E1002" s="443" t="str">
        <f>CONCATENATE(SUM('Раздел 1'!Y45:Y45),"&lt;=",SUM('Раздел 1'!Q45:Q45))</f>
        <v>0&lt;=0</v>
      </c>
      <c r="F1002" s="444"/>
    </row>
    <row r="1003" spans="1:6" s="445" customFormat="1" ht="30" hidden="1" customHeight="1" x14ac:dyDescent="0.25">
      <c r="A1003" s="436" t="str">
        <f>IF((SUM('Раздел 1'!Y46:Y46)&lt;=SUM('Раздел 1'!Q46:Q46)),"","Неверно!")</f>
        <v/>
      </c>
      <c r="B1003" s="437" t="s">
        <v>10909</v>
      </c>
      <c r="C1003" s="443" t="s">
        <v>1991</v>
      </c>
      <c r="D1003" s="443" t="s">
        <v>10336</v>
      </c>
      <c r="E1003" s="443" t="str">
        <f>CONCATENATE(SUM('Раздел 1'!Y46:Y46),"&lt;=",SUM('Раздел 1'!Q46:Q46))</f>
        <v>14&lt;=19</v>
      </c>
      <c r="F1003" s="444"/>
    </row>
    <row r="1004" spans="1:6" s="445" customFormat="1" ht="30" hidden="1" customHeight="1" x14ac:dyDescent="0.25">
      <c r="A1004" s="436" t="str">
        <f>IF((SUM('Раздел 1'!Y47:Y47)&lt;=SUM('Раздел 1'!Q47:Q47)),"","Неверно!")</f>
        <v/>
      </c>
      <c r="B1004" s="437" t="s">
        <v>10909</v>
      </c>
      <c r="C1004" s="443" t="s">
        <v>1992</v>
      </c>
      <c r="D1004" s="443" t="s">
        <v>10336</v>
      </c>
      <c r="E1004" s="443" t="str">
        <f>CONCATENATE(SUM('Раздел 1'!Y47:Y47),"&lt;=",SUM('Раздел 1'!Q47:Q47))</f>
        <v>0&lt;=0</v>
      </c>
      <c r="F1004" s="444"/>
    </row>
    <row r="1005" spans="1:6" s="445" customFormat="1" ht="30" hidden="1" customHeight="1" x14ac:dyDescent="0.25">
      <c r="A1005" s="436" t="str">
        <f>IF((SUM('Раздел 1'!Y48:Y48)&lt;=SUM('Раздел 1'!Q48:Q48)),"","Неверно!")</f>
        <v/>
      </c>
      <c r="B1005" s="437" t="s">
        <v>10909</v>
      </c>
      <c r="C1005" s="443" t="s">
        <v>1993</v>
      </c>
      <c r="D1005" s="443" t="s">
        <v>10336</v>
      </c>
      <c r="E1005" s="443" t="str">
        <f>CONCATENATE(SUM('Раздел 1'!Y48:Y48),"&lt;=",SUM('Раздел 1'!Q48:Q48))</f>
        <v>0&lt;=0</v>
      </c>
      <c r="F1005" s="444"/>
    </row>
    <row r="1006" spans="1:6" s="445" customFormat="1" ht="30" hidden="1" customHeight="1" x14ac:dyDescent="0.25">
      <c r="A1006" s="436" t="str">
        <f>IF((SUM('Раздел 1'!Y13:Y13)&lt;=SUM('Раздел 1'!Q13:Q13)),"","Неверно!")</f>
        <v/>
      </c>
      <c r="B1006" s="437" t="s">
        <v>10909</v>
      </c>
      <c r="C1006" s="443" t="s">
        <v>1994</v>
      </c>
      <c r="D1006" s="443" t="s">
        <v>10336</v>
      </c>
      <c r="E1006" s="443" t="str">
        <f>CONCATENATE(SUM('Раздел 1'!Y13:Y13),"&lt;=",SUM('Раздел 1'!Q13:Q13))</f>
        <v>0&lt;=4</v>
      </c>
      <c r="F1006" s="444"/>
    </row>
    <row r="1007" spans="1:6" s="445" customFormat="1" ht="30" hidden="1" customHeight="1" x14ac:dyDescent="0.25">
      <c r="A1007" s="436" t="str">
        <f>IF((SUM('Раздел 1'!Y49:Y49)&lt;=SUM('Раздел 1'!Q49:Q49)),"","Неверно!")</f>
        <v/>
      </c>
      <c r="B1007" s="437" t="s">
        <v>10909</v>
      </c>
      <c r="C1007" s="443" t="s">
        <v>1995</v>
      </c>
      <c r="D1007" s="443" t="s">
        <v>10336</v>
      </c>
      <c r="E1007" s="443" t="str">
        <f>CONCATENATE(SUM('Раздел 1'!Y49:Y49),"&lt;=",SUM('Раздел 1'!Q49:Q49))</f>
        <v>18&lt;=21</v>
      </c>
      <c r="F1007" s="444"/>
    </row>
    <row r="1008" spans="1:6" s="445" customFormat="1" ht="30" hidden="1" customHeight="1" x14ac:dyDescent="0.25">
      <c r="A1008" s="436" t="str">
        <f>IF((SUM('Раздел 1'!Y50:Y50)&lt;=SUM('Раздел 1'!Q50:Q50)),"","Неверно!")</f>
        <v/>
      </c>
      <c r="B1008" s="437" t="s">
        <v>10909</v>
      </c>
      <c r="C1008" s="443" t="s">
        <v>1996</v>
      </c>
      <c r="D1008" s="443" t="s">
        <v>10336</v>
      </c>
      <c r="E1008" s="443" t="str">
        <f>CONCATENATE(SUM('Раздел 1'!Y50:Y50),"&lt;=",SUM('Раздел 1'!Q50:Q50))</f>
        <v>0&lt;=1</v>
      </c>
      <c r="F1008" s="444"/>
    </row>
    <row r="1009" spans="1:6" s="445" customFormat="1" ht="30" hidden="1" customHeight="1" x14ac:dyDescent="0.25">
      <c r="A1009" s="436" t="str">
        <f>IF((SUM('Раздел 1'!Y51:Y51)&lt;=SUM('Раздел 1'!Q51:Q51)),"","Неверно!")</f>
        <v/>
      </c>
      <c r="B1009" s="437" t="s">
        <v>10909</v>
      </c>
      <c r="C1009" s="443" t="s">
        <v>1997</v>
      </c>
      <c r="D1009" s="443" t="s">
        <v>10336</v>
      </c>
      <c r="E1009" s="443" t="str">
        <f>CONCATENATE(SUM('Раздел 1'!Y51:Y51),"&lt;=",SUM('Раздел 1'!Q51:Q51))</f>
        <v>28&lt;=28</v>
      </c>
      <c r="F1009" s="444"/>
    </row>
    <row r="1010" spans="1:6" s="445" customFormat="1" ht="30" hidden="1" customHeight="1" x14ac:dyDescent="0.25">
      <c r="A1010" s="436" t="str">
        <f>IF((SUM('Раздел 1'!Y52:Y52)&lt;=SUM('Раздел 1'!Q52:Q52)),"","Неверно!")</f>
        <v/>
      </c>
      <c r="B1010" s="437" t="s">
        <v>10909</v>
      </c>
      <c r="C1010" s="443" t="s">
        <v>1998</v>
      </c>
      <c r="D1010" s="443" t="s">
        <v>10336</v>
      </c>
      <c r="E1010" s="443" t="str">
        <f>CONCATENATE(SUM('Раздел 1'!Y52:Y52),"&lt;=",SUM('Раздел 1'!Q52:Q52))</f>
        <v>28&lt;=49</v>
      </c>
      <c r="F1010" s="444"/>
    </row>
    <row r="1011" spans="1:6" s="445" customFormat="1" ht="30" hidden="1" customHeight="1" x14ac:dyDescent="0.25">
      <c r="A1011" s="436" t="str">
        <f>IF((SUM('Раздел 1'!Y53:Y53)&lt;=SUM('Раздел 1'!Q53:Q53)),"","Неверно!")</f>
        <v/>
      </c>
      <c r="B1011" s="437" t="s">
        <v>10909</v>
      </c>
      <c r="C1011" s="443" t="s">
        <v>1999</v>
      </c>
      <c r="D1011" s="443" t="s">
        <v>10336</v>
      </c>
      <c r="E1011" s="443" t="str">
        <f>CONCATENATE(SUM('Раздел 1'!Y53:Y53),"&lt;=",SUM('Раздел 1'!Q53:Q53))</f>
        <v>0&lt;=0</v>
      </c>
      <c r="F1011" s="444"/>
    </row>
    <row r="1012" spans="1:6" s="445" customFormat="1" ht="30" hidden="1" customHeight="1" x14ac:dyDescent="0.25">
      <c r="A1012" s="436" t="str">
        <f>IF((SUM('Раздел 1'!Y54:Y54)&lt;=SUM('Раздел 1'!Q54:Q54)),"","Неверно!")</f>
        <v/>
      </c>
      <c r="B1012" s="437" t="s">
        <v>10909</v>
      </c>
      <c r="C1012" s="443" t="s">
        <v>2000</v>
      </c>
      <c r="D1012" s="443" t="s">
        <v>10336</v>
      </c>
      <c r="E1012" s="443" t="str">
        <f>CONCATENATE(SUM('Раздел 1'!Y54:Y54),"&lt;=",SUM('Раздел 1'!Q54:Q54))</f>
        <v>0&lt;=1</v>
      </c>
      <c r="F1012" s="444"/>
    </row>
    <row r="1013" spans="1:6" s="445" customFormat="1" ht="30" hidden="1" customHeight="1" x14ac:dyDescent="0.25">
      <c r="A1013" s="436" t="str">
        <f>IF((SUM('Раздел 1'!Y55:Y55)&lt;=SUM('Раздел 1'!Q55:Q55)),"","Неверно!")</f>
        <v/>
      </c>
      <c r="B1013" s="437" t="s">
        <v>10909</v>
      </c>
      <c r="C1013" s="443" t="s">
        <v>2001</v>
      </c>
      <c r="D1013" s="443" t="s">
        <v>10336</v>
      </c>
      <c r="E1013" s="443" t="str">
        <f>CONCATENATE(SUM('Раздел 1'!Y55:Y55),"&lt;=",SUM('Раздел 1'!Q55:Q55))</f>
        <v>0&lt;=2</v>
      </c>
      <c r="F1013" s="444"/>
    </row>
    <row r="1014" spans="1:6" s="445" customFormat="1" ht="30" hidden="1" customHeight="1" x14ac:dyDescent="0.25">
      <c r="A1014" s="436" t="str">
        <f>IF((SUM('Раздел 1'!Y56:Y56)&lt;=SUM('Раздел 1'!Q56:Q56)),"","Неверно!")</f>
        <v/>
      </c>
      <c r="B1014" s="437" t="s">
        <v>10909</v>
      </c>
      <c r="C1014" s="443" t="s">
        <v>2002</v>
      </c>
      <c r="D1014" s="443" t="s">
        <v>10336</v>
      </c>
      <c r="E1014" s="443" t="str">
        <f>CONCATENATE(SUM('Раздел 1'!Y56:Y56),"&lt;=",SUM('Раздел 1'!Q56:Q56))</f>
        <v>0&lt;=13</v>
      </c>
      <c r="F1014" s="444"/>
    </row>
    <row r="1015" spans="1:6" s="445" customFormat="1" ht="30" hidden="1" customHeight="1" x14ac:dyDescent="0.25">
      <c r="A1015" s="436" t="str">
        <f>IF((SUM('Раздел 1'!Y57:Y57)&lt;=SUM('Раздел 1'!Q57:Q57)),"","Неверно!")</f>
        <v/>
      </c>
      <c r="B1015" s="437" t="s">
        <v>10909</v>
      </c>
      <c r="C1015" s="443" t="s">
        <v>2003</v>
      </c>
      <c r="D1015" s="443" t="s">
        <v>10336</v>
      </c>
      <c r="E1015" s="443" t="str">
        <f>CONCATENATE(SUM('Раздел 1'!Y57:Y57),"&lt;=",SUM('Раздел 1'!Q57:Q57))</f>
        <v>11&lt;=13</v>
      </c>
      <c r="F1015" s="444"/>
    </row>
    <row r="1016" spans="1:6" s="445" customFormat="1" ht="30" hidden="1" customHeight="1" x14ac:dyDescent="0.25">
      <c r="A1016" s="436" t="str">
        <f>IF((SUM('Раздел 1'!Y58:Y58)&lt;=SUM('Раздел 1'!Q58:Q58)),"","Неверно!")</f>
        <v/>
      </c>
      <c r="B1016" s="437" t="s">
        <v>10909</v>
      </c>
      <c r="C1016" s="443" t="s">
        <v>2004</v>
      </c>
      <c r="D1016" s="443" t="s">
        <v>10336</v>
      </c>
      <c r="E1016" s="443" t="str">
        <f>CONCATENATE(SUM('Раздел 1'!Y58:Y58),"&lt;=",SUM('Раздел 1'!Q58:Q58))</f>
        <v>17&lt;=22</v>
      </c>
      <c r="F1016" s="444"/>
    </row>
    <row r="1017" spans="1:6" s="445" customFormat="1" ht="30" hidden="1" customHeight="1" x14ac:dyDescent="0.25">
      <c r="A1017" s="436" t="str">
        <f>IF((SUM('Раздел 1'!Y14:Y14)&lt;=SUM('Раздел 1'!Q14:Q14)),"","Неверно!")</f>
        <v/>
      </c>
      <c r="B1017" s="437" t="s">
        <v>10909</v>
      </c>
      <c r="C1017" s="443" t="s">
        <v>2005</v>
      </c>
      <c r="D1017" s="443" t="s">
        <v>10336</v>
      </c>
      <c r="E1017" s="443" t="str">
        <f>CONCATENATE(SUM('Раздел 1'!Y14:Y14),"&lt;=",SUM('Раздел 1'!Q14:Q14))</f>
        <v>0&lt;=0</v>
      </c>
      <c r="F1017" s="444"/>
    </row>
    <row r="1018" spans="1:6" s="445" customFormat="1" ht="30" hidden="1" customHeight="1" x14ac:dyDescent="0.25">
      <c r="A1018" s="436" t="str">
        <f>IF((SUM('Раздел 1'!Y59:Y59)&lt;=SUM('Раздел 1'!Q59:Q59)),"","Неверно!")</f>
        <v/>
      </c>
      <c r="B1018" s="437" t="s">
        <v>10909</v>
      </c>
      <c r="C1018" s="443" t="s">
        <v>2006</v>
      </c>
      <c r="D1018" s="443" t="s">
        <v>10336</v>
      </c>
      <c r="E1018" s="443" t="str">
        <f>CONCATENATE(SUM('Раздел 1'!Y59:Y59),"&lt;=",SUM('Раздел 1'!Q59:Q59))</f>
        <v>0&lt;=1</v>
      </c>
      <c r="F1018" s="444"/>
    </row>
    <row r="1019" spans="1:6" s="445" customFormat="1" ht="30" hidden="1" customHeight="1" x14ac:dyDescent="0.25">
      <c r="A1019" s="436" t="str">
        <f>IF((SUM('Раздел 1'!Y60:Y60)&lt;=SUM('Раздел 1'!Q60:Q60)),"","Неверно!")</f>
        <v/>
      </c>
      <c r="B1019" s="437" t="s">
        <v>10909</v>
      </c>
      <c r="C1019" s="443" t="s">
        <v>2007</v>
      </c>
      <c r="D1019" s="443" t="s">
        <v>10336</v>
      </c>
      <c r="E1019" s="443" t="str">
        <f>CONCATENATE(SUM('Раздел 1'!Y60:Y60),"&lt;=",SUM('Раздел 1'!Q60:Q60))</f>
        <v>0&lt;=0</v>
      </c>
      <c r="F1019" s="444"/>
    </row>
    <row r="1020" spans="1:6" s="445" customFormat="1" ht="30" hidden="1" customHeight="1" x14ac:dyDescent="0.25">
      <c r="A1020" s="436" t="str">
        <f>IF((SUM('Раздел 1'!Y61:Y61)&lt;=SUM('Раздел 1'!Q61:Q61)),"","Неверно!")</f>
        <v/>
      </c>
      <c r="B1020" s="437" t="s">
        <v>10909</v>
      </c>
      <c r="C1020" s="443" t="s">
        <v>2008</v>
      </c>
      <c r="D1020" s="443" t="s">
        <v>10336</v>
      </c>
      <c r="E1020" s="443" t="str">
        <f>CONCATENATE(SUM('Раздел 1'!Y61:Y61),"&lt;=",SUM('Раздел 1'!Q61:Q61))</f>
        <v>0&lt;=0</v>
      </c>
      <c r="F1020" s="444"/>
    </row>
    <row r="1021" spans="1:6" s="445" customFormat="1" ht="30" hidden="1" customHeight="1" x14ac:dyDescent="0.25">
      <c r="A1021" s="436" t="str">
        <f>IF((SUM('Раздел 1'!Y62:Y62)&lt;=SUM('Раздел 1'!Q62:Q62)),"","Неверно!")</f>
        <v/>
      </c>
      <c r="B1021" s="437" t="s">
        <v>10909</v>
      </c>
      <c r="C1021" s="443" t="s">
        <v>2009</v>
      </c>
      <c r="D1021" s="443" t="s">
        <v>10336</v>
      </c>
      <c r="E1021" s="443" t="str">
        <f>CONCATENATE(SUM('Раздел 1'!Y62:Y62),"&lt;=",SUM('Раздел 1'!Q62:Q62))</f>
        <v>0&lt;=0</v>
      </c>
      <c r="F1021" s="444"/>
    </row>
    <row r="1022" spans="1:6" s="445" customFormat="1" ht="30" hidden="1" customHeight="1" x14ac:dyDescent="0.25">
      <c r="A1022" s="436" t="str">
        <f>IF((SUM('Раздел 1'!Y63:Y63)&lt;=SUM('Раздел 1'!Q63:Q63)),"","Неверно!")</f>
        <v/>
      </c>
      <c r="B1022" s="437" t="s">
        <v>10909</v>
      </c>
      <c r="C1022" s="443" t="s">
        <v>2010</v>
      </c>
      <c r="D1022" s="443" t="s">
        <v>10336</v>
      </c>
      <c r="E1022" s="443" t="str">
        <f>CONCATENATE(SUM('Раздел 1'!Y63:Y63),"&lt;=",SUM('Раздел 1'!Q63:Q63))</f>
        <v>0&lt;=0</v>
      </c>
      <c r="F1022" s="444"/>
    </row>
    <row r="1023" spans="1:6" s="445" customFormat="1" ht="30" hidden="1" customHeight="1" x14ac:dyDescent="0.25">
      <c r="A1023" s="436" t="str">
        <f>IF((SUM('Раздел 1'!Y15:Y15)&lt;=SUM('Раздел 1'!Q15:Q15)),"","Неверно!")</f>
        <v/>
      </c>
      <c r="B1023" s="437" t="s">
        <v>10909</v>
      </c>
      <c r="C1023" s="443" t="s">
        <v>2011</v>
      </c>
      <c r="D1023" s="443" t="s">
        <v>10336</v>
      </c>
      <c r="E1023" s="443" t="str">
        <f>CONCATENATE(SUM('Раздел 1'!Y15:Y15),"&lt;=",SUM('Раздел 1'!Q15:Q15))</f>
        <v>0&lt;=0</v>
      </c>
      <c r="F1023" s="444"/>
    </row>
    <row r="1024" spans="1:6" s="445" customFormat="1" ht="30" hidden="1" customHeight="1" x14ac:dyDescent="0.25">
      <c r="A1024" s="436" t="str">
        <f>IF((SUM('Раздел 1'!Y16:Y16)&lt;=SUM('Раздел 1'!Q16:Q16)),"","Неверно!")</f>
        <v/>
      </c>
      <c r="B1024" s="437" t="s">
        <v>10909</v>
      </c>
      <c r="C1024" s="443" t="s">
        <v>2012</v>
      </c>
      <c r="D1024" s="443" t="s">
        <v>10336</v>
      </c>
      <c r="E1024" s="443" t="str">
        <f>CONCATENATE(SUM('Раздел 1'!Y16:Y16),"&lt;=",SUM('Раздел 1'!Q16:Q16))</f>
        <v>0&lt;=0</v>
      </c>
      <c r="F1024" s="444"/>
    </row>
    <row r="1025" spans="1:6" s="445" customFormat="1" ht="30" hidden="1" customHeight="1" x14ac:dyDescent="0.25">
      <c r="A1025" s="436" t="str">
        <f>IF((SUM('Раздел 1'!Y17:Y17)&lt;=SUM('Раздел 1'!Q17:Q17)),"","Неверно!")</f>
        <v/>
      </c>
      <c r="B1025" s="437" t="s">
        <v>10909</v>
      </c>
      <c r="C1025" s="443" t="s">
        <v>2013</v>
      </c>
      <c r="D1025" s="443" t="s">
        <v>10336</v>
      </c>
      <c r="E1025" s="443" t="str">
        <f>CONCATENATE(SUM('Раздел 1'!Y17:Y17),"&lt;=",SUM('Раздел 1'!Q17:Q17))</f>
        <v>3&lt;=7</v>
      </c>
      <c r="F1025" s="444"/>
    </row>
    <row r="1026" spans="1:6" s="445" customFormat="1" ht="30" hidden="1" customHeight="1" x14ac:dyDescent="0.25">
      <c r="A1026" s="436" t="str">
        <f>IF((SUM('Раздел 1'!Y18:Y18)&lt;=SUM('Раздел 1'!Q18:Q18)),"","Неверно!")</f>
        <v/>
      </c>
      <c r="B1026" s="437" t="s">
        <v>10909</v>
      </c>
      <c r="C1026" s="443" t="s">
        <v>2014</v>
      </c>
      <c r="D1026" s="443" t="s">
        <v>10336</v>
      </c>
      <c r="E1026" s="443" t="str">
        <f>CONCATENATE(SUM('Раздел 1'!Y18:Y18),"&lt;=",SUM('Раздел 1'!Q18:Q18))</f>
        <v>0&lt;=0</v>
      </c>
      <c r="F1026" s="444"/>
    </row>
    <row r="1027" spans="1:6" s="445" customFormat="1" ht="30" hidden="1" customHeight="1" x14ac:dyDescent="0.25">
      <c r="A1027" s="436" t="str">
        <f>IF((SUM('Раздел 1'!H10:H10)&lt;=SUM('Раздел 1'!Q10:Q10)+SUM('Раздел 1'!R10:R10)),"","Неверно!")</f>
        <v/>
      </c>
      <c r="B1027" s="437" t="s">
        <v>10910</v>
      </c>
      <c r="C1027" s="443" t="s">
        <v>1907</v>
      </c>
      <c r="D1027" s="443" t="s">
        <v>474</v>
      </c>
      <c r="E1027" s="443" t="str">
        <f>CONCATENATE(SUM('Раздел 1'!H10:H10),"&lt;=",SUM('Раздел 1'!Q10:Q10),"+",SUM('Раздел 1'!R10:R10))</f>
        <v>49&lt;=50+0</v>
      </c>
      <c r="F1027" s="444"/>
    </row>
    <row r="1028" spans="1:6" s="445" customFormat="1" ht="30" hidden="1" customHeight="1" x14ac:dyDescent="0.25">
      <c r="A1028" s="436" t="str">
        <f>IF((SUM('Раздел 1'!I10:I10)&lt;=SUM('Раздел 1'!S10:S10)+SUM('Раздел 1'!T10:T10)),"","Неверно!")</f>
        <v/>
      </c>
      <c r="B1028" s="437" t="s">
        <v>10911</v>
      </c>
      <c r="C1028" s="443" t="s">
        <v>1906</v>
      </c>
      <c r="D1028" s="443" t="s">
        <v>473</v>
      </c>
      <c r="E1028" s="443" t="str">
        <f>CONCATENATE(SUM('Раздел 1'!I10:I10),"&lt;=",SUM('Раздел 1'!S10:S10),"+",SUM('Раздел 1'!T10:T10))</f>
        <v>12&lt;=0+13</v>
      </c>
      <c r="F1028" s="444"/>
    </row>
    <row r="1029" spans="1:6" s="445" customFormat="1" ht="30" hidden="1" customHeight="1" x14ac:dyDescent="0.25">
      <c r="A1029" s="436" t="str">
        <f>IF((SUM('Раздел 1'!J10:J10)&lt;=SUM('Раздел 1'!U10:U10)),"","Неверно!")</f>
        <v/>
      </c>
      <c r="B1029" s="437" t="s">
        <v>10912</v>
      </c>
      <c r="C1029" s="443" t="s">
        <v>1905</v>
      </c>
      <c r="D1029" s="443" t="s">
        <v>472</v>
      </c>
      <c r="E1029" s="443" t="str">
        <f>CONCATENATE(SUM('Раздел 1'!J10:J10),"&lt;=",SUM('Раздел 1'!U10:U10))</f>
        <v>3&lt;=3</v>
      </c>
      <c r="F1029" s="444"/>
    </row>
    <row r="1030" spans="1:6" s="445" customFormat="1" ht="30" hidden="1" customHeight="1" x14ac:dyDescent="0.25">
      <c r="A1030" s="436" t="str">
        <f>IF((SUM('Раздел 1'!K10:K10)&lt;=SUM('Раздел 1'!V10:V10)),"","Неверно!")</f>
        <v/>
      </c>
      <c r="B1030" s="437" t="s">
        <v>10913</v>
      </c>
      <c r="C1030" s="443" t="s">
        <v>1904</v>
      </c>
      <c r="D1030" s="443" t="s">
        <v>471</v>
      </c>
      <c r="E1030" s="443" t="str">
        <f>CONCATENATE(SUM('Раздел 1'!K10:K10),"&lt;=",SUM('Раздел 1'!V10:V10))</f>
        <v>2&lt;=2</v>
      </c>
      <c r="F1030" s="444"/>
    </row>
    <row r="1031" spans="1:6" s="445" customFormat="1" ht="30" hidden="1" customHeight="1" x14ac:dyDescent="0.25">
      <c r="A1031" s="436" t="str">
        <f>IF((SUM('Раздел 1'!Q61:Q61)=0),"","Неверно!")</f>
        <v/>
      </c>
      <c r="B1031" s="437" t="s">
        <v>10914</v>
      </c>
      <c r="C1031" s="443" t="s">
        <v>1901</v>
      </c>
      <c r="D1031" s="443" t="s">
        <v>470</v>
      </c>
      <c r="E1031" s="443" t="str">
        <f>CONCATENATE(SUM('Раздел 1'!Q61:Q61),"=",0)</f>
        <v>0=0</v>
      </c>
      <c r="F1031" s="444"/>
    </row>
    <row r="1032" spans="1:6" s="445" customFormat="1" ht="30" hidden="1" customHeight="1" x14ac:dyDescent="0.25">
      <c r="A1032" s="436" t="str">
        <f>IF((SUM('Раздел 1'!R61:R61)=0),"","Неверно!")</f>
        <v/>
      </c>
      <c r="B1032" s="437" t="s">
        <v>10914</v>
      </c>
      <c r="C1032" s="443" t="s">
        <v>1902</v>
      </c>
      <c r="D1032" s="443" t="s">
        <v>470</v>
      </c>
      <c r="E1032" s="443" t="str">
        <f>CONCATENATE(SUM('Раздел 1'!R61:R61),"=",0)</f>
        <v>0=0</v>
      </c>
      <c r="F1032" s="444"/>
    </row>
    <row r="1033" spans="1:6" s="445" customFormat="1" ht="30" hidden="1" customHeight="1" x14ac:dyDescent="0.25">
      <c r="A1033" s="436" t="str">
        <f>IF((SUM('Раздел 1'!S61:S61)=0),"","Неверно!")</f>
        <v/>
      </c>
      <c r="B1033" s="437" t="s">
        <v>10914</v>
      </c>
      <c r="C1033" s="443" t="s">
        <v>1903</v>
      </c>
      <c r="D1033" s="443" t="s">
        <v>470</v>
      </c>
      <c r="E1033" s="443" t="str">
        <f>CONCATENATE(SUM('Раздел 1'!S61:S61),"=",0)</f>
        <v>0=0</v>
      </c>
      <c r="F1033" s="444"/>
    </row>
    <row r="1034" spans="1:6" s="445" customFormat="1" ht="30" hidden="1" customHeight="1" x14ac:dyDescent="0.25">
      <c r="A1034" s="436" t="str">
        <f>IF((SUM('Раздел 1'!U61:U61)=0),"","Неверно!")</f>
        <v/>
      </c>
      <c r="B1034" s="437" t="s">
        <v>10915</v>
      </c>
      <c r="C1034" s="443" t="s">
        <v>1900</v>
      </c>
      <c r="D1034" s="443" t="s">
        <v>469</v>
      </c>
      <c r="E1034" s="443" t="str">
        <f>CONCATENATE(SUM('Раздел 1'!U61:U61),"=",0)</f>
        <v>0=0</v>
      </c>
      <c r="F1034" s="444"/>
    </row>
    <row r="1035" spans="1:6" s="445" customFormat="1" ht="30" hidden="1" customHeight="1" x14ac:dyDescent="0.25">
      <c r="A1035" s="436" t="str">
        <f>IF((SUM('Раздел 1'!X61:X61)=0),"","Неверно!")</f>
        <v/>
      </c>
      <c r="B1035" s="437" t="s">
        <v>10916</v>
      </c>
      <c r="C1035" s="443" t="s">
        <v>745</v>
      </c>
      <c r="D1035" s="443" t="s">
        <v>468</v>
      </c>
      <c r="E1035" s="443" t="str">
        <f>CONCATENATE(SUM('Раздел 1'!X61:X61),"=",0)</f>
        <v>0=0</v>
      </c>
      <c r="F1035" s="444"/>
    </row>
    <row r="1036" spans="1:6" s="445" customFormat="1" ht="30" hidden="1" customHeight="1" x14ac:dyDescent="0.25">
      <c r="A1036" s="436" t="str">
        <f>IF((SUM('Раздел 1'!Y61:Y61)=0),"","Неверно!")</f>
        <v/>
      </c>
      <c r="B1036" s="437" t="s">
        <v>10916</v>
      </c>
      <c r="C1036" s="443" t="s">
        <v>746</v>
      </c>
      <c r="D1036" s="443" t="s">
        <v>468</v>
      </c>
      <c r="E1036" s="443" t="str">
        <f>CONCATENATE(SUM('Раздел 1'!Y61:Y61),"=",0)</f>
        <v>0=0</v>
      </c>
      <c r="F1036" s="444"/>
    </row>
    <row r="1037" spans="1:6" s="445" customFormat="1" ht="30" hidden="1" customHeight="1" x14ac:dyDescent="0.25">
      <c r="A1037" s="436" t="str">
        <f>IF((SUM('Раздел 1'!Z61:Z61)=0),"","Неверно!")</f>
        <v/>
      </c>
      <c r="B1037" s="437" t="s">
        <v>10916</v>
      </c>
      <c r="C1037" s="443" t="s">
        <v>747</v>
      </c>
      <c r="D1037" s="443" t="s">
        <v>468</v>
      </c>
      <c r="E1037" s="443" t="str">
        <f>CONCATENATE(SUM('Раздел 1'!Z61:Z61),"=",0)</f>
        <v>0=0</v>
      </c>
      <c r="F1037" s="444"/>
    </row>
    <row r="1038" spans="1:6" s="445" customFormat="1" ht="30" hidden="1" customHeight="1" x14ac:dyDescent="0.25">
      <c r="A1038" s="436" t="str">
        <f>IF((SUM('Раздел 1'!AA61:AA61)=0),"","Неверно!")</f>
        <v/>
      </c>
      <c r="B1038" s="437" t="s">
        <v>10916</v>
      </c>
      <c r="C1038" s="443" t="s">
        <v>748</v>
      </c>
      <c r="D1038" s="443" t="s">
        <v>468</v>
      </c>
      <c r="E1038" s="443" t="str">
        <f>CONCATENATE(SUM('Раздел 1'!AA61:AA61),"=",0)</f>
        <v>0=0</v>
      </c>
      <c r="F1038" s="444"/>
    </row>
    <row r="1039" spans="1:6" s="445" customFormat="1" ht="30" hidden="1" customHeight="1" x14ac:dyDescent="0.25">
      <c r="A1039" s="436" t="str">
        <f>IF((SUM('Раздел 1'!AB61:AB61)=0),"","Неверно!")</f>
        <v/>
      </c>
      <c r="B1039" s="437" t="s">
        <v>10916</v>
      </c>
      <c r="C1039" s="443" t="s">
        <v>749</v>
      </c>
      <c r="D1039" s="443" t="s">
        <v>468</v>
      </c>
      <c r="E1039" s="443" t="str">
        <f>CONCATENATE(SUM('Раздел 1'!AB61:AB61),"=",0)</f>
        <v>0=0</v>
      </c>
      <c r="F1039" s="444"/>
    </row>
    <row r="1040" spans="1:6" s="445" customFormat="1" ht="30" hidden="1" customHeight="1" x14ac:dyDescent="0.25">
      <c r="A1040" s="436" t="str">
        <f>IF((SUM('Раздел 1'!AC61:AC61)=0),"","Неверно!")</f>
        <v/>
      </c>
      <c r="B1040" s="437" t="s">
        <v>10916</v>
      </c>
      <c r="C1040" s="443" t="s">
        <v>750</v>
      </c>
      <c r="D1040" s="443" t="s">
        <v>468</v>
      </c>
      <c r="E1040" s="443" t="str">
        <f>CONCATENATE(SUM('Раздел 1'!AC61:AC61),"=",0)</f>
        <v>0=0</v>
      </c>
      <c r="F1040" s="444"/>
    </row>
    <row r="1041" spans="1:6" s="445" customFormat="1" ht="30" hidden="1" customHeight="1" x14ac:dyDescent="0.25">
      <c r="A1041" s="436" t="str">
        <f>IF((SUM('Раздел 1'!AD61:AD61)=0),"","Неверно!")</f>
        <v/>
      </c>
      <c r="B1041" s="437" t="s">
        <v>10916</v>
      </c>
      <c r="C1041" s="443" t="s">
        <v>751</v>
      </c>
      <c r="D1041" s="443" t="s">
        <v>468</v>
      </c>
      <c r="E1041" s="443" t="str">
        <f>CONCATENATE(SUM('Раздел 1'!AD61:AD61),"=",0)</f>
        <v>0=0</v>
      </c>
      <c r="F1041" s="444"/>
    </row>
    <row r="1042" spans="1:6" s="445" customFormat="1" ht="30" hidden="1" customHeight="1" x14ac:dyDescent="0.25">
      <c r="A1042" s="436" t="str">
        <f>IF((SUM('Раздел 1'!H61:H61)=0),"","Неверно!")</f>
        <v/>
      </c>
      <c r="B1042" s="437" t="s">
        <v>10917</v>
      </c>
      <c r="C1042" s="443" t="s">
        <v>1899</v>
      </c>
      <c r="D1042" s="443" t="s">
        <v>467</v>
      </c>
      <c r="E1042" s="443" t="str">
        <f>CONCATENATE(SUM('Раздел 1'!H61:H61),"=",0)</f>
        <v>0=0</v>
      </c>
      <c r="F1042" s="444"/>
    </row>
    <row r="1043" spans="1:6" s="445" customFormat="1" ht="30" hidden="1" customHeight="1" x14ac:dyDescent="0.25">
      <c r="A1043" s="436" t="str">
        <f>IF((SUM('Раздел 1'!X51:X51)+SUM('Раздел 1'!AA51:AA51)=SUM('Раздел 1'!H51:I51)),"","Неверно!")</f>
        <v/>
      </c>
      <c r="B1043" s="437" t="s">
        <v>10918</v>
      </c>
      <c r="C1043" s="443" t="s">
        <v>1898</v>
      </c>
      <c r="D1043" s="443" t="s">
        <v>466</v>
      </c>
      <c r="E1043" s="443" t="str">
        <f>CONCATENATE(SUM('Раздел 1'!X51:X51),"+",SUM('Раздел 1'!AA51:AA51),"=",SUM('Раздел 1'!H51:I51))</f>
        <v>35+0=35</v>
      </c>
      <c r="F1043" s="444"/>
    </row>
    <row r="1044" spans="1:6" s="445" customFormat="1" ht="30" hidden="1" customHeight="1" x14ac:dyDescent="0.25">
      <c r="A1044" s="436" t="str">
        <f>IF((SUM('Разделы 11, 12, 13, 14'!V26:V26)=0),"","Неверно!")</f>
        <v/>
      </c>
      <c r="B1044" s="437" t="s">
        <v>10919</v>
      </c>
      <c r="C1044" s="443" t="s">
        <v>1896</v>
      </c>
      <c r="D1044" s="443" t="s">
        <v>10337</v>
      </c>
      <c r="E1044" s="443" t="str">
        <f>CONCATENATE(SUM('Разделы 11, 12, 13, 14'!V26:V26),"=",0)</f>
        <v>0=0</v>
      </c>
      <c r="F1044" s="444"/>
    </row>
    <row r="1045" spans="1:6" s="445" customFormat="1" ht="30" hidden="1" customHeight="1" x14ac:dyDescent="0.25">
      <c r="A1045" s="436" t="str">
        <f>IF((SUM('Разделы 11, 12, 13, 14'!V27:V27)=0),"","Неверно!")</f>
        <v/>
      </c>
      <c r="B1045" s="437" t="s">
        <v>10919</v>
      </c>
      <c r="C1045" s="443" t="s">
        <v>1897</v>
      </c>
      <c r="D1045" s="443" t="s">
        <v>10337</v>
      </c>
      <c r="E1045" s="443" t="str">
        <f>CONCATENATE(SUM('Разделы 11, 12, 13, 14'!V27:V27),"=",0)</f>
        <v>0=0</v>
      </c>
      <c r="F1045" s="444"/>
    </row>
    <row r="1046" spans="1:6" s="445" customFormat="1" ht="30" hidden="1" customHeight="1" x14ac:dyDescent="0.25">
      <c r="A1046" s="436" t="str">
        <f>IF((SUM('Разделы 5, 6, 7, 8'!H8:H8)&lt;=SUM('Разделы 5, 6, 7, 8'!G8:G8)),"","Неверно!")</f>
        <v/>
      </c>
      <c r="B1046" s="437" t="s">
        <v>10920</v>
      </c>
      <c r="C1046" s="443" t="s">
        <v>1887</v>
      </c>
      <c r="D1046" s="443" t="s">
        <v>10338</v>
      </c>
      <c r="E1046" s="443" t="str">
        <f>CONCATENATE(SUM('Разделы 5, 6, 7, 8'!H8:H8),"&lt;=",SUM('Разделы 5, 6, 7, 8'!G8:G8))</f>
        <v>0&lt;=0</v>
      </c>
      <c r="F1046" s="444"/>
    </row>
    <row r="1047" spans="1:6" s="445" customFormat="1" ht="30" hidden="1" customHeight="1" x14ac:dyDescent="0.25">
      <c r="A1047" s="436" t="str">
        <f>IF((SUM('Разделы 5, 6, 7, 8'!H9:H9)&lt;=SUM('Разделы 5, 6, 7, 8'!G9:G9)),"","Неверно!")</f>
        <v/>
      </c>
      <c r="B1047" s="437" t="s">
        <v>10920</v>
      </c>
      <c r="C1047" s="443" t="s">
        <v>1888</v>
      </c>
      <c r="D1047" s="443" t="s">
        <v>10338</v>
      </c>
      <c r="E1047" s="443" t="str">
        <f>CONCATENATE(SUM('Разделы 5, 6, 7, 8'!H9:H9),"&lt;=",SUM('Разделы 5, 6, 7, 8'!G9:G9))</f>
        <v>0&lt;=0</v>
      </c>
      <c r="F1047" s="444"/>
    </row>
    <row r="1048" spans="1:6" s="445" customFormat="1" ht="30" hidden="1" customHeight="1" x14ac:dyDescent="0.25">
      <c r="A1048" s="436" t="str">
        <f>IF((SUM('Разделы 5, 6, 7, 8'!H10:H10)&lt;=SUM('Разделы 5, 6, 7, 8'!G10:G10)),"","Неверно!")</f>
        <v/>
      </c>
      <c r="B1048" s="437" t="s">
        <v>10920</v>
      </c>
      <c r="C1048" s="443" t="s">
        <v>1889</v>
      </c>
      <c r="D1048" s="443" t="s">
        <v>10338</v>
      </c>
      <c r="E1048" s="443" t="str">
        <f>CONCATENATE(SUM('Разделы 5, 6, 7, 8'!H10:H10),"&lt;=",SUM('Разделы 5, 6, 7, 8'!G10:G10))</f>
        <v>0&lt;=0</v>
      </c>
      <c r="F1048" s="444"/>
    </row>
    <row r="1049" spans="1:6" s="445" customFormat="1" ht="30" hidden="1" customHeight="1" x14ac:dyDescent="0.25">
      <c r="A1049" s="436" t="str">
        <f>IF((SUM('Разделы 5, 6, 7, 8'!H11:H11)&lt;=SUM('Разделы 5, 6, 7, 8'!G11:G11)),"","Неверно!")</f>
        <v/>
      </c>
      <c r="B1049" s="437" t="s">
        <v>10920</v>
      </c>
      <c r="C1049" s="443" t="s">
        <v>1890</v>
      </c>
      <c r="D1049" s="443" t="s">
        <v>10338</v>
      </c>
      <c r="E1049" s="443" t="str">
        <f>CONCATENATE(SUM('Разделы 5, 6, 7, 8'!H11:H11),"&lt;=",SUM('Разделы 5, 6, 7, 8'!G11:G11))</f>
        <v>0&lt;=0</v>
      </c>
      <c r="F1049" s="444"/>
    </row>
    <row r="1050" spans="1:6" s="445" customFormat="1" ht="30" hidden="1" customHeight="1" x14ac:dyDescent="0.25">
      <c r="A1050" s="436" t="str">
        <f>IF((SUM('Разделы 5, 6, 7, 8'!H12:H12)&lt;=SUM('Разделы 5, 6, 7, 8'!G12:G12)),"","Неверно!")</f>
        <v/>
      </c>
      <c r="B1050" s="437" t="s">
        <v>10920</v>
      </c>
      <c r="C1050" s="443" t="s">
        <v>1891</v>
      </c>
      <c r="D1050" s="443" t="s">
        <v>10338</v>
      </c>
      <c r="E1050" s="443" t="str">
        <f>CONCATENATE(SUM('Разделы 5, 6, 7, 8'!H12:H12),"&lt;=",SUM('Разделы 5, 6, 7, 8'!G12:G12))</f>
        <v>0&lt;=0</v>
      </c>
      <c r="F1050" s="444"/>
    </row>
    <row r="1051" spans="1:6" s="445" customFormat="1" ht="30" hidden="1" customHeight="1" x14ac:dyDescent="0.25">
      <c r="A1051" s="436" t="str">
        <f>IF((SUM('Разделы 5, 6, 7, 8'!H13:H13)&lt;=SUM('Разделы 5, 6, 7, 8'!G13:G13)),"","Неверно!")</f>
        <v/>
      </c>
      <c r="B1051" s="437" t="s">
        <v>10920</v>
      </c>
      <c r="C1051" s="443" t="s">
        <v>1892</v>
      </c>
      <c r="D1051" s="443" t="s">
        <v>10338</v>
      </c>
      <c r="E1051" s="443" t="str">
        <f>CONCATENATE(SUM('Разделы 5, 6, 7, 8'!H13:H13),"&lt;=",SUM('Разделы 5, 6, 7, 8'!G13:G13))</f>
        <v>0&lt;=0</v>
      </c>
      <c r="F1051" s="444"/>
    </row>
    <row r="1052" spans="1:6" s="445" customFormat="1" ht="30" hidden="1" customHeight="1" x14ac:dyDescent="0.25">
      <c r="A1052" s="436" t="str">
        <f>IF((SUM('Разделы 5, 6, 7, 8'!H14:H14)&lt;=SUM('Разделы 5, 6, 7, 8'!G14:G14)),"","Неверно!")</f>
        <v/>
      </c>
      <c r="B1052" s="437" t="s">
        <v>10920</v>
      </c>
      <c r="C1052" s="443" t="s">
        <v>1893</v>
      </c>
      <c r="D1052" s="443" t="s">
        <v>10338</v>
      </c>
      <c r="E1052" s="443" t="str">
        <f>CONCATENATE(SUM('Разделы 5, 6, 7, 8'!H14:H14),"&lt;=",SUM('Разделы 5, 6, 7, 8'!G14:G14))</f>
        <v>0&lt;=0</v>
      </c>
      <c r="F1052" s="444"/>
    </row>
    <row r="1053" spans="1:6" s="445" customFormat="1" ht="30" hidden="1" customHeight="1" x14ac:dyDescent="0.25">
      <c r="A1053" s="436" t="str">
        <f>IF((SUM('Разделы 5, 6, 7, 8'!H15:H15)&lt;=SUM('Разделы 5, 6, 7, 8'!G15:G15)),"","Неверно!")</f>
        <v/>
      </c>
      <c r="B1053" s="437" t="s">
        <v>10920</v>
      </c>
      <c r="C1053" s="443" t="s">
        <v>1894</v>
      </c>
      <c r="D1053" s="443" t="s">
        <v>10338</v>
      </c>
      <c r="E1053" s="443" t="str">
        <f>CONCATENATE(SUM('Разделы 5, 6, 7, 8'!H15:H15),"&lt;=",SUM('Разделы 5, 6, 7, 8'!G15:G15))</f>
        <v>0&lt;=0</v>
      </c>
      <c r="F1053" s="444"/>
    </row>
    <row r="1054" spans="1:6" s="445" customFormat="1" ht="30" hidden="1" customHeight="1" x14ac:dyDescent="0.25">
      <c r="A1054" s="436" t="str">
        <f>IF((SUM('Разделы 5, 6, 7, 8'!H16:H16)&lt;=SUM('Разделы 5, 6, 7, 8'!G16:G16)),"","Неверно!")</f>
        <v/>
      </c>
      <c r="B1054" s="437" t="s">
        <v>10920</v>
      </c>
      <c r="C1054" s="443" t="s">
        <v>1895</v>
      </c>
      <c r="D1054" s="443" t="s">
        <v>10338</v>
      </c>
      <c r="E1054" s="443" t="str">
        <f>CONCATENATE(SUM('Разделы 5, 6, 7, 8'!H16:H16),"&lt;=",SUM('Разделы 5, 6, 7, 8'!G16:G16))</f>
        <v>0&lt;=0</v>
      </c>
      <c r="F1054" s="444"/>
    </row>
    <row r="1055" spans="1:6" s="445" customFormat="1" ht="30" hidden="1" customHeight="1" x14ac:dyDescent="0.25">
      <c r="A1055" s="436" t="str">
        <f>IF((SUM('Раздел 3'!D30:D30)&lt;=SUM('Раздел 1'!Q10:Q10)),"","Неверно!")</f>
        <v/>
      </c>
      <c r="B1055" s="437" t="s">
        <v>10921</v>
      </c>
      <c r="C1055" s="443" t="s">
        <v>1876</v>
      </c>
      <c r="D1055" s="443" t="s">
        <v>255</v>
      </c>
      <c r="E1055" s="443" t="str">
        <f>CONCATENATE(SUM('Раздел 3'!D30:D30),"&lt;=",SUM('Раздел 1'!Q10:Q10))</f>
        <v>0&lt;=50</v>
      </c>
      <c r="F1055" s="444"/>
    </row>
    <row r="1056" spans="1:6" s="445" customFormat="1" ht="30" hidden="1" customHeight="1" x14ac:dyDescent="0.25">
      <c r="A1056" s="436" t="str">
        <f>IF((SUM('Раздел 3'!D31:D31)&lt;=SUM('Раздел 1'!Q10:Q10)),"","Неверно!")</f>
        <v/>
      </c>
      <c r="B1056" s="437" t="s">
        <v>10921</v>
      </c>
      <c r="C1056" s="443" t="s">
        <v>1877</v>
      </c>
      <c r="D1056" s="443" t="s">
        <v>255</v>
      </c>
      <c r="E1056" s="443" t="str">
        <f>CONCATENATE(SUM('Раздел 3'!D31:D31),"&lt;=",SUM('Раздел 1'!Q10:Q10))</f>
        <v>8&lt;=50</v>
      </c>
      <c r="F1056" s="444"/>
    </row>
    <row r="1057" spans="1:6" s="445" customFormat="1" ht="30" hidden="1" customHeight="1" x14ac:dyDescent="0.25">
      <c r="A1057" s="436" t="str">
        <f>IF((SUM('Раздел 3'!D32:D32)&lt;=SUM('Раздел 1'!Q10:Q10)),"","Неверно!")</f>
        <v/>
      </c>
      <c r="B1057" s="437" t="s">
        <v>10921</v>
      </c>
      <c r="C1057" s="443" t="s">
        <v>1878</v>
      </c>
      <c r="D1057" s="443" t="s">
        <v>255</v>
      </c>
      <c r="E1057" s="443" t="str">
        <f>CONCATENATE(SUM('Раздел 3'!D32:D32),"&lt;=",SUM('Раздел 1'!Q10:Q10))</f>
        <v>7&lt;=50</v>
      </c>
      <c r="F1057" s="444"/>
    </row>
    <row r="1058" spans="1:6" s="445" customFormat="1" ht="30" hidden="1" customHeight="1" x14ac:dyDescent="0.25">
      <c r="A1058" s="436" t="str">
        <f>IF((SUM('Раздел 3'!D33:D33)&lt;=SUM('Раздел 1'!Q10:Q10)),"","Неверно!")</f>
        <v/>
      </c>
      <c r="B1058" s="437" t="s">
        <v>10921</v>
      </c>
      <c r="C1058" s="443" t="s">
        <v>1879</v>
      </c>
      <c r="D1058" s="443" t="s">
        <v>255</v>
      </c>
      <c r="E1058" s="443" t="str">
        <f>CONCATENATE(SUM('Раздел 3'!D33:D33),"&lt;=",SUM('Раздел 1'!Q10:Q10))</f>
        <v>1&lt;=50</v>
      </c>
      <c r="F1058" s="444"/>
    </row>
    <row r="1059" spans="1:6" s="445" customFormat="1" ht="30" hidden="1" customHeight="1" x14ac:dyDescent="0.25">
      <c r="A1059" s="436" t="str">
        <f>IF((SUM('Раздел 3'!D34:D34)&lt;=SUM('Раздел 1'!Q10:Q10)),"","Неверно!")</f>
        <v/>
      </c>
      <c r="B1059" s="437" t="s">
        <v>10921</v>
      </c>
      <c r="C1059" s="443" t="s">
        <v>1880</v>
      </c>
      <c r="D1059" s="443" t="s">
        <v>255</v>
      </c>
      <c r="E1059" s="443" t="str">
        <f>CONCATENATE(SUM('Раздел 3'!D34:D34),"&lt;=",SUM('Раздел 1'!Q10:Q10))</f>
        <v>29&lt;=50</v>
      </c>
      <c r="F1059" s="444"/>
    </row>
    <row r="1060" spans="1:6" s="445" customFormat="1" ht="30" hidden="1" customHeight="1" x14ac:dyDescent="0.25">
      <c r="A1060" s="436" t="str">
        <f>IF((SUM('Раздел 3'!D35:D35)&lt;=SUM('Раздел 1'!Q10:Q10)),"","Неверно!")</f>
        <v/>
      </c>
      <c r="B1060" s="437" t="s">
        <v>10921</v>
      </c>
      <c r="C1060" s="443" t="s">
        <v>1881</v>
      </c>
      <c r="D1060" s="443" t="s">
        <v>255</v>
      </c>
      <c r="E1060" s="443" t="str">
        <f>CONCATENATE(SUM('Раздел 3'!D35:D35),"&lt;=",SUM('Раздел 1'!Q10:Q10))</f>
        <v>0&lt;=50</v>
      </c>
      <c r="F1060" s="444"/>
    </row>
    <row r="1061" spans="1:6" s="445" customFormat="1" ht="30" hidden="1" customHeight="1" x14ac:dyDescent="0.25">
      <c r="A1061" s="436" t="str">
        <f>IF((SUM('Раздел 3'!D36:D36)&lt;=SUM('Раздел 1'!Q10:Q10)),"","Неверно!")</f>
        <v/>
      </c>
      <c r="B1061" s="437" t="s">
        <v>10921</v>
      </c>
      <c r="C1061" s="443" t="s">
        <v>1882</v>
      </c>
      <c r="D1061" s="443" t="s">
        <v>255</v>
      </c>
      <c r="E1061" s="443" t="str">
        <f>CONCATENATE(SUM('Раздел 3'!D36:D36),"&lt;=",SUM('Раздел 1'!Q10:Q10))</f>
        <v>0&lt;=50</v>
      </c>
      <c r="F1061" s="444"/>
    </row>
    <row r="1062" spans="1:6" s="445" customFormat="1" ht="30" hidden="1" customHeight="1" x14ac:dyDescent="0.25">
      <c r="A1062" s="436" t="str">
        <f>IF((SUM('Раздел 3'!D37:D37)&lt;=SUM('Раздел 1'!Q10:Q10)),"","Неверно!")</f>
        <v/>
      </c>
      <c r="B1062" s="437" t="s">
        <v>10921</v>
      </c>
      <c r="C1062" s="443" t="s">
        <v>1883</v>
      </c>
      <c r="D1062" s="443" t="s">
        <v>255</v>
      </c>
      <c r="E1062" s="443" t="str">
        <f>CONCATENATE(SUM('Раздел 3'!D37:D37),"&lt;=",SUM('Раздел 1'!Q10:Q10))</f>
        <v>2&lt;=50</v>
      </c>
      <c r="F1062" s="444"/>
    </row>
    <row r="1063" spans="1:6" s="445" customFormat="1" ht="30" hidden="1" customHeight="1" x14ac:dyDescent="0.25">
      <c r="A1063" s="436" t="str">
        <f>IF((SUM('Раздел 3'!D38:D38)&lt;=SUM('Раздел 1'!Q10:Q10)),"","Неверно!")</f>
        <v/>
      </c>
      <c r="B1063" s="437" t="s">
        <v>10921</v>
      </c>
      <c r="C1063" s="443" t="s">
        <v>1884</v>
      </c>
      <c r="D1063" s="443" t="s">
        <v>255</v>
      </c>
      <c r="E1063" s="443" t="str">
        <f>CONCATENATE(SUM('Раздел 3'!D38:D38),"&lt;=",SUM('Раздел 1'!Q10:Q10))</f>
        <v>0&lt;=50</v>
      </c>
      <c r="F1063" s="444"/>
    </row>
    <row r="1064" spans="1:6" s="445" customFormat="1" ht="30" hidden="1" customHeight="1" x14ac:dyDescent="0.25">
      <c r="A1064" s="436" t="str">
        <f>IF((SUM('Раздел 3'!D39:D39)&lt;=SUM('Раздел 1'!Q10:Q10)),"","Неверно!")</f>
        <v/>
      </c>
      <c r="B1064" s="437" t="s">
        <v>10921</v>
      </c>
      <c r="C1064" s="443" t="s">
        <v>1885</v>
      </c>
      <c r="D1064" s="443" t="s">
        <v>255</v>
      </c>
      <c r="E1064" s="443" t="str">
        <f>CONCATENATE(SUM('Раздел 3'!D39:D39),"&lt;=",SUM('Раздел 1'!Q10:Q10))</f>
        <v>19&lt;=50</v>
      </c>
      <c r="F1064" s="444"/>
    </row>
    <row r="1065" spans="1:6" s="445" customFormat="1" ht="30" hidden="1" customHeight="1" x14ac:dyDescent="0.25">
      <c r="A1065" s="436" t="str">
        <f>IF((SUM('Раздел 3'!D40:D40)&lt;=SUM('Раздел 1'!Q10:Q10)),"","Неверно!")</f>
        <v/>
      </c>
      <c r="B1065" s="437" t="s">
        <v>10921</v>
      </c>
      <c r="C1065" s="443" t="s">
        <v>1886</v>
      </c>
      <c r="D1065" s="443" t="s">
        <v>255</v>
      </c>
      <c r="E1065" s="443" t="str">
        <f>CONCATENATE(SUM('Раздел 3'!D40:D40),"&lt;=",SUM('Раздел 1'!Q10:Q10))</f>
        <v>18&lt;=50</v>
      </c>
      <c r="F1065" s="444"/>
    </row>
    <row r="1066" spans="1:6" s="445" customFormat="1" ht="30" hidden="1" customHeight="1" x14ac:dyDescent="0.25">
      <c r="A1066" s="436" t="str">
        <f>IF((SUM('Разделы 11, 12, 13, 14'!E32:E32)&lt;=SUM('Разделы 11, 12, 13, 14'!E31:E31)),"","Неверно!")</f>
        <v/>
      </c>
      <c r="B1066" s="437" t="s">
        <v>10922</v>
      </c>
      <c r="C1066" s="443" t="s">
        <v>10339</v>
      </c>
      <c r="D1066" s="443" t="s">
        <v>10340</v>
      </c>
      <c r="E1066" s="443" t="str">
        <f>CONCATENATE(SUM('Разделы 11, 12, 13, 14'!E32:E32),"&lt;=",SUM('Разделы 11, 12, 13, 14'!E31:E31))</f>
        <v>0&lt;=1</v>
      </c>
      <c r="F1066" s="444"/>
    </row>
    <row r="1067" spans="1:6" s="445" customFormat="1" ht="30" hidden="1" customHeight="1" x14ac:dyDescent="0.25">
      <c r="A1067" s="436" t="str">
        <f>IF((SUM('Разделы 11, 12, 13, 14'!F32:F32)&lt;=SUM('Разделы 11, 12, 13, 14'!F31:F31)),"","Неверно!")</f>
        <v/>
      </c>
      <c r="B1067" s="437" t="s">
        <v>10922</v>
      </c>
      <c r="C1067" s="443" t="s">
        <v>10341</v>
      </c>
      <c r="D1067" s="443" t="s">
        <v>10340</v>
      </c>
      <c r="E1067" s="443" t="str">
        <f>CONCATENATE(SUM('Разделы 11, 12, 13, 14'!F32:F32),"&lt;=",SUM('Разделы 11, 12, 13, 14'!F31:F31))</f>
        <v>0&lt;=1</v>
      </c>
      <c r="F1067" s="444"/>
    </row>
    <row r="1068" spans="1:6" s="445" customFormat="1" ht="30" hidden="1" customHeight="1" x14ac:dyDescent="0.25">
      <c r="A1068" s="436" t="str">
        <f>IF((SUM('Раздел 1'!F10:AK63)&gt;0),"","Неверно!")</f>
        <v/>
      </c>
      <c r="B1068" s="437" t="s">
        <v>10923</v>
      </c>
      <c r="C1068" s="443" t="s">
        <v>1875</v>
      </c>
      <c r="D1068" s="443" t="s">
        <v>465</v>
      </c>
      <c r="E1068" s="443" t="str">
        <f>CONCATENATE(SUM('Раздел 1'!F10:AK63),"&gt;",0)</f>
        <v>2546&gt;0</v>
      </c>
      <c r="F1068" s="444"/>
    </row>
    <row r="1069" spans="1:6" s="445" customFormat="1" ht="30" hidden="1" customHeight="1" x14ac:dyDescent="0.25">
      <c r="A1069" s="436" t="str">
        <f>IF((SUM('Раздел 1'!F10:G10)=SUM('Раздел 1'!M10:M10)+SUM('Раздел 1'!O10:O10)+SUM('Раздел 1'!AK10:AK10)),"","Неверно!")</f>
        <v/>
      </c>
      <c r="B1069" s="437" t="s">
        <v>10924</v>
      </c>
      <c r="C1069" s="443" t="s">
        <v>1835</v>
      </c>
      <c r="D1069" s="443" t="s">
        <v>503</v>
      </c>
      <c r="E1069" s="443" t="str">
        <f>CONCATENATE(SUM('Раздел 1'!F10:G10),"=",SUM('Раздел 1'!M10:M10),"+",SUM('Раздел 1'!O10:O10),"+",SUM('Раздел 1'!AK10:AK10))</f>
        <v>108=67+41+0</v>
      </c>
      <c r="F1069" s="444"/>
    </row>
    <row r="1070" spans="1:6" s="445" customFormat="1" ht="30" hidden="1" customHeight="1" x14ac:dyDescent="0.25">
      <c r="A1070" s="436" t="str">
        <f>IF((SUM('Раздел 1'!F19:G19)=SUM('Раздел 1'!M19:M19)+SUM('Раздел 1'!O19:O19)+SUM('Раздел 1'!AK19:AK19)),"","Неверно!")</f>
        <v/>
      </c>
      <c r="B1070" s="437" t="s">
        <v>10924</v>
      </c>
      <c r="C1070" s="443" t="s">
        <v>1836</v>
      </c>
      <c r="D1070" s="443" t="s">
        <v>503</v>
      </c>
      <c r="E1070" s="443" t="str">
        <f>CONCATENATE(SUM('Раздел 1'!F19:G19),"=",SUM('Раздел 1'!M19:M19),"+",SUM('Раздел 1'!O19:O19),"+",SUM('Раздел 1'!AK19:AK19))</f>
        <v>3=1+2+0</v>
      </c>
      <c r="F1070" s="444"/>
    </row>
    <row r="1071" spans="1:6" s="445" customFormat="1" ht="30" hidden="1" customHeight="1" x14ac:dyDescent="0.25">
      <c r="A1071" s="436" t="str">
        <f>IF((SUM('Раздел 1'!F20:G20)=SUM('Раздел 1'!M20:M20)+SUM('Раздел 1'!O20:O20)+SUM('Раздел 1'!AK20:AK20)),"","Неверно!")</f>
        <v/>
      </c>
      <c r="B1071" s="437" t="s">
        <v>10924</v>
      </c>
      <c r="C1071" s="443" t="s">
        <v>1837</v>
      </c>
      <c r="D1071" s="443" t="s">
        <v>503</v>
      </c>
      <c r="E1071" s="443" t="str">
        <f>CONCATENATE(SUM('Раздел 1'!F20:G20),"=",SUM('Раздел 1'!M20:M20),"+",SUM('Раздел 1'!O20:O20),"+",SUM('Раздел 1'!AK20:AK20))</f>
        <v>0=0+0+0</v>
      </c>
      <c r="F1071" s="444"/>
    </row>
    <row r="1072" spans="1:6" s="445" customFormat="1" ht="30" hidden="1" customHeight="1" x14ac:dyDescent="0.25">
      <c r="A1072" s="436" t="str">
        <f>IF((SUM('Раздел 1'!F21:G21)=SUM('Раздел 1'!M21:M21)+SUM('Раздел 1'!O21:O21)+SUM('Раздел 1'!AK21:AK21)),"","Неверно!")</f>
        <v/>
      </c>
      <c r="B1072" s="437" t="s">
        <v>10924</v>
      </c>
      <c r="C1072" s="443" t="s">
        <v>1838</v>
      </c>
      <c r="D1072" s="443" t="s">
        <v>503</v>
      </c>
      <c r="E1072" s="443" t="str">
        <f>CONCATENATE(SUM('Раздел 1'!F21:G21),"=",SUM('Раздел 1'!M21:M21),"+",SUM('Раздел 1'!O21:O21),"+",SUM('Раздел 1'!AK21:AK21))</f>
        <v>1=1+0+0</v>
      </c>
      <c r="F1072" s="444"/>
    </row>
    <row r="1073" spans="1:6" s="445" customFormat="1" ht="30" hidden="1" customHeight="1" x14ac:dyDescent="0.25">
      <c r="A1073" s="436" t="str">
        <f>IF((SUM('Раздел 1'!F22:G22)=SUM('Раздел 1'!M22:M22)+SUM('Раздел 1'!O22:O22)+SUM('Раздел 1'!AK22:AK22)),"","Неверно!")</f>
        <v/>
      </c>
      <c r="B1073" s="437" t="s">
        <v>10924</v>
      </c>
      <c r="C1073" s="443" t="s">
        <v>1839</v>
      </c>
      <c r="D1073" s="443" t="s">
        <v>503</v>
      </c>
      <c r="E1073" s="443" t="str">
        <f>CONCATENATE(SUM('Раздел 1'!F22:G22),"=",SUM('Раздел 1'!M22:M22),"+",SUM('Раздел 1'!O22:O22),"+",SUM('Раздел 1'!AK22:AK22))</f>
        <v>0=0+0+0</v>
      </c>
      <c r="F1073" s="444"/>
    </row>
    <row r="1074" spans="1:6" s="445" customFormat="1" ht="30" hidden="1" customHeight="1" x14ac:dyDescent="0.25">
      <c r="A1074" s="436" t="str">
        <f>IF((SUM('Раздел 1'!F23:G23)=SUM('Раздел 1'!M23:M23)+SUM('Раздел 1'!O23:O23)+SUM('Раздел 1'!AK23:AK23)),"","Неверно!")</f>
        <v/>
      </c>
      <c r="B1074" s="437" t="s">
        <v>10924</v>
      </c>
      <c r="C1074" s="443" t="s">
        <v>1840</v>
      </c>
      <c r="D1074" s="443" t="s">
        <v>503</v>
      </c>
      <c r="E1074" s="443" t="str">
        <f>CONCATENATE(SUM('Раздел 1'!F23:G23),"=",SUM('Раздел 1'!M23:M23),"+",SUM('Раздел 1'!O23:O23),"+",SUM('Раздел 1'!AK23:AK23))</f>
        <v>0=0+0+0</v>
      </c>
      <c r="F1074" s="444"/>
    </row>
    <row r="1075" spans="1:6" s="445" customFormat="1" ht="30" hidden="1" customHeight="1" x14ac:dyDescent="0.25">
      <c r="A1075" s="436" t="str">
        <f>IF((SUM('Раздел 1'!F24:G24)=SUM('Раздел 1'!M24:M24)+SUM('Раздел 1'!O24:O24)+SUM('Раздел 1'!AK24:AK24)),"","Неверно!")</f>
        <v/>
      </c>
      <c r="B1075" s="437" t="s">
        <v>10924</v>
      </c>
      <c r="C1075" s="443" t="s">
        <v>1841</v>
      </c>
      <c r="D1075" s="443" t="s">
        <v>503</v>
      </c>
      <c r="E1075" s="443" t="str">
        <f>CONCATENATE(SUM('Раздел 1'!F24:G24),"=",SUM('Раздел 1'!M24:M24),"+",SUM('Раздел 1'!O24:O24),"+",SUM('Раздел 1'!AK24:AK24))</f>
        <v>4=4+0+0</v>
      </c>
      <c r="F1075" s="444"/>
    </row>
    <row r="1076" spans="1:6" s="445" customFormat="1" ht="30" hidden="1" customHeight="1" x14ac:dyDescent="0.25">
      <c r="A1076" s="436" t="str">
        <f>IF((SUM('Раздел 1'!F25:G25)=SUM('Раздел 1'!M25:M25)+SUM('Раздел 1'!O25:O25)+SUM('Раздел 1'!AK25:AK25)),"","Неверно!")</f>
        <v/>
      </c>
      <c r="B1076" s="437" t="s">
        <v>10924</v>
      </c>
      <c r="C1076" s="443" t="s">
        <v>1842</v>
      </c>
      <c r="D1076" s="443" t="s">
        <v>503</v>
      </c>
      <c r="E1076" s="443" t="str">
        <f>CONCATENATE(SUM('Раздел 1'!F25:G25),"=",SUM('Раздел 1'!M25:M25),"+",SUM('Раздел 1'!O25:O25),"+",SUM('Раздел 1'!AK25:AK25))</f>
        <v>0=0+0+0</v>
      </c>
      <c r="F1076" s="444"/>
    </row>
    <row r="1077" spans="1:6" s="445" customFormat="1" ht="30" hidden="1" customHeight="1" x14ac:dyDescent="0.25">
      <c r="A1077" s="436" t="str">
        <f>IF((SUM('Раздел 1'!F26:G26)=SUM('Раздел 1'!M26:M26)+SUM('Раздел 1'!O26:O26)+SUM('Раздел 1'!AK26:AK26)),"","Неверно!")</f>
        <v/>
      </c>
      <c r="B1077" s="437" t="s">
        <v>10924</v>
      </c>
      <c r="C1077" s="443" t="s">
        <v>1843</v>
      </c>
      <c r="D1077" s="443" t="s">
        <v>503</v>
      </c>
      <c r="E1077" s="443" t="str">
        <f>CONCATENATE(SUM('Раздел 1'!F26:G26),"=",SUM('Раздел 1'!M26:M26),"+",SUM('Раздел 1'!O26:O26),"+",SUM('Раздел 1'!AK26:AK26))</f>
        <v>0=0+0+0</v>
      </c>
      <c r="F1077" s="444"/>
    </row>
    <row r="1078" spans="1:6" s="445" customFormat="1" ht="30" hidden="1" customHeight="1" x14ac:dyDescent="0.25">
      <c r="A1078" s="436" t="str">
        <f>IF((SUM('Раздел 1'!F27:G27)=SUM('Раздел 1'!M27:M27)+SUM('Раздел 1'!O27:O27)+SUM('Раздел 1'!AK27:AK27)),"","Неверно!")</f>
        <v/>
      </c>
      <c r="B1078" s="437" t="s">
        <v>10924</v>
      </c>
      <c r="C1078" s="443" t="s">
        <v>1844</v>
      </c>
      <c r="D1078" s="443" t="s">
        <v>503</v>
      </c>
      <c r="E1078" s="443" t="str">
        <f>CONCATENATE(SUM('Раздел 1'!F27:G27),"=",SUM('Раздел 1'!M27:M27),"+",SUM('Раздел 1'!O27:O27),"+",SUM('Раздел 1'!AK27:AK27))</f>
        <v>0=0+0+0</v>
      </c>
      <c r="F1078" s="444"/>
    </row>
    <row r="1079" spans="1:6" s="445" customFormat="1" ht="30" hidden="1" customHeight="1" x14ac:dyDescent="0.25">
      <c r="A1079" s="436" t="str">
        <f>IF((SUM('Раздел 1'!F28:G28)=SUM('Раздел 1'!M28:M28)+SUM('Раздел 1'!O28:O28)+SUM('Раздел 1'!AK28:AK28)),"","Неверно!")</f>
        <v/>
      </c>
      <c r="B1079" s="437" t="s">
        <v>10924</v>
      </c>
      <c r="C1079" s="443" t="s">
        <v>1845</v>
      </c>
      <c r="D1079" s="443" t="s">
        <v>503</v>
      </c>
      <c r="E1079" s="443" t="str">
        <f>CONCATENATE(SUM('Раздел 1'!F28:G28),"=",SUM('Раздел 1'!M28:M28),"+",SUM('Раздел 1'!O28:O28),"+",SUM('Раздел 1'!AK28:AK28))</f>
        <v>0=0+0+0</v>
      </c>
      <c r="F1079" s="444"/>
    </row>
    <row r="1080" spans="1:6" s="445" customFormat="1" ht="30" hidden="1" customHeight="1" x14ac:dyDescent="0.25">
      <c r="A1080" s="436" t="str">
        <f>IF((SUM('Раздел 1'!F11:G11)=SUM('Раздел 1'!M11:M11)+SUM('Раздел 1'!O11:O11)+SUM('Раздел 1'!AK11:AK11)),"","Неверно!")</f>
        <v/>
      </c>
      <c r="B1080" s="437" t="s">
        <v>10924</v>
      </c>
      <c r="C1080" s="443" t="s">
        <v>1846</v>
      </c>
      <c r="D1080" s="443" t="s">
        <v>503</v>
      </c>
      <c r="E1080" s="443" t="str">
        <f>CONCATENATE(SUM('Раздел 1'!F11:G11),"=",SUM('Раздел 1'!M11:M11),"+",SUM('Раздел 1'!O11:O11),"+",SUM('Раздел 1'!AK11:AK11))</f>
        <v>2=0+2+0</v>
      </c>
      <c r="F1080" s="444"/>
    </row>
    <row r="1081" spans="1:6" s="445" customFormat="1" ht="30" hidden="1" customHeight="1" x14ac:dyDescent="0.25">
      <c r="A1081" s="436" t="str">
        <f>IF((SUM('Раздел 1'!F29:G29)=SUM('Раздел 1'!M29:M29)+SUM('Раздел 1'!O29:O29)+SUM('Раздел 1'!AK29:AK29)),"","Неверно!")</f>
        <v/>
      </c>
      <c r="B1081" s="437" t="s">
        <v>10924</v>
      </c>
      <c r="C1081" s="443" t="s">
        <v>1847</v>
      </c>
      <c r="D1081" s="443" t="s">
        <v>503</v>
      </c>
      <c r="E1081" s="443" t="str">
        <f>CONCATENATE(SUM('Раздел 1'!F29:G29),"=",SUM('Раздел 1'!M29:M29),"+",SUM('Раздел 1'!O29:O29),"+",SUM('Раздел 1'!AK29:AK29))</f>
        <v>0=0+0+0</v>
      </c>
      <c r="F1081" s="444"/>
    </row>
    <row r="1082" spans="1:6" s="445" customFormat="1" ht="30" hidden="1" customHeight="1" x14ac:dyDescent="0.25">
      <c r="A1082" s="436" t="str">
        <f>IF((SUM('Раздел 1'!F30:G30)=SUM('Раздел 1'!M30:M30)+SUM('Раздел 1'!O30:O30)+SUM('Раздел 1'!AK30:AK30)),"","Неверно!")</f>
        <v/>
      </c>
      <c r="B1082" s="437" t="s">
        <v>10924</v>
      </c>
      <c r="C1082" s="443" t="s">
        <v>1848</v>
      </c>
      <c r="D1082" s="443" t="s">
        <v>503</v>
      </c>
      <c r="E1082" s="443" t="str">
        <f>CONCATENATE(SUM('Раздел 1'!F30:G30),"=",SUM('Раздел 1'!M30:M30),"+",SUM('Раздел 1'!O30:O30),"+",SUM('Раздел 1'!AK30:AK30))</f>
        <v>0=0+0+0</v>
      </c>
      <c r="F1082" s="444"/>
    </row>
    <row r="1083" spans="1:6" s="445" customFormat="1" ht="30" hidden="1" customHeight="1" x14ac:dyDescent="0.25">
      <c r="A1083" s="436" t="str">
        <f>IF((SUM('Раздел 1'!F31:G31)=SUM('Раздел 1'!M31:M31)+SUM('Раздел 1'!O31:O31)+SUM('Раздел 1'!AK31:AK31)),"","Неверно!")</f>
        <v/>
      </c>
      <c r="B1083" s="437" t="s">
        <v>10924</v>
      </c>
      <c r="C1083" s="443" t="s">
        <v>1849</v>
      </c>
      <c r="D1083" s="443" t="s">
        <v>503</v>
      </c>
      <c r="E1083" s="443" t="str">
        <f>CONCATENATE(SUM('Раздел 1'!F31:G31),"=",SUM('Раздел 1'!M31:M31),"+",SUM('Раздел 1'!O31:O31),"+",SUM('Раздел 1'!AK31:AK31))</f>
        <v>0=0+0+0</v>
      </c>
      <c r="F1083" s="444"/>
    </row>
    <row r="1084" spans="1:6" s="445" customFormat="1" ht="30" hidden="1" customHeight="1" x14ac:dyDescent="0.25">
      <c r="A1084" s="436" t="str">
        <f>IF((SUM('Раздел 1'!F32:G32)=SUM('Раздел 1'!M32:M32)+SUM('Раздел 1'!O32:O32)+SUM('Раздел 1'!AK32:AK32)),"","Неверно!")</f>
        <v/>
      </c>
      <c r="B1084" s="437" t="s">
        <v>10924</v>
      </c>
      <c r="C1084" s="443" t="s">
        <v>1850</v>
      </c>
      <c r="D1084" s="443" t="s">
        <v>503</v>
      </c>
      <c r="E1084" s="443" t="str">
        <f>CONCATENATE(SUM('Раздел 1'!F32:G32),"=",SUM('Раздел 1'!M32:M32),"+",SUM('Раздел 1'!O32:O32),"+",SUM('Раздел 1'!AK32:AK32))</f>
        <v>11=8+3+0</v>
      </c>
      <c r="F1084" s="444"/>
    </row>
    <row r="1085" spans="1:6" s="445" customFormat="1" ht="30" hidden="1" customHeight="1" x14ac:dyDescent="0.25">
      <c r="A1085" s="436" t="str">
        <f>IF((SUM('Раздел 1'!F33:G33)=SUM('Раздел 1'!M33:M33)+SUM('Раздел 1'!O33:O33)+SUM('Раздел 1'!AK33:AK33)),"","Неверно!")</f>
        <v/>
      </c>
      <c r="B1085" s="437" t="s">
        <v>10924</v>
      </c>
      <c r="C1085" s="443" t="s">
        <v>1851</v>
      </c>
      <c r="D1085" s="443" t="s">
        <v>503</v>
      </c>
      <c r="E1085" s="443" t="str">
        <f>CONCATENATE(SUM('Раздел 1'!F33:G33),"=",SUM('Раздел 1'!M33:M33),"+",SUM('Раздел 1'!O33:O33),"+",SUM('Раздел 1'!AK33:AK33))</f>
        <v>0=0+0+0</v>
      </c>
      <c r="F1085" s="444"/>
    </row>
    <row r="1086" spans="1:6" s="445" customFormat="1" ht="30" hidden="1" customHeight="1" x14ac:dyDescent="0.25">
      <c r="A1086" s="436" t="str">
        <f>IF((SUM('Раздел 1'!F34:G34)=SUM('Раздел 1'!M34:M34)+SUM('Раздел 1'!O34:O34)+SUM('Раздел 1'!AK34:AK34)),"","Неверно!")</f>
        <v/>
      </c>
      <c r="B1086" s="437" t="s">
        <v>10924</v>
      </c>
      <c r="C1086" s="443" t="s">
        <v>1852</v>
      </c>
      <c r="D1086" s="443" t="s">
        <v>503</v>
      </c>
      <c r="E1086" s="443" t="str">
        <f>CONCATENATE(SUM('Раздел 1'!F34:G34),"=",SUM('Раздел 1'!M34:M34),"+",SUM('Раздел 1'!O34:O34),"+",SUM('Раздел 1'!AK34:AK34))</f>
        <v>3=2+1+0</v>
      </c>
      <c r="F1086" s="444"/>
    </row>
    <row r="1087" spans="1:6" s="445" customFormat="1" ht="30" hidden="1" customHeight="1" x14ac:dyDescent="0.25">
      <c r="A1087" s="436" t="str">
        <f>IF((SUM('Раздел 1'!F35:G35)=SUM('Раздел 1'!M35:M35)+SUM('Раздел 1'!O35:O35)+SUM('Раздел 1'!AK35:AK35)),"","Неверно!")</f>
        <v/>
      </c>
      <c r="B1087" s="437" t="s">
        <v>10924</v>
      </c>
      <c r="C1087" s="443" t="s">
        <v>1853</v>
      </c>
      <c r="D1087" s="443" t="s">
        <v>503</v>
      </c>
      <c r="E1087" s="443" t="str">
        <f>CONCATENATE(SUM('Раздел 1'!F35:G35),"=",SUM('Раздел 1'!M35:M35),"+",SUM('Раздел 1'!O35:O35),"+",SUM('Раздел 1'!AK35:AK35))</f>
        <v>3=2+1+0</v>
      </c>
      <c r="F1087" s="444"/>
    </row>
    <row r="1088" spans="1:6" s="445" customFormat="1" ht="30" hidden="1" customHeight="1" x14ac:dyDescent="0.25">
      <c r="A1088" s="436" t="str">
        <f>IF((SUM('Раздел 1'!F36:G36)=SUM('Раздел 1'!M36:M36)+SUM('Раздел 1'!O36:O36)+SUM('Раздел 1'!AK36:AK36)),"","Неверно!")</f>
        <v/>
      </c>
      <c r="B1088" s="437" t="s">
        <v>10924</v>
      </c>
      <c r="C1088" s="443" t="s">
        <v>1854</v>
      </c>
      <c r="D1088" s="443" t="s">
        <v>503</v>
      </c>
      <c r="E1088" s="443" t="str">
        <f>CONCATENATE(SUM('Раздел 1'!F36:G36),"=",SUM('Раздел 1'!M36:M36),"+",SUM('Раздел 1'!O36:O36),"+",SUM('Раздел 1'!AK36:AK36))</f>
        <v>12=7+5+0</v>
      </c>
      <c r="F1088" s="444"/>
    </row>
    <row r="1089" spans="1:6" s="445" customFormat="1" ht="30" hidden="1" customHeight="1" x14ac:dyDescent="0.25">
      <c r="A1089" s="436" t="str">
        <f>IF((SUM('Раздел 1'!F37:G37)=SUM('Раздел 1'!M37:M37)+SUM('Раздел 1'!O37:O37)+SUM('Раздел 1'!AK37:AK37)),"","Неверно!")</f>
        <v/>
      </c>
      <c r="B1089" s="437" t="s">
        <v>10924</v>
      </c>
      <c r="C1089" s="443" t="s">
        <v>1855</v>
      </c>
      <c r="D1089" s="443" t="s">
        <v>503</v>
      </c>
      <c r="E1089" s="443" t="str">
        <f>CONCATENATE(SUM('Раздел 1'!F37:G37),"=",SUM('Раздел 1'!M37:M37),"+",SUM('Раздел 1'!O37:O37),"+",SUM('Раздел 1'!AK37:AK37))</f>
        <v>0=0+0+0</v>
      </c>
      <c r="F1089" s="444"/>
    </row>
    <row r="1090" spans="1:6" s="445" customFormat="1" ht="30" hidden="1" customHeight="1" x14ac:dyDescent="0.25">
      <c r="A1090" s="436" t="str">
        <f>IF((SUM('Раздел 1'!F38:G38)=SUM('Раздел 1'!M38:M38)+SUM('Раздел 1'!O38:O38)+SUM('Раздел 1'!AK38:AK38)),"","Неверно!")</f>
        <v/>
      </c>
      <c r="B1090" s="437" t="s">
        <v>10924</v>
      </c>
      <c r="C1090" s="443" t="s">
        <v>1856</v>
      </c>
      <c r="D1090" s="443" t="s">
        <v>503</v>
      </c>
      <c r="E1090" s="443" t="str">
        <f>CONCATENATE(SUM('Раздел 1'!F38:G38),"=",SUM('Раздел 1'!M38:M38),"+",SUM('Раздел 1'!O38:O38),"+",SUM('Раздел 1'!AK38:AK38))</f>
        <v>0=0+0+0</v>
      </c>
      <c r="F1090" s="444"/>
    </row>
    <row r="1091" spans="1:6" s="445" customFormat="1" ht="30" hidden="1" customHeight="1" x14ac:dyDescent="0.25">
      <c r="A1091" s="436" t="str">
        <f>IF((SUM('Раздел 1'!F12:G12)=SUM('Раздел 1'!M12:M12)+SUM('Раздел 1'!O12:O12)+SUM('Раздел 1'!AK12:AK12)),"","Неверно!")</f>
        <v/>
      </c>
      <c r="B1091" s="437" t="s">
        <v>10924</v>
      </c>
      <c r="C1091" s="443" t="s">
        <v>1857</v>
      </c>
      <c r="D1091" s="443" t="s">
        <v>503</v>
      </c>
      <c r="E1091" s="443" t="str">
        <f>CONCATENATE(SUM('Раздел 1'!F12:G12),"=",SUM('Раздел 1'!M12:M12),"+",SUM('Раздел 1'!O12:O12),"+",SUM('Раздел 1'!AK12:AK12))</f>
        <v>0=0+0+0</v>
      </c>
      <c r="F1091" s="444"/>
    </row>
    <row r="1092" spans="1:6" s="445" customFormat="1" ht="30" hidden="1" customHeight="1" x14ac:dyDescent="0.25">
      <c r="A1092" s="436" t="str">
        <f>IF((SUM('Раздел 1'!F39:G39)=SUM('Раздел 1'!M39:M39)+SUM('Раздел 1'!O39:O39)+SUM('Раздел 1'!AK39:AK39)),"","Неверно!")</f>
        <v/>
      </c>
      <c r="B1092" s="437" t="s">
        <v>10924</v>
      </c>
      <c r="C1092" s="443" t="s">
        <v>1858</v>
      </c>
      <c r="D1092" s="443" t="s">
        <v>503</v>
      </c>
      <c r="E1092" s="443" t="str">
        <f>CONCATENATE(SUM('Раздел 1'!F39:G39),"=",SUM('Раздел 1'!M39:M39),"+",SUM('Раздел 1'!O39:O39),"+",SUM('Раздел 1'!AK39:AK39))</f>
        <v>1=0+1+0</v>
      </c>
      <c r="F1092" s="444"/>
    </row>
    <row r="1093" spans="1:6" s="445" customFormat="1" ht="30" hidden="1" customHeight="1" x14ac:dyDescent="0.25">
      <c r="A1093" s="436" t="str">
        <f>IF((SUM('Раздел 1'!F40:G40)=SUM('Раздел 1'!M40:M40)+SUM('Раздел 1'!O40:O40)+SUM('Раздел 1'!AK40:AK40)),"","Неверно!")</f>
        <v/>
      </c>
      <c r="B1093" s="437" t="s">
        <v>10924</v>
      </c>
      <c r="C1093" s="443" t="s">
        <v>1859</v>
      </c>
      <c r="D1093" s="443" t="s">
        <v>503</v>
      </c>
      <c r="E1093" s="443" t="str">
        <f>CONCATENATE(SUM('Раздел 1'!F40:G40),"=",SUM('Раздел 1'!M40:M40),"+",SUM('Раздел 1'!O40:O40),"+",SUM('Раздел 1'!AK40:AK40))</f>
        <v>0=0+0+0</v>
      </c>
      <c r="F1093" s="444"/>
    </row>
    <row r="1094" spans="1:6" s="445" customFormat="1" ht="30" hidden="1" customHeight="1" x14ac:dyDescent="0.25">
      <c r="A1094" s="436" t="str">
        <f>IF((SUM('Раздел 1'!F41:G41)=SUM('Раздел 1'!M41:M41)+SUM('Раздел 1'!O41:O41)+SUM('Раздел 1'!AK41:AK41)),"","Неверно!")</f>
        <v/>
      </c>
      <c r="B1094" s="437" t="s">
        <v>10924</v>
      </c>
      <c r="C1094" s="443" t="s">
        <v>1860</v>
      </c>
      <c r="D1094" s="443" t="s">
        <v>503</v>
      </c>
      <c r="E1094" s="443" t="str">
        <f>CONCATENATE(SUM('Раздел 1'!F41:G41),"=",SUM('Раздел 1'!M41:M41),"+",SUM('Раздел 1'!O41:O41),"+",SUM('Раздел 1'!AK41:AK41))</f>
        <v>0=0+0+0</v>
      </c>
      <c r="F1094" s="444"/>
    </row>
    <row r="1095" spans="1:6" s="445" customFormat="1" ht="30" hidden="1" customHeight="1" x14ac:dyDescent="0.25">
      <c r="A1095" s="436" t="str">
        <f>IF((SUM('Раздел 1'!F42:G42)=SUM('Раздел 1'!M42:M42)+SUM('Раздел 1'!O42:O42)+SUM('Раздел 1'!AK42:AK42)),"","Неверно!")</f>
        <v/>
      </c>
      <c r="B1095" s="437" t="s">
        <v>10924</v>
      </c>
      <c r="C1095" s="443" t="s">
        <v>1861</v>
      </c>
      <c r="D1095" s="443" t="s">
        <v>503</v>
      </c>
      <c r="E1095" s="443" t="str">
        <f>CONCATENATE(SUM('Раздел 1'!F42:G42),"=",SUM('Раздел 1'!M42:M42),"+",SUM('Раздел 1'!O42:O42),"+",SUM('Раздел 1'!AK42:AK42))</f>
        <v>0=0+0+0</v>
      </c>
      <c r="F1095" s="444"/>
    </row>
    <row r="1096" spans="1:6" s="445" customFormat="1" ht="30" hidden="1" customHeight="1" x14ac:dyDescent="0.25">
      <c r="A1096" s="436" t="str">
        <f>IF((SUM('Раздел 1'!F43:G43)=SUM('Раздел 1'!M43:M43)+SUM('Раздел 1'!O43:O43)+SUM('Раздел 1'!AK43:AK43)),"","Неверно!")</f>
        <v/>
      </c>
      <c r="B1096" s="437" t="s">
        <v>10924</v>
      </c>
      <c r="C1096" s="443" t="s">
        <v>1862</v>
      </c>
      <c r="D1096" s="443" t="s">
        <v>503</v>
      </c>
      <c r="E1096" s="443" t="str">
        <f>CONCATENATE(SUM('Раздел 1'!F43:G43),"=",SUM('Раздел 1'!M43:M43),"+",SUM('Раздел 1'!O43:O43),"+",SUM('Раздел 1'!AK43:AK43))</f>
        <v>5=4+1+0</v>
      </c>
      <c r="F1096" s="444"/>
    </row>
    <row r="1097" spans="1:6" s="445" customFormat="1" ht="30" hidden="1" customHeight="1" x14ac:dyDescent="0.25">
      <c r="A1097" s="436" t="str">
        <f>IF((SUM('Раздел 1'!F44:G44)=SUM('Раздел 1'!M44:M44)+SUM('Раздел 1'!O44:O44)+SUM('Раздел 1'!AK44:AK44)),"","Неверно!")</f>
        <v/>
      </c>
      <c r="B1097" s="437" t="s">
        <v>10924</v>
      </c>
      <c r="C1097" s="443" t="s">
        <v>1863</v>
      </c>
      <c r="D1097" s="443" t="s">
        <v>503</v>
      </c>
      <c r="E1097" s="443" t="str">
        <f>CONCATENATE(SUM('Раздел 1'!F44:G44),"=",SUM('Раздел 1'!M44:M44),"+",SUM('Раздел 1'!O44:O44),"+",SUM('Раздел 1'!AK44:AK44))</f>
        <v>0=0+0+0</v>
      </c>
      <c r="F1097" s="444"/>
    </row>
    <row r="1098" spans="1:6" s="445" customFormat="1" ht="30" hidden="1" customHeight="1" x14ac:dyDescent="0.25">
      <c r="A1098" s="436" t="str">
        <f>IF((SUM('Раздел 1'!F45:G45)=SUM('Раздел 1'!M45:M45)+SUM('Раздел 1'!O45:O45)+SUM('Раздел 1'!AK45:AK45)),"","Неверно!")</f>
        <v/>
      </c>
      <c r="B1098" s="437" t="s">
        <v>10924</v>
      </c>
      <c r="C1098" s="443" t="s">
        <v>1864</v>
      </c>
      <c r="D1098" s="443" t="s">
        <v>503</v>
      </c>
      <c r="E1098" s="443" t="str">
        <f>CONCATENATE(SUM('Раздел 1'!F45:G45),"=",SUM('Раздел 1'!M45:M45),"+",SUM('Раздел 1'!O45:O45),"+",SUM('Раздел 1'!AK45:AK45))</f>
        <v>0=0+0+0</v>
      </c>
      <c r="F1098" s="444"/>
    </row>
    <row r="1099" spans="1:6" s="445" customFormat="1" ht="30" hidden="1" customHeight="1" x14ac:dyDescent="0.25">
      <c r="A1099" s="436" t="str">
        <f>IF((SUM('Раздел 1'!F46:G46)=SUM('Раздел 1'!M46:M46)+SUM('Раздел 1'!O46:O46)+SUM('Раздел 1'!AK46:AK46)),"","Неверно!")</f>
        <v/>
      </c>
      <c r="B1099" s="437" t="s">
        <v>10924</v>
      </c>
      <c r="C1099" s="443" t="s">
        <v>1865</v>
      </c>
      <c r="D1099" s="443" t="s">
        <v>503</v>
      </c>
      <c r="E1099" s="443" t="str">
        <f>CONCATENATE(SUM('Раздел 1'!F46:G46),"=",SUM('Раздел 1'!M46:M46),"+",SUM('Раздел 1'!O46:O46),"+",SUM('Раздел 1'!AK46:AK46))</f>
        <v>33=24+9+0</v>
      </c>
      <c r="F1099" s="444"/>
    </row>
    <row r="1100" spans="1:6" s="445" customFormat="1" ht="30" hidden="1" customHeight="1" x14ac:dyDescent="0.25">
      <c r="A1100" s="436" t="str">
        <f>IF((SUM('Раздел 1'!F47:G47)=SUM('Раздел 1'!M47:M47)+SUM('Раздел 1'!O47:O47)+SUM('Раздел 1'!AK47:AK47)),"","Неверно!")</f>
        <v/>
      </c>
      <c r="B1100" s="437" t="s">
        <v>10924</v>
      </c>
      <c r="C1100" s="443" t="s">
        <v>1866</v>
      </c>
      <c r="D1100" s="443" t="s">
        <v>503</v>
      </c>
      <c r="E1100" s="443" t="str">
        <f>CONCATENATE(SUM('Раздел 1'!F47:G47),"=",SUM('Раздел 1'!M47:M47),"+",SUM('Раздел 1'!O47:O47),"+",SUM('Раздел 1'!AK47:AK47))</f>
        <v>3=2+1+0</v>
      </c>
      <c r="F1100" s="444"/>
    </row>
    <row r="1101" spans="1:6" s="445" customFormat="1" ht="30" hidden="1" customHeight="1" x14ac:dyDescent="0.25">
      <c r="A1101" s="436" t="str">
        <f>IF((SUM('Раздел 1'!F48:G48)=SUM('Раздел 1'!M48:M48)+SUM('Раздел 1'!O48:O48)+SUM('Раздел 1'!AK48:AK48)),"","Неверно!")</f>
        <v/>
      </c>
      <c r="B1101" s="437" t="s">
        <v>10924</v>
      </c>
      <c r="C1101" s="443" t="s">
        <v>1867</v>
      </c>
      <c r="D1101" s="443" t="s">
        <v>503</v>
      </c>
      <c r="E1101" s="443" t="str">
        <f>CONCATENATE(SUM('Раздел 1'!F48:G48),"=",SUM('Раздел 1'!M48:M48),"+",SUM('Раздел 1'!O48:O48),"+",SUM('Раздел 1'!AK48:AK48))</f>
        <v>0=0+0+0</v>
      </c>
      <c r="F1101" s="444"/>
    </row>
    <row r="1102" spans="1:6" s="445" customFormat="1" ht="30" hidden="1" customHeight="1" x14ac:dyDescent="0.25">
      <c r="A1102" s="436" t="str">
        <f>IF((SUM('Раздел 1'!F13:G13)=SUM('Раздел 1'!M13:M13)+SUM('Раздел 1'!O13:O13)+SUM('Раздел 1'!AK13:AK13)),"","Неверно!")</f>
        <v/>
      </c>
      <c r="B1102" s="437" t="s">
        <v>10924</v>
      </c>
      <c r="C1102" s="443" t="s">
        <v>1868</v>
      </c>
      <c r="D1102" s="443" t="s">
        <v>503</v>
      </c>
      <c r="E1102" s="443" t="str">
        <f>CONCATENATE(SUM('Раздел 1'!F13:G13),"=",SUM('Раздел 1'!M13:M13),"+",SUM('Раздел 1'!O13:O13),"+",SUM('Раздел 1'!AK13:AK13))</f>
        <v>10=4+6+0</v>
      </c>
      <c r="F1102" s="444"/>
    </row>
    <row r="1103" spans="1:6" s="445" customFormat="1" ht="30" hidden="1" customHeight="1" x14ac:dyDescent="0.25">
      <c r="A1103" s="436" t="str">
        <f>IF((SUM('Раздел 1'!F49:G49)=SUM('Раздел 1'!M49:M49)+SUM('Раздел 1'!O49:O49)+SUM('Раздел 1'!AK49:AK49)),"","Неверно!")</f>
        <v/>
      </c>
      <c r="B1103" s="437" t="s">
        <v>10924</v>
      </c>
      <c r="C1103" s="443" t="s">
        <v>1869</v>
      </c>
      <c r="D1103" s="443" t="s">
        <v>503</v>
      </c>
      <c r="E1103" s="443" t="str">
        <f>CONCATENATE(SUM('Раздел 1'!F49:G49),"=",SUM('Раздел 1'!M49:M49),"+",SUM('Раздел 1'!O49:O49),"+",SUM('Раздел 1'!AK49:AK49))</f>
        <v>37=26+11+0</v>
      </c>
      <c r="F1103" s="444"/>
    </row>
    <row r="1104" spans="1:6" s="445" customFormat="1" ht="30" hidden="1" customHeight="1" x14ac:dyDescent="0.25">
      <c r="A1104" s="436" t="str">
        <f>IF((SUM('Раздел 1'!F14:G14)=SUM('Раздел 1'!M14:M14)+SUM('Раздел 1'!O14:O14)+SUM('Раздел 1'!AK14:AK14)),"","Неверно!")</f>
        <v/>
      </c>
      <c r="B1104" s="437" t="s">
        <v>10924</v>
      </c>
      <c r="C1104" s="443" t="s">
        <v>1870</v>
      </c>
      <c r="D1104" s="443" t="s">
        <v>503</v>
      </c>
      <c r="E1104" s="443" t="str">
        <f>CONCATENATE(SUM('Раздел 1'!F14:G14),"=",SUM('Раздел 1'!M14:M14),"+",SUM('Раздел 1'!O14:O14),"+",SUM('Раздел 1'!AK14:AK14))</f>
        <v>0=0+0+0</v>
      </c>
      <c r="F1104" s="444"/>
    </row>
    <row r="1105" spans="1:6" s="445" customFormat="1" ht="30" hidden="1" customHeight="1" x14ac:dyDescent="0.25">
      <c r="A1105" s="436" t="str">
        <f>IF((SUM('Раздел 1'!F15:G15)=SUM('Раздел 1'!M15:M15)+SUM('Раздел 1'!O15:O15)+SUM('Раздел 1'!AK15:AK15)),"","Неверно!")</f>
        <v/>
      </c>
      <c r="B1105" s="437" t="s">
        <v>10924</v>
      </c>
      <c r="C1105" s="443" t="s">
        <v>1871</v>
      </c>
      <c r="D1105" s="443" t="s">
        <v>503</v>
      </c>
      <c r="E1105" s="443" t="str">
        <f>CONCATENATE(SUM('Раздел 1'!F15:G15),"=",SUM('Раздел 1'!M15:M15),"+",SUM('Раздел 1'!O15:O15),"+",SUM('Раздел 1'!AK15:AK15))</f>
        <v>1=0+1+0</v>
      </c>
      <c r="F1105" s="444"/>
    </row>
    <row r="1106" spans="1:6" s="445" customFormat="1" ht="30" hidden="1" customHeight="1" x14ac:dyDescent="0.25">
      <c r="A1106" s="436" t="str">
        <f>IF((SUM('Раздел 1'!F16:G16)=SUM('Раздел 1'!M16:M16)+SUM('Раздел 1'!O16:O16)+SUM('Раздел 1'!AK16:AK16)),"","Неверно!")</f>
        <v/>
      </c>
      <c r="B1106" s="437" t="s">
        <v>10924</v>
      </c>
      <c r="C1106" s="443" t="s">
        <v>1872</v>
      </c>
      <c r="D1106" s="443" t="s">
        <v>503</v>
      </c>
      <c r="E1106" s="443" t="str">
        <f>CONCATENATE(SUM('Раздел 1'!F16:G16),"=",SUM('Раздел 1'!M16:M16),"+",SUM('Раздел 1'!O16:O16),"+",SUM('Раздел 1'!AK16:AK16))</f>
        <v>2=0+2+0</v>
      </c>
      <c r="F1106" s="444"/>
    </row>
    <row r="1107" spans="1:6" s="445" customFormat="1" ht="30" hidden="1" customHeight="1" x14ac:dyDescent="0.25">
      <c r="A1107" s="436" t="str">
        <f>IF((SUM('Раздел 1'!F17:G17)=SUM('Раздел 1'!M17:M17)+SUM('Раздел 1'!O17:O17)+SUM('Раздел 1'!AK17:AK17)),"","Неверно!")</f>
        <v/>
      </c>
      <c r="B1107" s="437" t="s">
        <v>10924</v>
      </c>
      <c r="C1107" s="443" t="s">
        <v>1873</v>
      </c>
      <c r="D1107" s="443" t="s">
        <v>503</v>
      </c>
      <c r="E1107" s="443" t="str">
        <f>CONCATENATE(SUM('Раздел 1'!F17:G17),"=",SUM('Раздел 1'!M17:M17),"+",SUM('Раздел 1'!O17:O17),"+",SUM('Раздел 1'!AK17:AK17))</f>
        <v>17=10+7+0</v>
      </c>
      <c r="F1107" s="444"/>
    </row>
    <row r="1108" spans="1:6" s="445" customFormat="1" ht="30" hidden="1" customHeight="1" x14ac:dyDescent="0.25">
      <c r="A1108" s="436" t="str">
        <f>IF((SUM('Раздел 1'!F18:G18)=SUM('Раздел 1'!M18:M18)+SUM('Раздел 1'!O18:O18)+SUM('Раздел 1'!AK18:AK18)),"","Неверно!")</f>
        <v/>
      </c>
      <c r="B1108" s="437" t="s">
        <v>10924</v>
      </c>
      <c r="C1108" s="443" t="s">
        <v>1874</v>
      </c>
      <c r="D1108" s="443" t="s">
        <v>503</v>
      </c>
      <c r="E1108" s="443" t="str">
        <f>CONCATENATE(SUM('Раздел 1'!F18:G18),"=",SUM('Раздел 1'!M18:M18),"+",SUM('Раздел 1'!O18:O18),"+",SUM('Раздел 1'!AK18:AK18))</f>
        <v>0=0+0+0</v>
      </c>
      <c r="F1108" s="444"/>
    </row>
    <row r="1109" spans="1:6" s="445" customFormat="1" ht="30" hidden="1" customHeight="1" x14ac:dyDescent="0.25">
      <c r="A1109" s="436" t="str">
        <f>IF((SUM('Разделы 11, 12, 13, 14'!O25:O25)=SUM('Разделы 11, 12, 13, 14'!O27:O27)+SUM('Разделы 11, 12, 13, 14'!O29:O29)),"","Неверно!")</f>
        <v/>
      </c>
      <c r="B1109" s="437" t="s">
        <v>10925</v>
      </c>
      <c r="C1109" s="443" t="s">
        <v>1824</v>
      </c>
      <c r="D1109" s="443" t="s">
        <v>10342</v>
      </c>
      <c r="E1109" s="443" t="str">
        <f>CONCATENATE(SUM('Разделы 11, 12, 13, 14'!O25:O25),"=",SUM('Разделы 11, 12, 13, 14'!O27:O27),"+",SUM('Разделы 11, 12, 13, 14'!O29:O29))</f>
        <v>0=0+0</v>
      </c>
      <c r="F1109" s="444"/>
    </row>
    <row r="1110" spans="1:6" s="445" customFormat="1" ht="30" hidden="1" customHeight="1" x14ac:dyDescent="0.25">
      <c r="A1110" s="436" t="str">
        <f>IF((SUM('Разделы 11, 12, 13, 14'!X25:X25)=SUM('Разделы 11, 12, 13, 14'!X27:X27)+SUM('Разделы 11, 12, 13, 14'!X29:X29)),"","Неверно!")</f>
        <v/>
      </c>
      <c r="B1110" s="437" t="s">
        <v>10925</v>
      </c>
      <c r="C1110" s="443" t="s">
        <v>1825</v>
      </c>
      <c r="D1110" s="443" t="s">
        <v>10342</v>
      </c>
      <c r="E1110" s="443" t="str">
        <f>CONCATENATE(SUM('Разделы 11, 12, 13, 14'!X25:X25),"=",SUM('Разделы 11, 12, 13, 14'!X27:X27),"+",SUM('Разделы 11, 12, 13, 14'!X29:X29))</f>
        <v>0=0+0</v>
      </c>
      <c r="F1110" s="444"/>
    </row>
    <row r="1111" spans="1:6" s="445" customFormat="1" ht="30" hidden="1" customHeight="1" x14ac:dyDescent="0.25">
      <c r="A1111" s="436" t="str">
        <f>IF((SUM('Разделы 11, 12, 13, 14'!Y25:Y25)=SUM('Разделы 11, 12, 13, 14'!Y27:Y27)+SUM('Разделы 11, 12, 13, 14'!Y29:Y29)),"","Неверно!")</f>
        <v/>
      </c>
      <c r="B1111" s="437" t="s">
        <v>10925</v>
      </c>
      <c r="C1111" s="443" t="s">
        <v>1826</v>
      </c>
      <c r="D1111" s="443" t="s">
        <v>10342</v>
      </c>
      <c r="E1111" s="443" t="str">
        <f>CONCATENATE(SUM('Разделы 11, 12, 13, 14'!Y25:Y25),"=",SUM('Разделы 11, 12, 13, 14'!Y27:Y27),"+",SUM('Разделы 11, 12, 13, 14'!Y29:Y29))</f>
        <v>0=0+0</v>
      </c>
      <c r="F1111" s="444"/>
    </row>
    <row r="1112" spans="1:6" s="445" customFormat="1" ht="30" hidden="1" customHeight="1" x14ac:dyDescent="0.25">
      <c r="A1112" s="436" t="str">
        <f>IF((SUM('Разделы 11, 12, 13, 14'!P25:P25)=SUM('Разделы 11, 12, 13, 14'!P27:P27)+SUM('Разделы 11, 12, 13, 14'!P29:P29)),"","Неверно!")</f>
        <v/>
      </c>
      <c r="B1112" s="437" t="s">
        <v>10925</v>
      </c>
      <c r="C1112" s="443" t="s">
        <v>1827</v>
      </c>
      <c r="D1112" s="443" t="s">
        <v>10342</v>
      </c>
      <c r="E1112" s="443" t="str">
        <f>CONCATENATE(SUM('Разделы 11, 12, 13, 14'!P25:P25),"=",SUM('Разделы 11, 12, 13, 14'!P27:P27),"+",SUM('Разделы 11, 12, 13, 14'!P29:P29))</f>
        <v>10000=10000+0</v>
      </c>
      <c r="F1112" s="444"/>
    </row>
    <row r="1113" spans="1:6" s="445" customFormat="1" ht="30" hidden="1" customHeight="1" x14ac:dyDescent="0.25">
      <c r="A1113" s="436" t="str">
        <f>IF((SUM('Разделы 11, 12, 13, 14'!Q25:Q25)=SUM('Разделы 11, 12, 13, 14'!Q27:Q27)+SUM('Разделы 11, 12, 13, 14'!Q29:Q29)),"","Неверно!")</f>
        <v/>
      </c>
      <c r="B1113" s="437" t="s">
        <v>10925</v>
      </c>
      <c r="C1113" s="443" t="s">
        <v>1828</v>
      </c>
      <c r="D1113" s="443" t="s">
        <v>10342</v>
      </c>
      <c r="E1113" s="443" t="str">
        <f>CONCATENATE(SUM('Разделы 11, 12, 13, 14'!Q25:Q25),"=",SUM('Разделы 11, 12, 13, 14'!Q27:Q27),"+",SUM('Разделы 11, 12, 13, 14'!Q29:Q29))</f>
        <v>10000=10000+0</v>
      </c>
      <c r="F1113" s="444"/>
    </row>
    <row r="1114" spans="1:6" s="445" customFormat="1" ht="30" hidden="1" customHeight="1" x14ac:dyDescent="0.25">
      <c r="A1114" s="436" t="str">
        <f>IF((SUM('Разделы 11, 12, 13, 14'!R25:R25)=SUM('Разделы 11, 12, 13, 14'!R27:R27)+SUM('Разделы 11, 12, 13, 14'!R29:R29)),"","Неверно!")</f>
        <v/>
      </c>
      <c r="B1114" s="437" t="s">
        <v>10925</v>
      </c>
      <c r="C1114" s="443" t="s">
        <v>1829</v>
      </c>
      <c r="D1114" s="443" t="s">
        <v>10342</v>
      </c>
      <c r="E1114" s="443" t="str">
        <f>CONCATENATE(SUM('Разделы 11, 12, 13, 14'!R25:R25),"=",SUM('Разделы 11, 12, 13, 14'!R27:R27),"+",SUM('Разделы 11, 12, 13, 14'!R29:R29))</f>
        <v>0=0+0</v>
      </c>
      <c r="F1114" s="444"/>
    </row>
    <row r="1115" spans="1:6" s="445" customFormat="1" ht="30" hidden="1" customHeight="1" x14ac:dyDescent="0.25">
      <c r="A1115" s="436" t="str">
        <f>IF((SUM('Разделы 11, 12, 13, 14'!S25:S25)=SUM('Разделы 11, 12, 13, 14'!S27:S27)+SUM('Разделы 11, 12, 13, 14'!S29:S29)),"","Неверно!")</f>
        <v/>
      </c>
      <c r="B1115" s="437" t="s">
        <v>10925</v>
      </c>
      <c r="C1115" s="443" t="s">
        <v>1830</v>
      </c>
      <c r="D1115" s="443" t="s">
        <v>10342</v>
      </c>
      <c r="E1115" s="443" t="str">
        <f>CONCATENATE(SUM('Разделы 11, 12, 13, 14'!S25:S25),"=",SUM('Разделы 11, 12, 13, 14'!S27:S27),"+",SUM('Разделы 11, 12, 13, 14'!S29:S29))</f>
        <v>0=0+0</v>
      </c>
      <c r="F1115" s="444"/>
    </row>
    <row r="1116" spans="1:6" s="445" customFormat="1" ht="30" hidden="1" customHeight="1" x14ac:dyDescent="0.25">
      <c r="A1116" s="436" t="str">
        <f>IF((SUM('Разделы 11, 12, 13, 14'!T25:T25)=SUM('Разделы 11, 12, 13, 14'!T27:T27)+SUM('Разделы 11, 12, 13, 14'!T29:T29)),"","Неверно!")</f>
        <v/>
      </c>
      <c r="B1116" s="437" t="s">
        <v>10925</v>
      </c>
      <c r="C1116" s="443" t="s">
        <v>1831</v>
      </c>
      <c r="D1116" s="443" t="s">
        <v>10342</v>
      </c>
      <c r="E1116" s="443" t="str">
        <f>CONCATENATE(SUM('Разделы 11, 12, 13, 14'!T25:T25),"=",SUM('Разделы 11, 12, 13, 14'!T27:T27),"+",SUM('Разделы 11, 12, 13, 14'!T29:T29))</f>
        <v>0=0+0</v>
      </c>
      <c r="F1116" s="444"/>
    </row>
    <row r="1117" spans="1:6" s="445" customFormat="1" ht="30" hidden="1" customHeight="1" x14ac:dyDescent="0.25">
      <c r="A1117" s="436" t="str">
        <f>IF((SUM('Разделы 11, 12, 13, 14'!U25:U25)=SUM('Разделы 11, 12, 13, 14'!U27:U27)+SUM('Разделы 11, 12, 13, 14'!U29:U29)),"","Неверно!")</f>
        <v/>
      </c>
      <c r="B1117" s="437" t="s">
        <v>10925</v>
      </c>
      <c r="C1117" s="443" t="s">
        <v>1832</v>
      </c>
      <c r="D1117" s="443" t="s">
        <v>10342</v>
      </c>
      <c r="E1117" s="443" t="str">
        <f>CONCATENATE(SUM('Разделы 11, 12, 13, 14'!U25:U25),"=",SUM('Разделы 11, 12, 13, 14'!U27:U27),"+",SUM('Разделы 11, 12, 13, 14'!U29:U29))</f>
        <v>0=0+0</v>
      </c>
      <c r="F1117" s="444"/>
    </row>
    <row r="1118" spans="1:6" s="445" customFormat="1" ht="30" hidden="1" customHeight="1" x14ac:dyDescent="0.25">
      <c r="A1118" s="436" t="str">
        <f>IF((SUM('Разделы 11, 12, 13, 14'!V25:V25)=SUM('Разделы 11, 12, 13, 14'!V27:V27)+SUM('Разделы 11, 12, 13, 14'!V29:V29)),"","Неверно!")</f>
        <v/>
      </c>
      <c r="B1118" s="437" t="s">
        <v>10925</v>
      </c>
      <c r="C1118" s="443" t="s">
        <v>1833</v>
      </c>
      <c r="D1118" s="443" t="s">
        <v>10342</v>
      </c>
      <c r="E1118" s="443" t="str">
        <f>CONCATENATE(SUM('Разделы 11, 12, 13, 14'!V25:V25),"=",SUM('Разделы 11, 12, 13, 14'!V27:V27),"+",SUM('Разделы 11, 12, 13, 14'!V29:V29))</f>
        <v>0=0+0</v>
      </c>
      <c r="F1118" s="444"/>
    </row>
    <row r="1119" spans="1:6" s="445" customFormat="1" ht="30" hidden="1" customHeight="1" x14ac:dyDescent="0.25">
      <c r="A1119" s="436" t="str">
        <f>IF((SUM('Разделы 11, 12, 13, 14'!W25:W25)=SUM('Разделы 11, 12, 13, 14'!W27:W27)+SUM('Разделы 11, 12, 13, 14'!W29:W29)),"","Неверно!")</f>
        <v/>
      </c>
      <c r="B1119" s="437" t="s">
        <v>10925</v>
      </c>
      <c r="C1119" s="443" t="s">
        <v>1834</v>
      </c>
      <c r="D1119" s="443" t="s">
        <v>10342</v>
      </c>
      <c r="E1119" s="443" t="str">
        <f>CONCATENATE(SUM('Разделы 11, 12, 13, 14'!W25:W25),"=",SUM('Разделы 11, 12, 13, 14'!W27:W27),"+",SUM('Разделы 11, 12, 13, 14'!W29:W29))</f>
        <v>0=0+0</v>
      </c>
      <c r="F1119" s="444"/>
    </row>
    <row r="1120" spans="1:6" s="445" customFormat="1" ht="30" hidden="1" customHeight="1" x14ac:dyDescent="0.25">
      <c r="A1120" s="436" t="str">
        <f>IF((SUM('Раздел 3'!D8:D25)=SUM('Раздел 1'!Q10:Q10)),"","Неверно!")</f>
        <v/>
      </c>
      <c r="B1120" s="437" t="s">
        <v>10926</v>
      </c>
      <c r="C1120" s="443" t="s">
        <v>1823</v>
      </c>
      <c r="D1120" s="443" t="s">
        <v>258</v>
      </c>
      <c r="E1120" s="443" t="str">
        <f>CONCATENATE(SUM('Раздел 3'!D8:D25),"=",SUM('Раздел 1'!Q10:Q10))</f>
        <v>50=50</v>
      </c>
      <c r="F1120" s="444"/>
    </row>
    <row r="1121" spans="1:6" s="445" customFormat="1" ht="30" hidden="1" customHeight="1" x14ac:dyDescent="0.25">
      <c r="A1121" s="436" t="str">
        <f>IF((SUM('Раздел 1'!X10:X10)=SUM('Раздел 1'!X51:X51)),"","Неверно!")</f>
        <v/>
      </c>
      <c r="B1121" s="437" t="s">
        <v>10927</v>
      </c>
      <c r="C1121" s="443" t="s">
        <v>1817</v>
      </c>
      <c r="D1121" s="443" t="s">
        <v>266</v>
      </c>
      <c r="E1121" s="443" t="str">
        <f>CONCATENATE(SUM('Раздел 1'!X10:X10),"=",SUM('Раздел 1'!X51:X51))</f>
        <v>35=35</v>
      </c>
      <c r="F1121" s="444"/>
    </row>
    <row r="1122" spans="1:6" s="445" customFormat="1" ht="30" hidden="1" customHeight="1" x14ac:dyDescent="0.25">
      <c r="A1122" s="436" t="str">
        <f>IF((SUM('Раздел 1'!Y10:Y10)=SUM('Раздел 1'!Y51:Y51)),"","Неверно!")</f>
        <v/>
      </c>
      <c r="B1122" s="437" t="s">
        <v>10927</v>
      </c>
      <c r="C1122" s="443" t="s">
        <v>1818</v>
      </c>
      <c r="D1122" s="443" t="s">
        <v>266</v>
      </c>
      <c r="E1122" s="443" t="str">
        <f>CONCATENATE(SUM('Раздел 1'!Y10:Y10),"=",SUM('Раздел 1'!Y51:Y51))</f>
        <v>28=28</v>
      </c>
      <c r="F1122" s="444"/>
    </row>
    <row r="1123" spans="1:6" s="445" customFormat="1" ht="30" hidden="1" customHeight="1" x14ac:dyDescent="0.25">
      <c r="A1123" s="436" t="str">
        <f>IF((SUM('Раздел 1'!Z10:Z10)=SUM('Раздел 1'!Z51:Z51)),"","Неверно!")</f>
        <v/>
      </c>
      <c r="B1123" s="437" t="s">
        <v>10927</v>
      </c>
      <c r="C1123" s="443" t="s">
        <v>1819</v>
      </c>
      <c r="D1123" s="443" t="s">
        <v>266</v>
      </c>
      <c r="E1123" s="443" t="str">
        <f>CONCATENATE(SUM('Раздел 1'!Z10:Z10),"=",SUM('Раздел 1'!Z51:Z51))</f>
        <v>9=9</v>
      </c>
      <c r="F1123" s="444"/>
    </row>
    <row r="1124" spans="1:6" s="445" customFormat="1" ht="30" hidden="1" customHeight="1" x14ac:dyDescent="0.25">
      <c r="A1124" s="436" t="str">
        <f>IF((SUM('Раздел 1'!AA10:AA10)=SUM('Раздел 1'!AA51:AA51)),"","Неверно!")</f>
        <v/>
      </c>
      <c r="B1124" s="437" t="s">
        <v>10927</v>
      </c>
      <c r="C1124" s="443" t="s">
        <v>1820</v>
      </c>
      <c r="D1124" s="443" t="s">
        <v>266</v>
      </c>
      <c r="E1124" s="443" t="str">
        <f>CONCATENATE(SUM('Раздел 1'!AA10:AA10),"=",SUM('Раздел 1'!AA51:AA51))</f>
        <v>0=0</v>
      </c>
      <c r="F1124" s="444"/>
    </row>
    <row r="1125" spans="1:6" s="445" customFormat="1" ht="30" hidden="1" customHeight="1" x14ac:dyDescent="0.25">
      <c r="A1125" s="436" t="str">
        <f>IF((SUM('Раздел 1'!AB10:AB10)=SUM('Раздел 1'!AB51:AB51)),"","Неверно!")</f>
        <v/>
      </c>
      <c r="B1125" s="437" t="s">
        <v>10927</v>
      </c>
      <c r="C1125" s="443" t="s">
        <v>1821</v>
      </c>
      <c r="D1125" s="443" t="s">
        <v>266</v>
      </c>
      <c r="E1125" s="443" t="str">
        <f>CONCATENATE(SUM('Раздел 1'!AB10:AB10),"=",SUM('Раздел 1'!AB51:AB51))</f>
        <v>0=0</v>
      </c>
      <c r="F1125" s="444"/>
    </row>
    <row r="1126" spans="1:6" s="445" customFormat="1" ht="30" hidden="1" customHeight="1" x14ac:dyDescent="0.25">
      <c r="A1126" s="436" t="str">
        <f>IF((SUM('Раздел 1'!AC10:AC10)=SUM('Раздел 1'!AC51:AC51)),"","Неверно!")</f>
        <v/>
      </c>
      <c r="B1126" s="437" t="s">
        <v>10927</v>
      </c>
      <c r="C1126" s="443" t="s">
        <v>1822</v>
      </c>
      <c r="D1126" s="443" t="s">
        <v>266</v>
      </c>
      <c r="E1126" s="443" t="str">
        <f>CONCATENATE(SUM('Раздел 1'!AC10:AC10),"=",SUM('Раздел 1'!AC51:AC51))</f>
        <v>0=0</v>
      </c>
      <c r="F1126" s="444"/>
    </row>
    <row r="1127" spans="1:6" s="445" customFormat="1" ht="30" hidden="1" customHeight="1" x14ac:dyDescent="0.25">
      <c r="A1127" s="436" t="str">
        <f>IF((SUM('Раздел 1'!H10:K10)&lt;=SUM('Раздел 1'!Q10:V10)),"","Неверно!")</f>
        <v/>
      </c>
      <c r="B1127" s="437" t="s">
        <v>10928</v>
      </c>
      <c r="C1127" s="443" t="s">
        <v>2891</v>
      </c>
      <c r="D1127" s="443" t="s">
        <v>2892</v>
      </c>
      <c r="E1127" s="443" t="str">
        <f>CONCATENATE(SUM('Раздел 1'!H10:K10),"&lt;=",SUM('Раздел 1'!Q10:V10))</f>
        <v>66&lt;=68</v>
      </c>
      <c r="F1127" s="444"/>
    </row>
    <row r="1128" spans="1:6" s="445" customFormat="1" ht="30" hidden="1" customHeight="1" x14ac:dyDescent="0.25">
      <c r="A1128" s="436" t="str">
        <f>IF((SUM('Раздел 2'!E23:E23)&lt;=SUM('Раздел 2'!E22:E22)),"","Неверно!")</f>
        <v/>
      </c>
      <c r="B1128" s="437" t="s">
        <v>10929</v>
      </c>
      <c r="C1128" s="443" t="s">
        <v>1816</v>
      </c>
      <c r="D1128" s="443" t="s">
        <v>248</v>
      </c>
      <c r="E1128" s="443" t="str">
        <f>CONCATENATE(SUM('Раздел 2'!E23:E23),"&lt;=",SUM('Раздел 2'!E22:E22))</f>
        <v>1&lt;=5</v>
      </c>
      <c r="F1128" s="444"/>
    </row>
    <row r="1129" spans="1:6" s="445" customFormat="1" ht="30" hidden="1" customHeight="1" x14ac:dyDescent="0.25">
      <c r="A1129" s="436" t="str">
        <f>IF((SUM('Разделы 5, 6, 7, 8'!H8:H8)=SUM('Разделы 5, 6, 7, 8'!H9:H9)),"","Неверно!")</f>
        <v/>
      </c>
      <c r="B1129" s="437" t="s">
        <v>10930</v>
      </c>
      <c r="C1129" s="443" t="s">
        <v>1815</v>
      </c>
      <c r="D1129" s="443" t="s">
        <v>10343</v>
      </c>
      <c r="E1129" s="443" t="str">
        <f>CONCATENATE(SUM('Разделы 5, 6, 7, 8'!H8:H8),"=",SUM('Разделы 5, 6, 7, 8'!H9:H9))</f>
        <v>0=0</v>
      </c>
      <c r="F1129" s="444"/>
    </row>
    <row r="1130" spans="1:6" s="445" customFormat="1" ht="30" hidden="1" customHeight="1" x14ac:dyDescent="0.25">
      <c r="A1130" s="436" t="str">
        <f>IF((SUM('Разделы 11, 12, 13, 14'!O24:O24)=SUM('Разделы 11, 12, 13, 14'!O26:O26)+SUM('Разделы 11, 12, 13, 14'!O28:O28)),"","Неверно!")</f>
        <v/>
      </c>
      <c r="B1130" s="437" t="s">
        <v>10931</v>
      </c>
      <c r="C1130" s="443" t="s">
        <v>1804</v>
      </c>
      <c r="D1130" s="443" t="s">
        <v>10344</v>
      </c>
      <c r="E1130" s="443" t="str">
        <f>CONCATENATE(SUM('Разделы 11, 12, 13, 14'!O24:O24),"=",SUM('Разделы 11, 12, 13, 14'!O26:O26),"+",SUM('Разделы 11, 12, 13, 14'!O28:O28))</f>
        <v>0=0+0</v>
      </c>
      <c r="F1130" s="444"/>
    </row>
    <row r="1131" spans="1:6" s="445" customFormat="1" ht="30" hidden="1" customHeight="1" x14ac:dyDescent="0.25">
      <c r="A1131" s="436" t="str">
        <f>IF((SUM('Разделы 11, 12, 13, 14'!X24:X24)=SUM('Разделы 11, 12, 13, 14'!X26:X26)+SUM('Разделы 11, 12, 13, 14'!X28:X28)),"","Неверно!")</f>
        <v/>
      </c>
      <c r="B1131" s="437" t="s">
        <v>10931</v>
      </c>
      <c r="C1131" s="443" t="s">
        <v>1805</v>
      </c>
      <c r="D1131" s="443" t="s">
        <v>10344</v>
      </c>
      <c r="E1131" s="443" t="str">
        <f>CONCATENATE(SUM('Разделы 11, 12, 13, 14'!X24:X24),"=",SUM('Разделы 11, 12, 13, 14'!X26:X26),"+",SUM('Разделы 11, 12, 13, 14'!X28:X28))</f>
        <v>0=0+0</v>
      </c>
      <c r="F1131" s="444"/>
    </row>
    <row r="1132" spans="1:6" s="445" customFormat="1" ht="30" hidden="1" customHeight="1" x14ac:dyDescent="0.25">
      <c r="A1132" s="436" t="str">
        <f>IF((SUM('Разделы 11, 12, 13, 14'!Y24:Y24)=SUM('Разделы 11, 12, 13, 14'!Y26:Y26)+SUM('Разделы 11, 12, 13, 14'!Y28:Y28)),"","Неверно!")</f>
        <v/>
      </c>
      <c r="B1132" s="437" t="s">
        <v>10931</v>
      </c>
      <c r="C1132" s="443" t="s">
        <v>1806</v>
      </c>
      <c r="D1132" s="443" t="s">
        <v>10344</v>
      </c>
      <c r="E1132" s="443" t="str">
        <f>CONCATENATE(SUM('Разделы 11, 12, 13, 14'!Y24:Y24),"=",SUM('Разделы 11, 12, 13, 14'!Y26:Y26),"+",SUM('Разделы 11, 12, 13, 14'!Y28:Y28))</f>
        <v>0=0+0</v>
      </c>
      <c r="F1132" s="444"/>
    </row>
    <row r="1133" spans="1:6" s="445" customFormat="1" ht="30" hidden="1" customHeight="1" x14ac:dyDescent="0.25">
      <c r="A1133" s="436" t="str">
        <f>IF((SUM('Разделы 11, 12, 13, 14'!P24:P24)=SUM('Разделы 11, 12, 13, 14'!P26:P26)+SUM('Разделы 11, 12, 13, 14'!P28:P28)),"","Неверно!")</f>
        <v/>
      </c>
      <c r="B1133" s="437" t="s">
        <v>10931</v>
      </c>
      <c r="C1133" s="443" t="s">
        <v>1807</v>
      </c>
      <c r="D1133" s="443" t="s">
        <v>10344</v>
      </c>
      <c r="E1133" s="443" t="str">
        <f>CONCATENATE(SUM('Разделы 11, 12, 13, 14'!P24:P24),"=",SUM('Разделы 11, 12, 13, 14'!P26:P26),"+",SUM('Разделы 11, 12, 13, 14'!P28:P28))</f>
        <v>1=1+0</v>
      </c>
      <c r="F1133" s="444"/>
    </row>
    <row r="1134" spans="1:6" s="445" customFormat="1" ht="30" hidden="1" customHeight="1" x14ac:dyDescent="0.25">
      <c r="A1134" s="436" t="str">
        <f>IF((SUM('Разделы 11, 12, 13, 14'!Q24:Q24)=SUM('Разделы 11, 12, 13, 14'!Q26:Q26)+SUM('Разделы 11, 12, 13, 14'!Q28:Q28)),"","Неверно!")</f>
        <v/>
      </c>
      <c r="B1134" s="437" t="s">
        <v>10931</v>
      </c>
      <c r="C1134" s="443" t="s">
        <v>1808</v>
      </c>
      <c r="D1134" s="443" t="s">
        <v>10344</v>
      </c>
      <c r="E1134" s="443" t="str">
        <f>CONCATENATE(SUM('Разделы 11, 12, 13, 14'!Q24:Q24),"=",SUM('Разделы 11, 12, 13, 14'!Q26:Q26),"+",SUM('Разделы 11, 12, 13, 14'!Q28:Q28))</f>
        <v>1=1+0</v>
      </c>
      <c r="F1134" s="444"/>
    </row>
    <row r="1135" spans="1:6" s="445" customFormat="1" ht="30" hidden="1" customHeight="1" x14ac:dyDescent="0.25">
      <c r="A1135" s="436" t="str">
        <f>IF((SUM('Разделы 11, 12, 13, 14'!R24:R24)=SUM('Разделы 11, 12, 13, 14'!R26:R26)+SUM('Разделы 11, 12, 13, 14'!R28:R28)),"","Неверно!")</f>
        <v/>
      </c>
      <c r="B1135" s="437" t="s">
        <v>10931</v>
      </c>
      <c r="C1135" s="443" t="s">
        <v>1809</v>
      </c>
      <c r="D1135" s="443" t="s">
        <v>10344</v>
      </c>
      <c r="E1135" s="443" t="str">
        <f>CONCATENATE(SUM('Разделы 11, 12, 13, 14'!R24:R24),"=",SUM('Разделы 11, 12, 13, 14'!R26:R26),"+",SUM('Разделы 11, 12, 13, 14'!R28:R28))</f>
        <v>0=0+0</v>
      </c>
      <c r="F1135" s="444"/>
    </row>
    <row r="1136" spans="1:6" s="445" customFormat="1" ht="30" hidden="1" customHeight="1" x14ac:dyDescent="0.25">
      <c r="A1136" s="436" t="str">
        <f>IF((SUM('Разделы 11, 12, 13, 14'!S24:S24)=SUM('Разделы 11, 12, 13, 14'!S26:S26)+SUM('Разделы 11, 12, 13, 14'!S28:S28)),"","Неверно!")</f>
        <v/>
      </c>
      <c r="B1136" s="437" t="s">
        <v>10931</v>
      </c>
      <c r="C1136" s="443" t="s">
        <v>1810</v>
      </c>
      <c r="D1136" s="443" t="s">
        <v>10344</v>
      </c>
      <c r="E1136" s="443" t="str">
        <f>CONCATENATE(SUM('Разделы 11, 12, 13, 14'!S24:S24),"=",SUM('Разделы 11, 12, 13, 14'!S26:S26),"+",SUM('Разделы 11, 12, 13, 14'!S28:S28))</f>
        <v>0=0+0</v>
      </c>
      <c r="F1136" s="444"/>
    </row>
    <row r="1137" spans="1:6" s="445" customFormat="1" ht="30" hidden="1" customHeight="1" x14ac:dyDescent="0.25">
      <c r="A1137" s="436" t="str">
        <f>IF((SUM('Разделы 11, 12, 13, 14'!T24:T24)=SUM('Разделы 11, 12, 13, 14'!T26:T26)+SUM('Разделы 11, 12, 13, 14'!T28:T28)),"","Неверно!")</f>
        <v/>
      </c>
      <c r="B1137" s="437" t="s">
        <v>10931</v>
      </c>
      <c r="C1137" s="443" t="s">
        <v>1811</v>
      </c>
      <c r="D1137" s="443" t="s">
        <v>10344</v>
      </c>
      <c r="E1137" s="443" t="str">
        <f>CONCATENATE(SUM('Разделы 11, 12, 13, 14'!T24:T24),"=",SUM('Разделы 11, 12, 13, 14'!T26:T26),"+",SUM('Разделы 11, 12, 13, 14'!T28:T28))</f>
        <v>0=0+0</v>
      </c>
      <c r="F1137" s="444"/>
    </row>
    <row r="1138" spans="1:6" s="445" customFormat="1" ht="30" hidden="1" customHeight="1" x14ac:dyDescent="0.25">
      <c r="A1138" s="436" t="str">
        <f>IF((SUM('Разделы 11, 12, 13, 14'!U24:U24)=SUM('Разделы 11, 12, 13, 14'!U26:U26)+SUM('Разделы 11, 12, 13, 14'!U28:U28)),"","Неверно!")</f>
        <v/>
      </c>
      <c r="B1138" s="437" t="s">
        <v>10931</v>
      </c>
      <c r="C1138" s="443" t="s">
        <v>1812</v>
      </c>
      <c r="D1138" s="443" t="s">
        <v>10344</v>
      </c>
      <c r="E1138" s="443" t="str">
        <f>CONCATENATE(SUM('Разделы 11, 12, 13, 14'!U24:U24),"=",SUM('Разделы 11, 12, 13, 14'!U26:U26),"+",SUM('Разделы 11, 12, 13, 14'!U28:U28))</f>
        <v>0=0+0</v>
      </c>
      <c r="F1138" s="444"/>
    </row>
    <row r="1139" spans="1:6" s="445" customFormat="1" ht="30" hidden="1" customHeight="1" x14ac:dyDescent="0.25">
      <c r="A1139" s="436" t="str">
        <f>IF((SUM('Разделы 11, 12, 13, 14'!V24:V24)=SUM('Разделы 11, 12, 13, 14'!V26:V26)+SUM('Разделы 11, 12, 13, 14'!V28:V28)),"","Неверно!")</f>
        <v/>
      </c>
      <c r="B1139" s="437" t="s">
        <v>10931</v>
      </c>
      <c r="C1139" s="443" t="s">
        <v>1813</v>
      </c>
      <c r="D1139" s="443" t="s">
        <v>10344</v>
      </c>
      <c r="E1139" s="443" t="str">
        <f>CONCATENATE(SUM('Разделы 11, 12, 13, 14'!V24:V24),"=",SUM('Разделы 11, 12, 13, 14'!V26:V26),"+",SUM('Разделы 11, 12, 13, 14'!V28:V28))</f>
        <v>0=0+0</v>
      </c>
      <c r="F1139" s="444"/>
    </row>
    <row r="1140" spans="1:6" s="445" customFormat="1" ht="30" hidden="1" customHeight="1" x14ac:dyDescent="0.25">
      <c r="A1140" s="436" t="str">
        <f>IF((SUM('Разделы 11, 12, 13, 14'!W24:W24)=SUM('Разделы 11, 12, 13, 14'!W26:W26)+SUM('Разделы 11, 12, 13, 14'!W28:W28)),"","Неверно!")</f>
        <v/>
      </c>
      <c r="B1140" s="437" t="s">
        <v>10931</v>
      </c>
      <c r="C1140" s="443" t="s">
        <v>1814</v>
      </c>
      <c r="D1140" s="443" t="s">
        <v>10344</v>
      </c>
      <c r="E1140" s="443" t="str">
        <f>CONCATENATE(SUM('Разделы 11, 12, 13, 14'!W24:W24),"=",SUM('Разделы 11, 12, 13, 14'!W26:W26),"+",SUM('Разделы 11, 12, 13, 14'!W28:W28))</f>
        <v>0=0+0</v>
      </c>
      <c r="F1140" s="444"/>
    </row>
    <row r="1141" spans="1:6" s="445" customFormat="1" ht="30" hidden="1" customHeight="1" x14ac:dyDescent="0.25">
      <c r="A1141" s="436" t="str">
        <f>IF((SUM('Раздел 1'!F50:F50)&lt;=SUM('Раздел 1'!F10:F10)),"","Неверно!")</f>
        <v/>
      </c>
      <c r="B1141" s="437" t="s">
        <v>10932</v>
      </c>
      <c r="C1141" s="443" t="s">
        <v>1770</v>
      </c>
      <c r="D1141" s="443" t="s">
        <v>265</v>
      </c>
      <c r="E1141" s="443" t="str">
        <f>CONCATENATE(SUM('Раздел 1'!F50:F50),"&lt;=",SUM('Раздел 1'!F10:F10))</f>
        <v>3&lt;=37</v>
      </c>
      <c r="F1141" s="444"/>
    </row>
    <row r="1142" spans="1:6" s="445" customFormat="1" ht="30" hidden="1" customHeight="1" x14ac:dyDescent="0.25">
      <c r="A1142" s="436" t="str">
        <f>IF((SUM('Раздел 1'!O50:O50)&lt;=SUM('Раздел 1'!O10:O10)),"","Неверно!")</f>
        <v/>
      </c>
      <c r="B1142" s="437" t="s">
        <v>10932</v>
      </c>
      <c r="C1142" s="443" t="s">
        <v>1771</v>
      </c>
      <c r="D1142" s="443" t="s">
        <v>265</v>
      </c>
      <c r="E1142" s="443" t="str">
        <f>CONCATENATE(SUM('Раздел 1'!O50:O50),"&lt;=",SUM('Раздел 1'!O10:O10))</f>
        <v>3&lt;=41</v>
      </c>
      <c r="F1142" s="444"/>
    </row>
    <row r="1143" spans="1:6" s="445" customFormat="1" ht="30" hidden="1" customHeight="1" x14ac:dyDescent="0.25">
      <c r="A1143" s="436" t="str">
        <f>IF((SUM('Раздел 1'!P50:P50)&lt;=SUM('Раздел 1'!P10:P10)),"","Неверно!")</f>
        <v/>
      </c>
      <c r="B1143" s="437" t="s">
        <v>10932</v>
      </c>
      <c r="C1143" s="443" t="s">
        <v>1772</v>
      </c>
      <c r="D1143" s="443" t="s">
        <v>265</v>
      </c>
      <c r="E1143" s="443" t="str">
        <f>CONCATENATE(SUM('Раздел 1'!P50:P50),"&lt;=",SUM('Раздел 1'!P10:P10))</f>
        <v>3&lt;=77</v>
      </c>
      <c r="F1143" s="444"/>
    </row>
    <row r="1144" spans="1:6" s="445" customFormat="1" ht="30" hidden="1" customHeight="1" x14ac:dyDescent="0.25">
      <c r="A1144" s="436" t="str">
        <f>IF((SUM('Раздел 1'!Q50:Q50)&lt;=SUM('Раздел 1'!Q10:Q10)),"","Неверно!")</f>
        <v/>
      </c>
      <c r="B1144" s="437" t="s">
        <v>10932</v>
      </c>
      <c r="C1144" s="443" t="s">
        <v>1773</v>
      </c>
      <c r="D1144" s="443" t="s">
        <v>265</v>
      </c>
      <c r="E1144" s="443" t="str">
        <f>CONCATENATE(SUM('Раздел 1'!Q50:Q50),"&lt;=",SUM('Раздел 1'!Q10:Q10))</f>
        <v>1&lt;=50</v>
      </c>
      <c r="F1144" s="444"/>
    </row>
    <row r="1145" spans="1:6" s="445" customFormat="1" ht="30" hidden="1" customHeight="1" x14ac:dyDescent="0.25">
      <c r="A1145" s="436" t="str">
        <f>IF((SUM('Раздел 1'!R50:R50)&lt;=SUM('Раздел 1'!R10:R10)),"","Неверно!")</f>
        <v/>
      </c>
      <c r="B1145" s="437" t="s">
        <v>10932</v>
      </c>
      <c r="C1145" s="443" t="s">
        <v>1774</v>
      </c>
      <c r="D1145" s="443" t="s">
        <v>265</v>
      </c>
      <c r="E1145" s="443" t="str">
        <f>CONCATENATE(SUM('Раздел 1'!R50:R50),"&lt;=",SUM('Раздел 1'!R10:R10))</f>
        <v>0&lt;=0</v>
      </c>
      <c r="F1145" s="444"/>
    </row>
    <row r="1146" spans="1:6" s="445" customFormat="1" ht="30" hidden="1" customHeight="1" x14ac:dyDescent="0.25">
      <c r="A1146" s="436" t="str">
        <f>IF((SUM('Раздел 1'!S50:S50)&lt;=SUM('Раздел 1'!S10:S10)),"","Неверно!")</f>
        <v/>
      </c>
      <c r="B1146" s="437" t="s">
        <v>10932</v>
      </c>
      <c r="C1146" s="443" t="s">
        <v>1775</v>
      </c>
      <c r="D1146" s="443" t="s">
        <v>265</v>
      </c>
      <c r="E1146" s="443" t="str">
        <f>CONCATENATE(SUM('Раздел 1'!S50:S50),"&lt;=",SUM('Раздел 1'!S10:S10))</f>
        <v>0&lt;=0</v>
      </c>
      <c r="F1146" s="444"/>
    </row>
    <row r="1147" spans="1:6" s="445" customFormat="1" ht="30" hidden="1" customHeight="1" x14ac:dyDescent="0.25">
      <c r="A1147" s="436" t="str">
        <f>IF((SUM('Раздел 1'!T50:T50)&lt;=SUM('Раздел 1'!T10:T10)),"","Неверно!")</f>
        <v/>
      </c>
      <c r="B1147" s="437" t="s">
        <v>10932</v>
      </c>
      <c r="C1147" s="443" t="s">
        <v>1776</v>
      </c>
      <c r="D1147" s="443" t="s">
        <v>265</v>
      </c>
      <c r="E1147" s="443" t="str">
        <f>CONCATENATE(SUM('Раздел 1'!T50:T50),"&lt;=",SUM('Раздел 1'!T10:T10))</f>
        <v>0&lt;=13</v>
      </c>
      <c r="F1147" s="444"/>
    </row>
    <row r="1148" spans="1:6" s="445" customFormat="1" ht="30" hidden="1" customHeight="1" x14ac:dyDescent="0.25">
      <c r="A1148" s="436" t="str">
        <f>IF((SUM('Раздел 1'!U50:U50)&lt;=SUM('Раздел 1'!U10:U10)),"","Неверно!")</f>
        <v/>
      </c>
      <c r="B1148" s="437" t="s">
        <v>10932</v>
      </c>
      <c r="C1148" s="443" t="s">
        <v>1777</v>
      </c>
      <c r="D1148" s="443" t="s">
        <v>265</v>
      </c>
      <c r="E1148" s="443" t="str">
        <f>CONCATENATE(SUM('Раздел 1'!U50:U50),"&lt;=",SUM('Раздел 1'!U10:U10))</f>
        <v>0&lt;=3</v>
      </c>
      <c r="F1148" s="444"/>
    </row>
    <row r="1149" spans="1:6" s="445" customFormat="1" ht="30" hidden="1" customHeight="1" x14ac:dyDescent="0.25">
      <c r="A1149" s="436" t="str">
        <f>IF((SUM('Раздел 1'!V50:V50)&lt;=SUM('Раздел 1'!V10:V10)),"","Неверно!")</f>
        <v/>
      </c>
      <c r="B1149" s="437" t="s">
        <v>10932</v>
      </c>
      <c r="C1149" s="443" t="s">
        <v>1778</v>
      </c>
      <c r="D1149" s="443" t="s">
        <v>265</v>
      </c>
      <c r="E1149" s="443" t="str">
        <f>CONCATENATE(SUM('Раздел 1'!V50:V50),"&lt;=",SUM('Раздел 1'!V10:V10))</f>
        <v>0&lt;=2</v>
      </c>
      <c r="F1149" s="444"/>
    </row>
    <row r="1150" spans="1:6" s="445" customFormat="1" ht="30" hidden="1" customHeight="1" x14ac:dyDescent="0.25">
      <c r="A1150" s="436" t="str">
        <f>IF((SUM('Раздел 1'!W50:W50)&lt;=SUM('Раздел 1'!W10:W10)),"","Неверно!")</f>
        <v/>
      </c>
      <c r="B1150" s="437" t="s">
        <v>10932</v>
      </c>
      <c r="C1150" s="443" t="s">
        <v>1779</v>
      </c>
      <c r="D1150" s="443" t="s">
        <v>265</v>
      </c>
      <c r="E1150" s="443" t="str">
        <f>CONCATENATE(SUM('Раздел 1'!W50:W50),"&lt;=",SUM('Раздел 1'!W10:W10))</f>
        <v>0&lt;=0</v>
      </c>
      <c r="F1150" s="444"/>
    </row>
    <row r="1151" spans="1:6" s="445" customFormat="1" ht="30" hidden="1" customHeight="1" x14ac:dyDescent="0.25">
      <c r="A1151" s="436" t="str">
        <f>IF((SUM('Раздел 1'!X50:X50)&lt;=SUM('Раздел 1'!X10:X10)),"","Неверно!")</f>
        <v/>
      </c>
      <c r="B1151" s="437" t="s">
        <v>10932</v>
      </c>
      <c r="C1151" s="443" t="s">
        <v>1780</v>
      </c>
      <c r="D1151" s="443" t="s">
        <v>265</v>
      </c>
      <c r="E1151" s="443" t="str">
        <f>CONCATENATE(SUM('Раздел 1'!X50:X50),"&lt;=",SUM('Раздел 1'!X10:X10))</f>
        <v>0&lt;=35</v>
      </c>
      <c r="F1151" s="444"/>
    </row>
    <row r="1152" spans="1:6" s="445" customFormat="1" ht="30" hidden="1" customHeight="1" x14ac:dyDescent="0.25">
      <c r="A1152" s="436" t="str">
        <f>IF((SUM('Раздел 1'!G50:G50)&lt;=SUM('Раздел 1'!G10:G10)),"","Неверно!")</f>
        <v/>
      </c>
      <c r="B1152" s="437" t="s">
        <v>10932</v>
      </c>
      <c r="C1152" s="443" t="s">
        <v>1781</v>
      </c>
      <c r="D1152" s="443" t="s">
        <v>265</v>
      </c>
      <c r="E1152" s="443" t="str">
        <f>CONCATENATE(SUM('Раздел 1'!G50:G50),"&lt;=",SUM('Раздел 1'!G10:G10))</f>
        <v>3&lt;=71</v>
      </c>
      <c r="F1152" s="444"/>
    </row>
    <row r="1153" spans="1:6" s="445" customFormat="1" ht="30" hidden="1" customHeight="1" x14ac:dyDescent="0.25">
      <c r="A1153" s="436" t="str">
        <f>IF((SUM('Раздел 1'!Y50:Y50)&lt;=SUM('Раздел 1'!Y10:Y10)),"","Неверно!")</f>
        <v/>
      </c>
      <c r="B1153" s="437" t="s">
        <v>10932</v>
      </c>
      <c r="C1153" s="443" t="s">
        <v>1782</v>
      </c>
      <c r="D1153" s="443" t="s">
        <v>265</v>
      </c>
      <c r="E1153" s="443" t="str">
        <f>CONCATENATE(SUM('Раздел 1'!Y50:Y50),"&lt;=",SUM('Раздел 1'!Y10:Y10))</f>
        <v>0&lt;=28</v>
      </c>
      <c r="F1153" s="444"/>
    </row>
    <row r="1154" spans="1:6" s="445" customFormat="1" ht="30" hidden="1" customHeight="1" x14ac:dyDescent="0.25">
      <c r="A1154" s="436" t="str">
        <f>IF((SUM('Раздел 1'!Z50:Z50)&lt;=SUM('Раздел 1'!Z10:Z10)),"","Неверно!")</f>
        <v/>
      </c>
      <c r="B1154" s="437" t="s">
        <v>10932</v>
      </c>
      <c r="C1154" s="443" t="s">
        <v>1783</v>
      </c>
      <c r="D1154" s="443" t="s">
        <v>265</v>
      </c>
      <c r="E1154" s="443" t="str">
        <f>CONCATENATE(SUM('Раздел 1'!Z50:Z50),"&lt;=",SUM('Раздел 1'!Z10:Z10))</f>
        <v>0&lt;=9</v>
      </c>
      <c r="F1154" s="444"/>
    </row>
    <row r="1155" spans="1:6" s="445" customFormat="1" ht="30" hidden="1" customHeight="1" x14ac:dyDescent="0.25">
      <c r="A1155" s="436" t="str">
        <f>IF((SUM('Раздел 1'!AA50:AA50)&lt;=SUM('Раздел 1'!AA10:AA10)),"","Неверно!")</f>
        <v/>
      </c>
      <c r="B1155" s="437" t="s">
        <v>10932</v>
      </c>
      <c r="C1155" s="443" t="s">
        <v>1784</v>
      </c>
      <c r="D1155" s="443" t="s">
        <v>265</v>
      </c>
      <c r="E1155" s="443" t="str">
        <f>CONCATENATE(SUM('Раздел 1'!AA50:AA50),"&lt;=",SUM('Раздел 1'!AA10:AA10))</f>
        <v>0&lt;=0</v>
      </c>
      <c r="F1155" s="444"/>
    </row>
    <row r="1156" spans="1:6" s="445" customFormat="1" ht="30" hidden="1" customHeight="1" x14ac:dyDescent="0.25">
      <c r="A1156" s="436" t="str">
        <f>IF((SUM('Раздел 1'!AB50:AB50)&lt;=SUM('Раздел 1'!AB10:AB10)),"","Неверно!")</f>
        <v/>
      </c>
      <c r="B1156" s="437" t="s">
        <v>10932</v>
      </c>
      <c r="C1156" s="443" t="s">
        <v>1785</v>
      </c>
      <c r="D1156" s="443" t="s">
        <v>265</v>
      </c>
      <c r="E1156" s="443" t="str">
        <f>CONCATENATE(SUM('Раздел 1'!AB50:AB50),"&lt;=",SUM('Раздел 1'!AB10:AB10))</f>
        <v>0&lt;=0</v>
      </c>
      <c r="F1156" s="444"/>
    </row>
    <row r="1157" spans="1:6" s="445" customFormat="1" ht="30" hidden="1" customHeight="1" x14ac:dyDescent="0.25">
      <c r="A1157" s="436" t="str">
        <f>IF((SUM('Раздел 1'!AC50:AC50)&lt;=SUM('Раздел 1'!AC10:AC10)),"","Неверно!")</f>
        <v/>
      </c>
      <c r="B1157" s="437" t="s">
        <v>10932</v>
      </c>
      <c r="C1157" s="443" t="s">
        <v>1786</v>
      </c>
      <c r="D1157" s="443" t="s">
        <v>265</v>
      </c>
      <c r="E1157" s="443" t="str">
        <f>CONCATENATE(SUM('Раздел 1'!AC50:AC50),"&lt;=",SUM('Раздел 1'!AC10:AC10))</f>
        <v>0&lt;=0</v>
      </c>
      <c r="F1157" s="444"/>
    </row>
    <row r="1158" spans="1:6" s="445" customFormat="1" ht="30" hidden="1" customHeight="1" x14ac:dyDescent="0.25">
      <c r="A1158" s="436" t="str">
        <f>IF((SUM('Раздел 1'!AD50:AD50)&lt;=SUM('Раздел 1'!AD10:AD10)),"","Неверно!")</f>
        <v/>
      </c>
      <c r="B1158" s="437" t="s">
        <v>10932</v>
      </c>
      <c r="C1158" s="443" t="s">
        <v>1787</v>
      </c>
      <c r="D1158" s="443" t="s">
        <v>265</v>
      </c>
      <c r="E1158" s="443" t="str">
        <f>CONCATENATE(SUM('Раздел 1'!AD50:AD50),"&lt;=",SUM('Раздел 1'!AD10:AD10))</f>
        <v>0&lt;=0</v>
      </c>
      <c r="F1158" s="444"/>
    </row>
    <row r="1159" spans="1:6" s="445" customFormat="1" ht="30" hidden="1" customHeight="1" x14ac:dyDescent="0.25">
      <c r="A1159" s="436" t="str">
        <f>IF((SUM('Раздел 1'!AE50:AE50)&lt;=SUM('Раздел 1'!AE10:AE10)),"","Неверно!")</f>
        <v/>
      </c>
      <c r="B1159" s="437" t="s">
        <v>10932</v>
      </c>
      <c r="C1159" s="443" t="s">
        <v>1788</v>
      </c>
      <c r="D1159" s="443" t="s">
        <v>265</v>
      </c>
      <c r="E1159" s="443" t="str">
        <f>CONCATENATE(SUM('Раздел 1'!AE50:AE50),"&lt;=",SUM('Раздел 1'!AE10:AE10))</f>
        <v>0&lt;=0</v>
      </c>
      <c r="F1159" s="444"/>
    </row>
    <row r="1160" spans="1:6" s="445" customFormat="1" ht="30" hidden="1" customHeight="1" x14ac:dyDescent="0.25">
      <c r="A1160" s="436" t="str">
        <f>IF((SUM('Раздел 1'!AF50:AF50)&lt;=SUM('Раздел 1'!AF10:AF10)),"","Неверно!")</f>
        <v/>
      </c>
      <c r="B1160" s="437" t="s">
        <v>10932</v>
      </c>
      <c r="C1160" s="443" t="s">
        <v>1789</v>
      </c>
      <c r="D1160" s="443" t="s">
        <v>265</v>
      </c>
      <c r="E1160" s="443" t="str">
        <f>CONCATENATE(SUM('Раздел 1'!AF50:AF50),"&lt;=",SUM('Раздел 1'!AF10:AF10))</f>
        <v>0&lt;=0</v>
      </c>
      <c r="F1160" s="444"/>
    </row>
    <row r="1161" spans="1:6" s="445" customFormat="1" ht="30" hidden="1" customHeight="1" x14ac:dyDescent="0.25">
      <c r="A1161" s="436" t="str">
        <f>IF((SUM('Раздел 1'!AG50:AG50)&lt;=SUM('Раздел 1'!AG10:AG10)),"","Неверно!")</f>
        <v/>
      </c>
      <c r="B1161" s="437" t="s">
        <v>10932</v>
      </c>
      <c r="C1161" s="443" t="s">
        <v>1790</v>
      </c>
      <c r="D1161" s="443" t="s">
        <v>265</v>
      </c>
      <c r="E1161" s="443" t="str">
        <f>CONCATENATE(SUM('Раздел 1'!AG50:AG50),"&lt;=",SUM('Раздел 1'!AG10:AG10))</f>
        <v>0&lt;=1</v>
      </c>
      <c r="F1161" s="444"/>
    </row>
    <row r="1162" spans="1:6" s="445" customFormat="1" ht="30" hidden="1" customHeight="1" x14ac:dyDescent="0.25">
      <c r="A1162" s="436" t="str">
        <f>IF((SUM('Раздел 1'!AH50:AH50)&lt;=SUM('Раздел 1'!AH10:AH10)),"","Неверно!")</f>
        <v/>
      </c>
      <c r="B1162" s="437" t="s">
        <v>10932</v>
      </c>
      <c r="C1162" s="443" t="s">
        <v>1791</v>
      </c>
      <c r="D1162" s="443" t="s">
        <v>265</v>
      </c>
      <c r="E1162" s="443" t="str">
        <f>CONCATENATE(SUM('Раздел 1'!AH50:AH50),"&lt;=",SUM('Раздел 1'!AH10:AH10))</f>
        <v>0&lt;=0</v>
      </c>
      <c r="F1162" s="444"/>
    </row>
    <row r="1163" spans="1:6" s="445" customFormat="1" ht="30" hidden="1" customHeight="1" x14ac:dyDescent="0.25">
      <c r="A1163" s="436" t="str">
        <f>IF((SUM('Раздел 1'!H50:H50)&lt;=SUM('Раздел 1'!H10:H10)),"","Неверно!")</f>
        <v/>
      </c>
      <c r="B1163" s="437" t="s">
        <v>10932</v>
      </c>
      <c r="C1163" s="443" t="s">
        <v>1792</v>
      </c>
      <c r="D1163" s="443" t="s">
        <v>265</v>
      </c>
      <c r="E1163" s="443" t="str">
        <f>CONCATENATE(SUM('Раздел 1'!H50:H50),"&lt;=",SUM('Раздел 1'!H10:H10))</f>
        <v>1&lt;=49</v>
      </c>
      <c r="F1163" s="444"/>
    </row>
    <row r="1164" spans="1:6" s="445" customFormat="1" ht="30" hidden="1" customHeight="1" x14ac:dyDescent="0.25">
      <c r="A1164" s="436" t="str">
        <f>IF((SUM('Раздел 1'!AI50:AI50)&lt;=SUM('Раздел 1'!AI10:AI10)),"","Неверно!")</f>
        <v/>
      </c>
      <c r="B1164" s="437" t="s">
        <v>10932</v>
      </c>
      <c r="C1164" s="443" t="s">
        <v>1793</v>
      </c>
      <c r="D1164" s="443" t="s">
        <v>265</v>
      </c>
      <c r="E1164" s="443" t="str">
        <f>CONCATENATE(SUM('Раздел 1'!AI50:AI50),"&lt;=",SUM('Раздел 1'!AI10:AI10))</f>
        <v>0&lt;=0</v>
      </c>
      <c r="F1164" s="444"/>
    </row>
    <row r="1165" spans="1:6" s="445" customFormat="1" ht="30" hidden="1" customHeight="1" x14ac:dyDescent="0.25">
      <c r="A1165" s="436" t="str">
        <f>IF((SUM('Раздел 1'!AJ50:AJ50)&lt;=SUM('Раздел 1'!AJ10:AJ10)),"","Неверно!")</f>
        <v/>
      </c>
      <c r="B1165" s="437" t="s">
        <v>10932</v>
      </c>
      <c r="C1165" s="443" t="s">
        <v>1794</v>
      </c>
      <c r="D1165" s="443" t="s">
        <v>265</v>
      </c>
      <c r="E1165" s="443" t="str">
        <f>CONCATENATE(SUM('Раздел 1'!AJ50:AJ50),"&lt;=",SUM('Раздел 1'!AJ10:AJ10))</f>
        <v>0&lt;=1</v>
      </c>
      <c r="F1165" s="444"/>
    </row>
    <row r="1166" spans="1:6" s="445" customFormat="1" ht="30" hidden="1" customHeight="1" x14ac:dyDescent="0.25">
      <c r="A1166" s="436" t="str">
        <f>IF((SUM('Раздел 1'!AK50:AK50)&lt;=SUM('Раздел 1'!AK10:AK10)),"","Неверно!")</f>
        <v/>
      </c>
      <c r="B1166" s="437" t="s">
        <v>10932</v>
      </c>
      <c r="C1166" s="443" t="s">
        <v>1795</v>
      </c>
      <c r="D1166" s="443" t="s">
        <v>265</v>
      </c>
      <c r="E1166" s="443" t="str">
        <f>CONCATENATE(SUM('Раздел 1'!AK50:AK50),"&lt;=",SUM('Раздел 1'!AK10:AK10))</f>
        <v>0&lt;=0</v>
      </c>
      <c r="F1166" s="444"/>
    </row>
    <row r="1167" spans="1:6" s="445" customFormat="1" ht="30" hidden="1" customHeight="1" x14ac:dyDescent="0.25">
      <c r="A1167" s="436" t="str">
        <f>IF((SUM('Раздел 1'!AL50:AL50)&lt;=SUM('Раздел 1'!AL10:AL10)),"","Неверно!")</f>
        <v/>
      </c>
      <c r="B1167" s="437" t="s">
        <v>10932</v>
      </c>
      <c r="C1167" s="443" t="s">
        <v>1796</v>
      </c>
      <c r="D1167" s="443" t="s">
        <v>265</v>
      </c>
      <c r="E1167" s="443" t="str">
        <f>CONCATENATE(SUM('Раздел 1'!AL50:AL50),"&lt;=",SUM('Раздел 1'!AL10:AL10))</f>
        <v>0&lt;=0</v>
      </c>
      <c r="F1167" s="444"/>
    </row>
    <row r="1168" spans="1:6" s="445" customFormat="1" ht="30" hidden="1" customHeight="1" x14ac:dyDescent="0.25">
      <c r="A1168" s="436" t="str">
        <f>IF((SUM('Раздел 1'!AM50:AM50)&lt;=SUM('Раздел 1'!AM10:AM10)),"","Неверно!")</f>
        <v/>
      </c>
      <c r="B1168" s="437" t="s">
        <v>10932</v>
      </c>
      <c r="C1168" s="443" t="s">
        <v>1797</v>
      </c>
      <c r="D1168" s="443" t="s">
        <v>265</v>
      </c>
      <c r="E1168" s="443" t="str">
        <f>CONCATENATE(SUM('Раздел 1'!AM50:AM50),"&lt;=",SUM('Раздел 1'!AM10:AM10))</f>
        <v>0&lt;=0</v>
      </c>
      <c r="F1168" s="444"/>
    </row>
    <row r="1169" spans="1:6" s="445" customFormat="1" ht="30" hidden="1" customHeight="1" x14ac:dyDescent="0.25">
      <c r="A1169" s="436" t="str">
        <f>IF((SUM('Раздел 1'!I50:I50)&lt;=SUM('Раздел 1'!I10:I10)),"","Неверно!")</f>
        <v/>
      </c>
      <c r="B1169" s="437" t="s">
        <v>10932</v>
      </c>
      <c r="C1169" s="443" t="s">
        <v>1798</v>
      </c>
      <c r="D1169" s="443" t="s">
        <v>265</v>
      </c>
      <c r="E1169" s="443" t="str">
        <f>CONCATENATE(SUM('Раздел 1'!I50:I50),"&lt;=",SUM('Раздел 1'!I10:I10))</f>
        <v>0&lt;=12</v>
      </c>
      <c r="F1169" s="444"/>
    </row>
    <row r="1170" spans="1:6" s="445" customFormat="1" ht="30" hidden="1" customHeight="1" x14ac:dyDescent="0.25">
      <c r="A1170" s="436" t="str">
        <f>IF((SUM('Раздел 1'!J50:J50)&lt;=SUM('Раздел 1'!J10:J10)),"","Неверно!")</f>
        <v/>
      </c>
      <c r="B1170" s="437" t="s">
        <v>10932</v>
      </c>
      <c r="C1170" s="443" t="s">
        <v>1799</v>
      </c>
      <c r="D1170" s="443" t="s">
        <v>265</v>
      </c>
      <c r="E1170" s="443" t="str">
        <f>CONCATENATE(SUM('Раздел 1'!J50:J50),"&lt;=",SUM('Раздел 1'!J10:J10))</f>
        <v>0&lt;=3</v>
      </c>
      <c r="F1170" s="444"/>
    </row>
    <row r="1171" spans="1:6" s="445" customFormat="1" ht="30" hidden="1" customHeight="1" x14ac:dyDescent="0.25">
      <c r="A1171" s="436" t="str">
        <f>IF((SUM('Раздел 1'!K50:K50)&lt;=SUM('Раздел 1'!K10:K10)),"","Неверно!")</f>
        <v/>
      </c>
      <c r="B1171" s="437" t="s">
        <v>10932</v>
      </c>
      <c r="C1171" s="443" t="s">
        <v>1800</v>
      </c>
      <c r="D1171" s="443" t="s">
        <v>265</v>
      </c>
      <c r="E1171" s="443" t="str">
        <f>CONCATENATE(SUM('Раздел 1'!K50:K50),"&lt;=",SUM('Раздел 1'!K10:K10))</f>
        <v>0&lt;=2</v>
      </c>
      <c r="F1171" s="444"/>
    </row>
    <row r="1172" spans="1:6" s="445" customFormat="1" ht="30" hidden="1" customHeight="1" x14ac:dyDescent="0.25">
      <c r="A1172" s="436" t="str">
        <f>IF((SUM('Раздел 1'!L50:L50)&lt;=SUM('Раздел 1'!L10:L10)),"","Неверно!")</f>
        <v/>
      </c>
      <c r="B1172" s="437" t="s">
        <v>10932</v>
      </c>
      <c r="C1172" s="443" t="s">
        <v>1801</v>
      </c>
      <c r="D1172" s="443" t="s">
        <v>265</v>
      </c>
      <c r="E1172" s="443" t="str">
        <f>CONCATENATE(SUM('Раздел 1'!L50:L50),"&lt;=",SUM('Раздел 1'!L10:L10))</f>
        <v>0&lt;=1</v>
      </c>
      <c r="F1172" s="444"/>
    </row>
    <row r="1173" spans="1:6" s="445" customFormat="1" ht="30" hidden="1" customHeight="1" x14ac:dyDescent="0.25">
      <c r="A1173" s="436" t="str">
        <f>IF((SUM('Раздел 1'!M50:M50)&lt;=SUM('Раздел 1'!M10:M10)),"","Неверно!")</f>
        <v/>
      </c>
      <c r="B1173" s="437" t="s">
        <v>10932</v>
      </c>
      <c r="C1173" s="443" t="s">
        <v>1802</v>
      </c>
      <c r="D1173" s="443" t="s">
        <v>265</v>
      </c>
      <c r="E1173" s="443" t="str">
        <f>CONCATENATE(SUM('Раздел 1'!M50:M50),"&lt;=",SUM('Раздел 1'!M10:M10))</f>
        <v>1&lt;=67</v>
      </c>
      <c r="F1173" s="444"/>
    </row>
    <row r="1174" spans="1:6" s="445" customFormat="1" ht="30" hidden="1" customHeight="1" x14ac:dyDescent="0.25">
      <c r="A1174" s="436" t="str">
        <f>IF((SUM('Раздел 1'!N50:N50)&lt;=SUM('Раздел 1'!N10:N10)),"","Неверно!")</f>
        <v/>
      </c>
      <c r="B1174" s="437" t="s">
        <v>10932</v>
      </c>
      <c r="C1174" s="443" t="s">
        <v>1803</v>
      </c>
      <c r="D1174" s="443" t="s">
        <v>265</v>
      </c>
      <c r="E1174" s="443" t="str">
        <f>CONCATENATE(SUM('Раздел 1'!N50:N50),"&lt;=",SUM('Раздел 1'!N10:N10))</f>
        <v>0&lt;=0</v>
      </c>
      <c r="F1174" s="444"/>
    </row>
    <row r="1175" spans="1:6" s="445" customFormat="1" ht="30" hidden="1" customHeight="1" x14ac:dyDescent="0.25">
      <c r="A1175" s="436" t="str">
        <f>IF((SUM('Раздел 4'!H71:H72)&lt;=SUM('Раздел 1'!P44:P44)),"","Неверно!")</f>
        <v/>
      </c>
      <c r="B1175" s="437" t="s">
        <v>10933</v>
      </c>
      <c r="C1175" s="443" t="s">
        <v>10345</v>
      </c>
      <c r="D1175" s="443" t="s">
        <v>260</v>
      </c>
      <c r="E1175" s="443" t="str">
        <f>CONCATENATE(SUM('Раздел 4'!H71:H72),"&lt;=",SUM('Раздел 1'!P44:P44))</f>
        <v>0&lt;=0</v>
      </c>
      <c r="F1175" s="444"/>
    </row>
    <row r="1176" spans="1:6" s="445" customFormat="1" ht="30" hidden="1" customHeight="1" x14ac:dyDescent="0.25">
      <c r="A1176" s="436" t="str">
        <f>IF((SUM('Раздел 1'!F11:F46)=SUM('Раздел 1'!F10:F10)),"","Неверно!")</f>
        <v/>
      </c>
      <c r="B1176" s="437" t="s">
        <v>10934</v>
      </c>
      <c r="C1176" s="443" t="s">
        <v>1736</v>
      </c>
      <c r="D1176" s="443" t="s">
        <v>10346</v>
      </c>
      <c r="E1176" s="443" t="str">
        <f>CONCATENATE(SUM('Раздел 1'!F11:F46),"=",SUM('Раздел 1'!F10:F10))</f>
        <v>37=37</v>
      </c>
      <c r="F1176" s="444"/>
    </row>
    <row r="1177" spans="1:6" s="445" customFormat="1" ht="30" hidden="1" customHeight="1" x14ac:dyDescent="0.25">
      <c r="A1177" s="436" t="str">
        <f>IF((SUM('Раздел 1'!O11:O46)=SUM('Раздел 1'!O10:O10)),"","Неверно!")</f>
        <v/>
      </c>
      <c r="B1177" s="437" t="s">
        <v>10934</v>
      </c>
      <c r="C1177" s="443" t="s">
        <v>1737</v>
      </c>
      <c r="D1177" s="443" t="s">
        <v>10346</v>
      </c>
      <c r="E1177" s="443" t="str">
        <f>CONCATENATE(SUM('Раздел 1'!O11:O46),"=",SUM('Раздел 1'!O10:O10))</f>
        <v>41=41</v>
      </c>
      <c r="F1177" s="444"/>
    </row>
    <row r="1178" spans="1:6" s="445" customFormat="1" ht="30" hidden="1" customHeight="1" x14ac:dyDescent="0.25">
      <c r="A1178" s="436" t="str">
        <f>IF((SUM('Раздел 1'!P11:P46)=SUM('Раздел 1'!P10:P10)),"","Неверно!")</f>
        <v/>
      </c>
      <c r="B1178" s="437" t="s">
        <v>10934</v>
      </c>
      <c r="C1178" s="443" t="s">
        <v>1738</v>
      </c>
      <c r="D1178" s="443" t="s">
        <v>10346</v>
      </c>
      <c r="E1178" s="443" t="str">
        <f>CONCATENATE(SUM('Раздел 1'!P11:P46),"=",SUM('Раздел 1'!P10:P10))</f>
        <v>77=77</v>
      </c>
      <c r="F1178" s="444"/>
    </row>
    <row r="1179" spans="1:6" s="445" customFormat="1" ht="30" hidden="1" customHeight="1" x14ac:dyDescent="0.25">
      <c r="A1179" s="436" t="str">
        <f>IF((SUM('Раздел 1'!Q11:Q46)=SUM('Раздел 1'!Q10:Q10)),"","Неверно!")</f>
        <v/>
      </c>
      <c r="B1179" s="437" t="s">
        <v>10934</v>
      </c>
      <c r="C1179" s="443" t="s">
        <v>1739</v>
      </c>
      <c r="D1179" s="443" t="s">
        <v>10346</v>
      </c>
      <c r="E1179" s="443" t="str">
        <f>CONCATENATE(SUM('Раздел 1'!Q11:Q46),"=",SUM('Раздел 1'!Q10:Q10))</f>
        <v>50=50</v>
      </c>
      <c r="F1179" s="444"/>
    </row>
    <row r="1180" spans="1:6" s="445" customFormat="1" ht="30" hidden="1" customHeight="1" x14ac:dyDescent="0.25">
      <c r="A1180" s="436" t="str">
        <f>IF((SUM('Раздел 1'!R11:R46)=SUM('Раздел 1'!R10:R10)),"","Неверно!")</f>
        <v/>
      </c>
      <c r="B1180" s="437" t="s">
        <v>10934</v>
      </c>
      <c r="C1180" s="443" t="s">
        <v>1740</v>
      </c>
      <c r="D1180" s="443" t="s">
        <v>10346</v>
      </c>
      <c r="E1180" s="443" t="str">
        <f>CONCATENATE(SUM('Раздел 1'!R11:R46),"=",SUM('Раздел 1'!R10:R10))</f>
        <v>0=0</v>
      </c>
      <c r="F1180" s="444"/>
    </row>
    <row r="1181" spans="1:6" s="445" customFormat="1" ht="30" hidden="1" customHeight="1" x14ac:dyDescent="0.25">
      <c r="A1181" s="436" t="str">
        <f>IF((SUM('Раздел 1'!S11:S46)=SUM('Раздел 1'!S10:S10)),"","Неверно!")</f>
        <v/>
      </c>
      <c r="B1181" s="437" t="s">
        <v>10934</v>
      </c>
      <c r="C1181" s="443" t="s">
        <v>1741</v>
      </c>
      <c r="D1181" s="443" t="s">
        <v>10346</v>
      </c>
      <c r="E1181" s="443" t="str">
        <f>CONCATENATE(SUM('Раздел 1'!S11:S46),"=",SUM('Раздел 1'!S10:S10))</f>
        <v>0=0</v>
      </c>
      <c r="F1181" s="444"/>
    </row>
    <row r="1182" spans="1:6" s="445" customFormat="1" ht="30" hidden="1" customHeight="1" x14ac:dyDescent="0.25">
      <c r="A1182" s="436" t="str">
        <f>IF((SUM('Раздел 1'!T11:T46)=SUM('Раздел 1'!T10:T10)),"","Неверно!")</f>
        <v/>
      </c>
      <c r="B1182" s="437" t="s">
        <v>10934</v>
      </c>
      <c r="C1182" s="443" t="s">
        <v>1742</v>
      </c>
      <c r="D1182" s="443" t="s">
        <v>10346</v>
      </c>
      <c r="E1182" s="443" t="str">
        <f>CONCATENATE(SUM('Раздел 1'!T11:T46),"=",SUM('Раздел 1'!T10:T10))</f>
        <v>13=13</v>
      </c>
      <c r="F1182" s="444"/>
    </row>
    <row r="1183" spans="1:6" s="445" customFormat="1" ht="30" hidden="1" customHeight="1" x14ac:dyDescent="0.25">
      <c r="A1183" s="436" t="str">
        <f>IF((SUM('Раздел 1'!U11:U46)=SUM('Раздел 1'!U10:U10)),"","Неверно!")</f>
        <v/>
      </c>
      <c r="B1183" s="437" t="s">
        <v>10934</v>
      </c>
      <c r="C1183" s="443" t="s">
        <v>1743</v>
      </c>
      <c r="D1183" s="443" t="s">
        <v>10346</v>
      </c>
      <c r="E1183" s="443" t="str">
        <f>CONCATENATE(SUM('Раздел 1'!U11:U46),"=",SUM('Раздел 1'!U10:U10))</f>
        <v>3=3</v>
      </c>
      <c r="F1183" s="444"/>
    </row>
    <row r="1184" spans="1:6" s="445" customFormat="1" ht="30" hidden="1" customHeight="1" x14ac:dyDescent="0.25">
      <c r="A1184" s="436" t="str">
        <f>IF((SUM('Раздел 1'!V11:V46)=SUM('Раздел 1'!V10:V10)),"","Неверно!")</f>
        <v/>
      </c>
      <c r="B1184" s="437" t="s">
        <v>10934</v>
      </c>
      <c r="C1184" s="443" t="s">
        <v>1744</v>
      </c>
      <c r="D1184" s="443" t="s">
        <v>10346</v>
      </c>
      <c r="E1184" s="443" t="str">
        <f>CONCATENATE(SUM('Раздел 1'!V11:V46),"=",SUM('Раздел 1'!V10:V10))</f>
        <v>2=2</v>
      </c>
      <c r="F1184" s="444"/>
    </row>
    <row r="1185" spans="1:6" s="445" customFormat="1" ht="30" hidden="1" customHeight="1" x14ac:dyDescent="0.25">
      <c r="A1185" s="436" t="str">
        <f>IF((SUM('Раздел 1'!W11:W46)=SUM('Раздел 1'!W10:W10)),"","Неверно!")</f>
        <v/>
      </c>
      <c r="B1185" s="437" t="s">
        <v>10934</v>
      </c>
      <c r="C1185" s="443" t="s">
        <v>1745</v>
      </c>
      <c r="D1185" s="443" t="s">
        <v>10346</v>
      </c>
      <c r="E1185" s="443" t="str">
        <f>CONCATENATE(SUM('Раздел 1'!W11:W46),"=",SUM('Раздел 1'!W10:W10))</f>
        <v>0=0</v>
      </c>
      <c r="F1185" s="444"/>
    </row>
    <row r="1186" spans="1:6" s="445" customFormat="1" ht="30" hidden="1" customHeight="1" x14ac:dyDescent="0.25">
      <c r="A1186" s="436" t="str">
        <f>IF((SUM('Раздел 1'!X11:X46)=SUM('Раздел 1'!X10:X10)),"","Неверно!")</f>
        <v/>
      </c>
      <c r="B1186" s="437" t="s">
        <v>10934</v>
      </c>
      <c r="C1186" s="443" t="s">
        <v>1746</v>
      </c>
      <c r="D1186" s="443" t="s">
        <v>10346</v>
      </c>
      <c r="E1186" s="443" t="str">
        <f>CONCATENATE(SUM('Раздел 1'!X11:X46),"=",SUM('Раздел 1'!X10:X10))</f>
        <v>35=35</v>
      </c>
      <c r="F1186" s="444"/>
    </row>
    <row r="1187" spans="1:6" s="445" customFormat="1" ht="30" hidden="1" customHeight="1" x14ac:dyDescent="0.25">
      <c r="A1187" s="436" t="str">
        <f>IF((SUM('Раздел 1'!G11:G46)=SUM('Раздел 1'!G10:G10)),"","Неверно!")</f>
        <v/>
      </c>
      <c r="B1187" s="437" t="s">
        <v>10934</v>
      </c>
      <c r="C1187" s="443" t="s">
        <v>1747</v>
      </c>
      <c r="D1187" s="443" t="s">
        <v>10346</v>
      </c>
      <c r="E1187" s="443" t="str">
        <f>CONCATENATE(SUM('Раздел 1'!G11:G46),"=",SUM('Раздел 1'!G10:G10))</f>
        <v>71=71</v>
      </c>
      <c r="F1187" s="444"/>
    </row>
    <row r="1188" spans="1:6" s="445" customFormat="1" ht="30" hidden="1" customHeight="1" x14ac:dyDescent="0.25">
      <c r="A1188" s="436" t="str">
        <f>IF((SUM('Раздел 1'!Y11:Y46)=SUM('Раздел 1'!Y10:Y10)),"","Неверно!")</f>
        <v/>
      </c>
      <c r="B1188" s="437" t="s">
        <v>10934</v>
      </c>
      <c r="C1188" s="443" t="s">
        <v>1748</v>
      </c>
      <c r="D1188" s="443" t="s">
        <v>10346</v>
      </c>
      <c r="E1188" s="443" t="str">
        <f>CONCATENATE(SUM('Раздел 1'!Y11:Y46),"=",SUM('Раздел 1'!Y10:Y10))</f>
        <v>28=28</v>
      </c>
      <c r="F1188" s="444"/>
    </row>
    <row r="1189" spans="1:6" s="445" customFormat="1" ht="30" hidden="1" customHeight="1" x14ac:dyDescent="0.25">
      <c r="A1189" s="436" t="str">
        <f>IF((SUM('Раздел 1'!Z11:Z46)=SUM('Раздел 1'!Z10:Z10)),"","Неверно!")</f>
        <v/>
      </c>
      <c r="B1189" s="437" t="s">
        <v>10934</v>
      </c>
      <c r="C1189" s="443" t="s">
        <v>1749</v>
      </c>
      <c r="D1189" s="443" t="s">
        <v>10346</v>
      </c>
      <c r="E1189" s="443" t="str">
        <f>CONCATENATE(SUM('Раздел 1'!Z11:Z46),"=",SUM('Раздел 1'!Z10:Z10))</f>
        <v>9=9</v>
      </c>
      <c r="F1189" s="444"/>
    </row>
    <row r="1190" spans="1:6" s="445" customFormat="1" ht="30" hidden="1" customHeight="1" x14ac:dyDescent="0.25">
      <c r="A1190" s="436" t="str">
        <f>IF((SUM('Раздел 1'!AA11:AA46)=SUM('Раздел 1'!AA10:AA10)),"","Неверно!")</f>
        <v/>
      </c>
      <c r="B1190" s="437" t="s">
        <v>10934</v>
      </c>
      <c r="C1190" s="443" t="s">
        <v>1750</v>
      </c>
      <c r="D1190" s="443" t="s">
        <v>10346</v>
      </c>
      <c r="E1190" s="443" t="str">
        <f>CONCATENATE(SUM('Раздел 1'!AA11:AA46),"=",SUM('Раздел 1'!AA10:AA10))</f>
        <v>0=0</v>
      </c>
      <c r="F1190" s="444"/>
    </row>
    <row r="1191" spans="1:6" s="445" customFormat="1" ht="30" hidden="1" customHeight="1" x14ac:dyDescent="0.25">
      <c r="A1191" s="436" t="str">
        <f>IF((SUM('Раздел 1'!AB11:AB46)=SUM('Раздел 1'!AB10:AB10)),"","Неверно!")</f>
        <v/>
      </c>
      <c r="B1191" s="437" t="s">
        <v>10934</v>
      </c>
      <c r="C1191" s="443" t="s">
        <v>1751</v>
      </c>
      <c r="D1191" s="443" t="s">
        <v>10346</v>
      </c>
      <c r="E1191" s="443" t="str">
        <f>CONCATENATE(SUM('Раздел 1'!AB11:AB46),"=",SUM('Раздел 1'!AB10:AB10))</f>
        <v>0=0</v>
      </c>
      <c r="F1191" s="444"/>
    </row>
    <row r="1192" spans="1:6" s="445" customFormat="1" ht="30" hidden="1" customHeight="1" x14ac:dyDescent="0.25">
      <c r="A1192" s="436" t="str">
        <f>IF((SUM('Раздел 1'!AC11:AC46)=SUM('Раздел 1'!AC10:AC10)),"","Неверно!")</f>
        <v/>
      </c>
      <c r="B1192" s="437" t="s">
        <v>10934</v>
      </c>
      <c r="C1192" s="443" t="s">
        <v>1752</v>
      </c>
      <c r="D1192" s="443" t="s">
        <v>10346</v>
      </c>
      <c r="E1192" s="443" t="str">
        <f>CONCATENATE(SUM('Раздел 1'!AC11:AC46),"=",SUM('Раздел 1'!AC10:AC10))</f>
        <v>0=0</v>
      </c>
      <c r="F1192" s="444"/>
    </row>
    <row r="1193" spans="1:6" s="445" customFormat="1" ht="30" hidden="1" customHeight="1" x14ac:dyDescent="0.25">
      <c r="A1193" s="436" t="str">
        <f>IF((SUM('Раздел 1'!AD11:AD46)=SUM('Раздел 1'!AD10:AD10)),"","Неверно!")</f>
        <v/>
      </c>
      <c r="B1193" s="437" t="s">
        <v>10934</v>
      </c>
      <c r="C1193" s="443" t="s">
        <v>1753</v>
      </c>
      <c r="D1193" s="443" t="s">
        <v>10346</v>
      </c>
      <c r="E1193" s="443" t="str">
        <f>CONCATENATE(SUM('Раздел 1'!AD11:AD46),"=",SUM('Раздел 1'!AD10:AD10))</f>
        <v>0=0</v>
      </c>
      <c r="F1193" s="444"/>
    </row>
    <row r="1194" spans="1:6" s="445" customFormat="1" ht="30" hidden="1" customHeight="1" x14ac:dyDescent="0.25">
      <c r="A1194" s="436" t="str">
        <f>IF((SUM('Раздел 1'!AE11:AE46)=SUM('Раздел 1'!AE10:AE10)),"","Неверно!")</f>
        <v/>
      </c>
      <c r="B1194" s="437" t="s">
        <v>10934</v>
      </c>
      <c r="C1194" s="443" t="s">
        <v>1754</v>
      </c>
      <c r="D1194" s="443" t="s">
        <v>10346</v>
      </c>
      <c r="E1194" s="443" t="str">
        <f>CONCATENATE(SUM('Раздел 1'!AE11:AE46),"=",SUM('Раздел 1'!AE10:AE10))</f>
        <v>0=0</v>
      </c>
      <c r="F1194" s="444"/>
    </row>
    <row r="1195" spans="1:6" s="445" customFormat="1" ht="30" hidden="1" customHeight="1" x14ac:dyDescent="0.25">
      <c r="A1195" s="436" t="str">
        <f>IF((SUM('Раздел 1'!AF11:AF46)=SUM('Раздел 1'!AF10:AF10)),"","Неверно!")</f>
        <v/>
      </c>
      <c r="B1195" s="437" t="s">
        <v>10934</v>
      </c>
      <c r="C1195" s="443" t="s">
        <v>1755</v>
      </c>
      <c r="D1195" s="443" t="s">
        <v>10346</v>
      </c>
      <c r="E1195" s="443" t="str">
        <f>CONCATENATE(SUM('Раздел 1'!AF11:AF46),"=",SUM('Раздел 1'!AF10:AF10))</f>
        <v>0=0</v>
      </c>
      <c r="F1195" s="444"/>
    </row>
    <row r="1196" spans="1:6" s="445" customFormat="1" ht="30" hidden="1" customHeight="1" x14ac:dyDescent="0.25">
      <c r="A1196" s="436" t="str">
        <f>IF((SUM('Раздел 1'!AG11:AG46)=SUM('Раздел 1'!AG10:AG10)),"","Неверно!")</f>
        <v/>
      </c>
      <c r="B1196" s="437" t="s">
        <v>10934</v>
      </c>
      <c r="C1196" s="443" t="s">
        <v>1756</v>
      </c>
      <c r="D1196" s="443" t="s">
        <v>10346</v>
      </c>
      <c r="E1196" s="443" t="str">
        <f>CONCATENATE(SUM('Раздел 1'!AG11:AG46),"=",SUM('Раздел 1'!AG10:AG10))</f>
        <v>1=1</v>
      </c>
      <c r="F1196" s="444"/>
    </row>
    <row r="1197" spans="1:6" s="445" customFormat="1" ht="30" hidden="1" customHeight="1" x14ac:dyDescent="0.25">
      <c r="A1197" s="436" t="str">
        <f>IF((SUM('Раздел 1'!AH11:AH46)=SUM('Раздел 1'!AH10:AH10)),"","Неверно!")</f>
        <v/>
      </c>
      <c r="B1197" s="437" t="s">
        <v>10934</v>
      </c>
      <c r="C1197" s="443" t="s">
        <v>1757</v>
      </c>
      <c r="D1197" s="443" t="s">
        <v>10346</v>
      </c>
      <c r="E1197" s="443" t="str">
        <f>CONCATENATE(SUM('Раздел 1'!AH11:AH46),"=",SUM('Раздел 1'!AH10:AH10))</f>
        <v>0=0</v>
      </c>
      <c r="F1197" s="444"/>
    </row>
    <row r="1198" spans="1:6" s="445" customFormat="1" ht="30" hidden="1" customHeight="1" x14ac:dyDescent="0.25">
      <c r="A1198" s="436" t="str">
        <f>IF((SUM('Раздел 1'!H11:H46)=SUM('Раздел 1'!H10:H10)),"","Неверно!")</f>
        <v/>
      </c>
      <c r="B1198" s="437" t="s">
        <v>10934</v>
      </c>
      <c r="C1198" s="443" t="s">
        <v>1758</v>
      </c>
      <c r="D1198" s="443" t="s">
        <v>10346</v>
      </c>
      <c r="E1198" s="443" t="str">
        <f>CONCATENATE(SUM('Раздел 1'!H11:H46),"=",SUM('Раздел 1'!H10:H10))</f>
        <v>49=49</v>
      </c>
      <c r="F1198" s="444"/>
    </row>
    <row r="1199" spans="1:6" s="445" customFormat="1" ht="30" hidden="1" customHeight="1" x14ac:dyDescent="0.25">
      <c r="A1199" s="436" t="str">
        <f>IF((SUM('Раздел 1'!AI11:AI46)=SUM('Раздел 1'!AI10:AI10)),"","Неверно!")</f>
        <v/>
      </c>
      <c r="B1199" s="437" t="s">
        <v>10934</v>
      </c>
      <c r="C1199" s="443" t="s">
        <v>1759</v>
      </c>
      <c r="D1199" s="443" t="s">
        <v>10346</v>
      </c>
      <c r="E1199" s="443" t="str">
        <f>CONCATENATE(SUM('Раздел 1'!AI11:AI46),"=",SUM('Раздел 1'!AI10:AI10))</f>
        <v>0=0</v>
      </c>
      <c r="F1199" s="444"/>
    </row>
    <row r="1200" spans="1:6" s="445" customFormat="1" ht="30" hidden="1" customHeight="1" x14ac:dyDescent="0.25">
      <c r="A1200" s="436" t="str">
        <f>IF((SUM('Раздел 1'!AJ11:AJ46)=SUM('Раздел 1'!AJ10:AJ10)),"","Неверно!")</f>
        <v/>
      </c>
      <c r="B1200" s="437" t="s">
        <v>10934</v>
      </c>
      <c r="C1200" s="443" t="s">
        <v>1760</v>
      </c>
      <c r="D1200" s="443" t="s">
        <v>10346</v>
      </c>
      <c r="E1200" s="443" t="str">
        <f>CONCATENATE(SUM('Раздел 1'!AJ11:AJ46),"=",SUM('Раздел 1'!AJ10:AJ10))</f>
        <v>1=1</v>
      </c>
      <c r="F1200" s="444"/>
    </row>
    <row r="1201" spans="1:6" s="445" customFormat="1" ht="30" hidden="1" customHeight="1" x14ac:dyDescent="0.25">
      <c r="A1201" s="436" t="str">
        <f>IF((SUM('Раздел 1'!AK11:AK46)=SUM('Раздел 1'!AK10:AK10)),"","Неверно!")</f>
        <v/>
      </c>
      <c r="B1201" s="437" t="s">
        <v>10934</v>
      </c>
      <c r="C1201" s="443" t="s">
        <v>1761</v>
      </c>
      <c r="D1201" s="443" t="s">
        <v>10346</v>
      </c>
      <c r="E1201" s="443" t="str">
        <f>CONCATENATE(SUM('Раздел 1'!AK11:AK46),"=",SUM('Раздел 1'!AK10:AK10))</f>
        <v>0=0</v>
      </c>
      <c r="F1201" s="444"/>
    </row>
    <row r="1202" spans="1:6" s="445" customFormat="1" ht="30" hidden="1" customHeight="1" x14ac:dyDescent="0.25">
      <c r="A1202" s="436" t="str">
        <f>IF((SUM('Раздел 1'!AL11:AL46)=SUM('Раздел 1'!AL10:AL10)),"","Неверно!")</f>
        <v/>
      </c>
      <c r="B1202" s="437" t="s">
        <v>10934</v>
      </c>
      <c r="C1202" s="443" t="s">
        <v>1762</v>
      </c>
      <c r="D1202" s="443" t="s">
        <v>10346</v>
      </c>
      <c r="E1202" s="443" t="str">
        <f>CONCATENATE(SUM('Раздел 1'!AL11:AL46),"=",SUM('Раздел 1'!AL10:AL10))</f>
        <v>0=0</v>
      </c>
      <c r="F1202" s="444"/>
    </row>
    <row r="1203" spans="1:6" s="445" customFormat="1" ht="30" hidden="1" customHeight="1" x14ac:dyDescent="0.25">
      <c r="A1203" s="436" t="str">
        <f>IF((SUM('Раздел 1'!AM11:AM46)=SUM('Раздел 1'!AM10:AM10)),"","Неверно!")</f>
        <v/>
      </c>
      <c r="B1203" s="437" t="s">
        <v>10934</v>
      </c>
      <c r="C1203" s="443" t="s">
        <v>1763</v>
      </c>
      <c r="D1203" s="443" t="s">
        <v>10346</v>
      </c>
      <c r="E1203" s="443" t="str">
        <f>CONCATENATE(SUM('Раздел 1'!AM11:AM46),"=",SUM('Раздел 1'!AM10:AM10))</f>
        <v>0=0</v>
      </c>
      <c r="F1203" s="444"/>
    </row>
    <row r="1204" spans="1:6" s="445" customFormat="1" ht="30" hidden="1" customHeight="1" x14ac:dyDescent="0.25">
      <c r="A1204" s="436" t="str">
        <f>IF((SUM('Раздел 1'!I11:I46)=SUM('Раздел 1'!I10:I10)),"","Неверно!")</f>
        <v/>
      </c>
      <c r="B1204" s="437" t="s">
        <v>10934</v>
      </c>
      <c r="C1204" s="443" t="s">
        <v>1764</v>
      </c>
      <c r="D1204" s="443" t="s">
        <v>10346</v>
      </c>
      <c r="E1204" s="443" t="str">
        <f>CONCATENATE(SUM('Раздел 1'!I11:I46),"=",SUM('Раздел 1'!I10:I10))</f>
        <v>12=12</v>
      </c>
      <c r="F1204" s="444"/>
    </row>
    <row r="1205" spans="1:6" s="445" customFormat="1" ht="30" hidden="1" customHeight="1" x14ac:dyDescent="0.25">
      <c r="A1205" s="436" t="str">
        <f>IF((SUM('Раздел 1'!J11:J46)=SUM('Раздел 1'!J10:J10)),"","Неверно!")</f>
        <v/>
      </c>
      <c r="B1205" s="437" t="s">
        <v>10934</v>
      </c>
      <c r="C1205" s="443" t="s">
        <v>1765</v>
      </c>
      <c r="D1205" s="443" t="s">
        <v>10346</v>
      </c>
      <c r="E1205" s="443" t="str">
        <f>CONCATENATE(SUM('Раздел 1'!J11:J46),"=",SUM('Раздел 1'!J10:J10))</f>
        <v>3=3</v>
      </c>
      <c r="F1205" s="444"/>
    </row>
    <row r="1206" spans="1:6" s="445" customFormat="1" ht="30" hidden="1" customHeight="1" x14ac:dyDescent="0.25">
      <c r="A1206" s="436" t="str">
        <f>IF((SUM('Раздел 1'!K11:K46)=SUM('Раздел 1'!K10:K10)),"","Неверно!")</f>
        <v/>
      </c>
      <c r="B1206" s="437" t="s">
        <v>10934</v>
      </c>
      <c r="C1206" s="443" t="s">
        <v>1766</v>
      </c>
      <c r="D1206" s="443" t="s">
        <v>10346</v>
      </c>
      <c r="E1206" s="443" t="str">
        <f>CONCATENATE(SUM('Раздел 1'!K11:K46),"=",SUM('Раздел 1'!K10:K10))</f>
        <v>2=2</v>
      </c>
      <c r="F1206" s="444"/>
    </row>
    <row r="1207" spans="1:6" s="445" customFormat="1" ht="30" hidden="1" customHeight="1" x14ac:dyDescent="0.25">
      <c r="A1207" s="436" t="str">
        <f>IF((SUM('Раздел 1'!L11:L46)=SUM('Раздел 1'!L10:L10)),"","Неверно!")</f>
        <v/>
      </c>
      <c r="B1207" s="437" t="s">
        <v>10934</v>
      </c>
      <c r="C1207" s="443" t="s">
        <v>1767</v>
      </c>
      <c r="D1207" s="443" t="s">
        <v>10346</v>
      </c>
      <c r="E1207" s="443" t="str">
        <f>CONCATENATE(SUM('Раздел 1'!L11:L46),"=",SUM('Раздел 1'!L10:L10))</f>
        <v>1=1</v>
      </c>
      <c r="F1207" s="444"/>
    </row>
    <row r="1208" spans="1:6" s="445" customFormat="1" ht="30" hidden="1" customHeight="1" x14ac:dyDescent="0.25">
      <c r="A1208" s="436" t="str">
        <f>IF((SUM('Раздел 1'!M11:M46)=SUM('Раздел 1'!M10:M10)),"","Неверно!")</f>
        <v/>
      </c>
      <c r="B1208" s="437" t="s">
        <v>10934</v>
      </c>
      <c r="C1208" s="443" t="s">
        <v>1768</v>
      </c>
      <c r="D1208" s="443" t="s">
        <v>10346</v>
      </c>
      <c r="E1208" s="443" t="str">
        <f>CONCATENATE(SUM('Раздел 1'!M11:M46),"=",SUM('Раздел 1'!M10:M10))</f>
        <v>67=67</v>
      </c>
      <c r="F1208" s="444"/>
    </row>
    <row r="1209" spans="1:6" s="445" customFormat="1" ht="30" hidden="1" customHeight="1" x14ac:dyDescent="0.25">
      <c r="A1209" s="436" t="str">
        <f>IF((SUM('Раздел 1'!N11:N46)=SUM('Раздел 1'!N10:N10)),"","Неверно!")</f>
        <v/>
      </c>
      <c r="B1209" s="437" t="s">
        <v>10934</v>
      </c>
      <c r="C1209" s="443" t="s">
        <v>1769</v>
      </c>
      <c r="D1209" s="443" t="s">
        <v>10346</v>
      </c>
      <c r="E1209" s="443" t="str">
        <f>CONCATENATE(SUM('Раздел 1'!N11:N46),"=",SUM('Раздел 1'!N10:N10))</f>
        <v>0=0</v>
      </c>
      <c r="F1209" s="444"/>
    </row>
    <row r="1210" spans="1:6" s="445" customFormat="1" ht="30" hidden="1" customHeight="1" x14ac:dyDescent="0.25">
      <c r="A1210" s="436" t="str">
        <f>IF((SUM('Разделы 5, 6, 7, 8'!G8:G8)=SUM('Раздел 4'!H10:H10)),"","Неверно!")</f>
        <v/>
      </c>
      <c r="B1210" s="437" t="s">
        <v>10935</v>
      </c>
      <c r="C1210" s="443" t="s">
        <v>2890</v>
      </c>
      <c r="D1210" s="443" t="s">
        <v>10347</v>
      </c>
      <c r="E1210" s="443" t="str">
        <f>CONCATENATE(SUM('Разделы 5, 6, 7, 8'!G8:G8),"=",SUM('Раздел 4'!H10:H10))</f>
        <v>0=0</v>
      </c>
      <c r="F1210" s="444"/>
    </row>
    <row r="1211" spans="1:6" s="445" customFormat="1" ht="30" hidden="1" customHeight="1" x14ac:dyDescent="0.25">
      <c r="A1211" s="436" t="str">
        <f>IF((SUM('Разделы 9, 10'!S12:S12)=SUM('Раздел 4'!H106:H106)),"","Неверно!")</f>
        <v/>
      </c>
      <c r="B1211" s="437" t="s">
        <v>10936</v>
      </c>
      <c r="C1211" s="443" t="s">
        <v>10722</v>
      </c>
      <c r="D1211" s="443" t="s">
        <v>10723</v>
      </c>
      <c r="E1211" s="443" t="str">
        <f>CONCATENATE(SUM('Разделы 9, 10'!S12:S12),"=",SUM('Раздел 4'!H106:H106))</f>
        <v>0=0</v>
      </c>
      <c r="F1211" s="444"/>
    </row>
    <row r="1212" spans="1:6" s="445" customFormat="1" ht="30" hidden="1" customHeight="1" x14ac:dyDescent="0.25">
      <c r="A1212" s="436" t="str">
        <f>IF((SUM('Раздел 2'!E41:E42)+SUM('Раздел 2'!E45:E45)=SUM('Раздел 1'!W10:W10)),"","Неверно!")</f>
        <v/>
      </c>
      <c r="B1212" s="437" t="s">
        <v>10937</v>
      </c>
      <c r="C1212" s="443" t="s">
        <v>2764</v>
      </c>
      <c r="D1212" s="443" t="s">
        <v>2765</v>
      </c>
      <c r="E1212" s="443" t="str">
        <f>CONCATENATE(SUM('Раздел 2'!E41:E42),"+",SUM('Раздел 2'!E45:E45),"=",SUM('Раздел 1'!W10:W10))</f>
        <v>0+0=0</v>
      </c>
      <c r="F1212" s="444"/>
    </row>
    <row r="1213" spans="1:6" s="445" customFormat="1" ht="30" hidden="1" customHeight="1" x14ac:dyDescent="0.25">
      <c r="A1213" s="436" t="str">
        <f>IF((SUM('Раздел 2'!E53:E53)&lt;=SUM('Раздел 1'!G10:G10)),"","Неверно!")</f>
        <v/>
      </c>
      <c r="B1213" s="437" t="s">
        <v>10938</v>
      </c>
      <c r="C1213" s="443" t="s">
        <v>1735</v>
      </c>
      <c r="D1213" s="443" t="s">
        <v>257</v>
      </c>
      <c r="E1213" s="443" t="str">
        <f>CONCATENATE(SUM('Раздел 2'!E53:E53),"&lt;=",SUM('Раздел 1'!G10:G10))</f>
        <v>2&lt;=71</v>
      </c>
      <c r="F1213" s="444"/>
    </row>
    <row r="1214" spans="1:6" s="445" customFormat="1" ht="30" hidden="1" customHeight="1" x14ac:dyDescent="0.25">
      <c r="A1214" s="436" t="str">
        <f>IF((SUM('Разделы 11, 12, 13, 14'!R28:R28)&lt;=SUM('Раздел 4'!G76:G76)),"","Неверно!")</f>
        <v/>
      </c>
      <c r="B1214" s="437" t="s">
        <v>10939</v>
      </c>
      <c r="C1214" s="443" t="s">
        <v>10348</v>
      </c>
      <c r="D1214" s="443" t="s">
        <v>10349</v>
      </c>
      <c r="E1214" s="443" t="str">
        <f>CONCATENATE(SUM('Разделы 11, 12, 13, 14'!R28:R28),"&lt;=",SUM('Раздел 4'!G76:G76))</f>
        <v>0&lt;=0</v>
      </c>
      <c r="F1214" s="444"/>
    </row>
    <row r="1215" spans="1:6" s="445" customFormat="1" ht="30" hidden="1" customHeight="1" x14ac:dyDescent="0.25">
      <c r="A1215" s="436" t="str">
        <f>IF((SUM('Раздел 3'!E30:E30)&lt;=SUM('Раздел 1'!Q10:Q10)),"","Неверно!")</f>
        <v/>
      </c>
      <c r="B1215" s="437" t="s">
        <v>10940</v>
      </c>
      <c r="C1215" s="443" t="s">
        <v>1724</v>
      </c>
      <c r="D1215" s="443" t="s">
        <v>262</v>
      </c>
      <c r="E1215" s="443" t="str">
        <f>CONCATENATE(SUM('Раздел 3'!E30:E30),"&lt;=",SUM('Раздел 1'!Q10:Q10))</f>
        <v>0&lt;=50</v>
      </c>
      <c r="F1215" s="444"/>
    </row>
    <row r="1216" spans="1:6" s="445" customFormat="1" ht="30" hidden="1" customHeight="1" x14ac:dyDescent="0.25">
      <c r="A1216" s="436" t="str">
        <f>IF((SUM('Раздел 3'!E31:E31)&lt;=SUM('Раздел 1'!Q10:Q10)),"","Неверно!")</f>
        <v/>
      </c>
      <c r="B1216" s="437" t="s">
        <v>10940</v>
      </c>
      <c r="C1216" s="443" t="s">
        <v>1725</v>
      </c>
      <c r="D1216" s="443" t="s">
        <v>262</v>
      </c>
      <c r="E1216" s="443" t="str">
        <f>CONCATENATE(SUM('Раздел 3'!E31:E31),"&lt;=",SUM('Раздел 1'!Q10:Q10))</f>
        <v>0&lt;=50</v>
      </c>
      <c r="F1216" s="444"/>
    </row>
    <row r="1217" spans="1:6" s="445" customFormat="1" ht="30" hidden="1" customHeight="1" x14ac:dyDescent="0.25">
      <c r="A1217" s="436" t="str">
        <f>IF((SUM('Раздел 3'!E32:E32)&lt;=SUM('Раздел 1'!Q10:Q10)),"","Неверно!")</f>
        <v/>
      </c>
      <c r="B1217" s="437" t="s">
        <v>10940</v>
      </c>
      <c r="C1217" s="443" t="s">
        <v>1726</v>
      </c>
      <c r="D1217" s="443" t="s">
        <v>262</v>
      </c>
      <c r="E1217" s="443" t="str">
        <f>CONCATENATE(SUM('Раздел 3'!E32:E32),"&lt;=",SUM('Раздел 1'!Q10:Q10))</f>
        <v>0&lt;=50</v>
      </c>
      <c r="F1217" s="444"/>
    </row>
    <row r="1218" spans="1:6" s="445" customFormat="1" ht="30" hidden="1" customHeight="1" x14ac:dyDescent="0.25">
      <c r="A1218" s="436" t="str">
        <f>IF((SUM('Раздел 3'!E33:E33)&lt;=SUM('Раздел 1'!Q10:Q10)),"","Неверно!")</f>
        <v/>
      </c>
      <c r="B1218" s="437" t="s">
        <v>10940</v>
      </c>
      <c r="C1218" s="443" t="s">
        <v>1727</v>
      </c>
      <c r="D1218" s="443" t="s">
        <v>262</v>
      </c>
      <c r="E1218" s="443" t="str">
        <f>CONCATENATE(SUM('Раздел 3'!E33:E33),"&lt;=",SUM('Раздел 1'!Q10:Q10))</f>
        <v>0&lt;=50</v>
      </c>
      <c r="F1218" s="444"/>
    </row>
    <row r="1219" spans="1:6" s="445" customFormat="1" ht="30" hidden="1" customHeight="1" x14ac:dyDescent="0.25">
      <c r="A1219" s="436" t="str">
        <f>IF((SUM('Раздел 3'!E34:E34)&lt;=SUM('Раздел 1'!Q10:Q10)),"","Неверно!")</f>
        <v/>
      </c>
      <c r="B1219" s="437" t="s">
        <v>10940</v>
      </c>
      <c r="C1219" s="443" t="s">
        <v>1728</v>
      </c>
      <c r="D1219" s="443" t="s">
        <v>262</v>
      </c>
      <c r="E1219" s="443" t="str">
        <f>CONCATENATE(SUM('Раздел 3'!E34:E34),"&lt;=",SUM('Раздел 1'!Q10:Q10))</f>
        <v>0&lt;=50</v>
      </c>
      <c r="F1219" s="444"/>
    </row>
    <row r="1220" spans="1:6" s="445" customFormat="1" ht="30" hidden="1" customHeight="1" x14ac:dyDescent="0.25">
      <c r="A1220" s="436" t="str">
        <f>IF((SUM('Раздел 3'!E35:E35)&lt;=SUM('Раздел 1'!Q10:Q10)),"","Неверно!")</f>
        <v/>
      </c>
      <c r="B1220" s="437" t="s">
        <v>10940</v>
      </c>
      <c r="C1220" s="443" t="s">
        <v>1729</v>
      </c>
      <c r="D1220" s="443" t="s">
        <v>262</v>
      </c>
      <c r="E1220" s="443" t="str">
        <f>CONCATENATE(SUM('Раздел 3'!E35:E35),"&lt;=",SUM('Раздел 1'!Q10:Q10))</f>
        <v>0&lt;=50</v>
      </c>
      <c r="F1220" s="444"/>
    </row>
    <row r="1221" spans="1:6" s="445" customFormat="1" ht="30" hidden="1" customHeight="1" x14ac:dyDescent="0.25">
      <c r="A1221" s="436" t="str">
        <f>IF((SUM('Раздел 3'!E36:E36)&lt;=SUM('Раздел 1'!Q10:Q10)),"","Неверно!")</f>
        <v/>
      </c>
      <c r="B1221" s="437" t="s">
        <v>10940</v>
      </c>
      <c r="C1221" s="443" t="s">
        <v>1730</v>
      </c>
      <c r="D1221" s="443" t="s">
        <v>262</v>
      </c>
      <c r="E1221" s="443" t="str">
        <f>CONCATENATE(SUM('Раздел 3'!E36:E36),"&lt;=",SUM('Раздел 1'!Q10:Q10))</f>
        <v>0&lt;=50</v>
      </c>
      <c r="F1221" s="444"/>
    </row>
    <row r="1222" spans="1:6" s="445" customFormat="1" ht="30" hidden="1" customHeight="1" x14ac:dyDescent="0.25">
      <c r="A1222" s="436" t="str">
        <f>IF((SUM('Раздел 3'!E37:E37)&lt;=SUM('Раздел 1'!Q10:Q10)),"","Неверно!")</f>
        <v/>
      </c>
      <c r="B1222" s="437" t="s">
        <v>10940</v>
      </c>
      <c r="C1222" s="443" t="s">
        <v>1731</v>
      </c>
      <c r="D1222" s="443" t="s">
        <v>262</v>
      </c>
      <c r="E1222" s="443" t="str">
        <f>CONCATENATE(SUM('Раздел 3'!E37:E37),"&lt;=",SUM('Раздел 1'!Q10:Q10))</f>
        <v>0&lt;=50</v>
      </c>
      <c r="F1222" s="444"/>
    </row>
    <row r="1223" spans="1:6" s="445" customFormat="1" ht="30" hidden="1" customHeight="1" x14ac:dyDescent="0.25">
      <c r="A1223" s="436" t="str">
        <f>IF((SUM('Раздел 3'!E38:E38)&lt;=SUM('Раздел 1'!Q10:Q10)),"","Неверно!")</f>
        <v/>
      </c>
      <c r="B1223" s="437" t="s">
        <v>10940</v>
      </c>
      <c r="C1223" s="443" t="s">
        <v>1732</v>
      </c>
      <c r="D1223" s="443" t="s">
        <v>262</v>
      </c>
      <c r="E1223" s="443" t="str">
        <f>CONCATENATE(SUM('Раздел 3'!E38:E38),"&lt;=",SUM('Раздел 1'!Q10:Q10))</f>
        <v>0&lt;=50</v>
      </c>
      <c r="F1223" s="444"/>
    </row>
    <row r="1224" spans="1:6" s="445" customFormat="1" ht="30" hidden="1" customHeight="1" x14ac:dyDescent="0.25">
      <c r="A1224" s="436" t="str">
        <f>IF((SUM('Раздел 3'!E39:E39)&lt;=SUM('Раздел 1'!Q10:Q10)),"","Неверно!")</f>
        <v/>
      </c>
      <c r="B1224" s="437" t="s">
        <v>10940</v>
      </c>
      <c r="C1224" s="443" t="s">
        <v>1733</v>
      </c>
      <c r="D1224" s="443" t="s">
        <v>262</v>
      </c>
      <c r="E1224" s="443" t="str">
        <f>CONCATENATE(SUM('Раздел 3'!E39:E39),"&lt;=",SUM('Раздел 1'!Q10:Q10))</f>
        <v>0&lt;=50</v>
      </c>
      <c r="F1224" s="444"/>
    </row>
    <row r="1225" spans="1:6" s="445" customFormat="1" ht="30" hidden="1" customHeight="1" x14ac:dyDescent="0.25">
      <c r="A1225" s="436" t="str">
        <f>IF((SUM('Раздел 3'!E40:E40)&lt;=SUM('Раздел 1'!Q10:Q10)),"","Неверно!")</f>
        <v/>
      </c>
      <c r="B1225" s="437" t="s">
        <v>10940</v>
      </c>
      <c r="C1225" s="443" t="s">
        <v>1734</v>
      </c>
      <c r="D1225" s="443" t="s">
        <v>262</v>
      </c>
      <c r="E1225" s="443" t="str">
        <f>CONCATENATE(SUM('Раздел 3'!E40:E40),"&lt;=",SUM('Раздел 1'!Q10:Q10))</f>
        <v>0&lt;=50</v>
      </c>
      <c r="F1225" s="444"/>
    </row>
    <row r="1226" spans="1:6" s="445" customFormat="1" ht="30" hidden="1" customHeight="1" x14ac:dyDescent="0.25">
      <c r="A1226" s="436" t="str">
        <f>IF((SUM('Разделы 11, 12, 13, 14'!T26:T26)=SUM('Раздел 4'!I19:I19)),"","Неверно!")</f>
        <v/>
      </c>
      <c r="B1226" s="437" t="s">
        <v>10941</v>
      </c>
      <c r="C1226" s="443" t="s">
        <v>10350</v>
      </c>
      <c r="D1226" s="443" t="s">
        <v>10351</v>
      </c>
      <c r="E1226" s="443" t="str">
        <f>CONCATENATE(SUM('Разделы 11, 12, 13, 14'!T26:T26),"=",SUM('Раздел 4'!I19:I19))</f>
        <v>0=0</v>
      </c>
      <c r="F1226" s="444"/>
    </row>
    <row r="1227" spans="1:6" s="445" customFormat="1" ht="30" hidden="1" customHeight="1" x14ac:dyDescent="0.25">
      <c r="A1227" s="436" t="str">
        <f>IF((SUM('Раздел 3'!E8:E8)&lt;=SUM('Раздел 3'!D8:D8)),"","Неверно!")</f>
        <v/>
      </c>
      <c r="B1227" s="437" t="s">
        <v>10942</v>
      </c>
      <c r="C1227" s="443" t="s">
        <v>1682</v>
      </c>
      <c r="D1227" s="443" t="s">
        <v>136</v>
      </c>
      <c r="E1227" s="443" t="str">
        <f>CONCATENATE(SUM('Раздел 3'!E8:E8),"&lt;=",SUM('Раздел 3'!D8:D8))</f>
        <v>0&lt;=0</v>
      </c>
      <c r="F1227" s="444"/>
    </row>
    <row r="1228" spans="1:6" s="445" customFormat="1" ht="30" hidden="1" customHeight="1" x14ac:dyDescent="0.25">
      <c r="A1228" s="436" t="str">
        <f>IF((SUM('Раздел 3'!E17:E17)&lt;=SUM('Раздел 3'!D17:D17)),"","Неверно!")</f>
        <v/>
      </c>
      <c r="B1228" s="437" t="s">
        <v>10942</v>
      </c>
      <c r="C1228" s="443" t="s">
        <v>1683</v>
      </c>
      <c r="D1228" s="443" t="s">
        <v>136</v>
      </c>
      <c r="E1228" s="443" t="str">
        <f>CONCATENATE(SUM('Раздел 3'!E17:E17),"&lt;=",SUM('Раздел 3'!D17:D17))</f>
        <v>0&lt;=24</v>
      </c>
      <c r="F1228" s="444"/>
    </row>
    <row r="1229" spans="1:6" s="445" customFormat="1" ht="30" hidden="1" customHeight="1" x14ac:dyDescent="0.25">
      <c r="A1229" s="436" t="str">
        <f>IF((SUM('Раздел 3'!E18:E18)&lt;=SUM('Раздел 3'!D18:D18)),"","Неверно!")</f>
        <v/>
      </c>
      <c r="B1229" s="437" t="s">
        <v>10942</v>
      </c>
      <c r="C1229" s="443" t="s">
        <v>1684</v>
      </c>
      <c r="D1229" s="443" t="s">
        <v>136</v>
      </c>
      <c r="E1229" s="443" t="str">
        <f>CONCATENATE(SUM('Раздел 3'!E18:E18),"&lt;=",SUM('Раздел 3'!D18:D18))</f>
        <v>0&lt;=0</v>
      </c>
      <c r="F1229" s="444"/>
    </row>
    <row r="1230" spans="1:6" s="445" customFormat="1" ht="30" hidden="1" customHeight="1" x14ac:dyDescent="0.25">
      <c r="A1230" s="436" t="str">
        <f>IF((SUM('Раздел 3'!E19:E19)&lt;=SUM('Раздел 3'!D19:D19)),"","Неверно!")</f>
        <v/>
      </c>
      <c r="B1230" s="437" t="s">
        <v>10942</v>
      </c>
      <c r="C1230" s="443" t="s">
        <v>1685</v>
      </c>
      <c r="D1230" s="443" t="s">
        <v>136</v>
      </c>
      <c r="E1230" s="443" t="str">
        <f>CONCATENATE(SUM('Раздел 3'!E19:E19),"&lt;=",SUM('Раздел 3'!D19:D19))</f>
        <v>0&lt;=0</v>
      </c>
      <c r="F1230" s="444"/>
    </row>
    <row r="1231" spans="1:6" s="445" customFormat="1" ht="30" hidden="1" customHeight="1" x14ac:dyDescent="0.25">
      <c r="A1231" s="436" t="str">
        <f>IF((SUM('Раздел 3'!E20:E20)&lt;=SUM('Раздел 3'!D20:D20)),"","Неверно!")</f>
        <v/>
      </c>
      <c r="B1231" s="437" t="s">
        <v>10942</v>
      </c>
      <c r="C1231" s="443" t="s">
        <v>1686</v>
      </c>
      <c r="D1231" s="443" t="s">
        <v>136</v>
      </c>
      <c r="E1231" s="443" t="str">
        <f>CONCATENATE(SUM('Раздел 3'!E20:E20),"&lt;=",SUM('Раздел 3'!D20:D20))</f>
        <v>0&lt;=0</v>
      </c>
      <c r="F1231" s="444"/>
    </row>
    <row r="1232" spans="1:6" s="445" customFormat="1" ht="30" hidden="1" customHeight="1" x14ac:dyDescent="0.25">
      <c r="A1232" s="436" t="str">
        <f>IF((SUM('Раздел 3'!E21:E21)&lt;=SUM('Раздел 3'!D21:D21)),"","Неверно!")</f>
        <v/>
      </c>
      <c r="B1232" s="437" t="s">
        <v>10942</v>
      </c>
      <c r="C1232" s="443" t="s">
        <v>1687</v>
      </c>
      <c r="D1232" s="443" t="s">
        <v>136</v>
      </c>
      <c r="E1232" s="443" t="str">
        <f>CONCATENATE(SUM('Раздел 3'!E21:E21),"&lt;=",SUM('Раздел 3'!D21:D21))</f>
        <v>0&lt;=0</v>
      </c>
      <c r="F1232" s="444"/>
    </row>
    <row r="1233" spans="1:6" s="445" customFormat="1" ht="30" hidden="1" customHeight="1" x14ac:dyDescent="0.25">
      <c r="A1233" s="436" t="str">
        <f>IF((SUM('Раздел 3'!E22:E22)&lt;=SUM('Раздел 3'!D22:D22)),"","Неверно!")</f>
        <v/>
      </c>
      <c r="B1233" s="437" t="s">
        <v>10942</v>
      </c>
      <c r="C1233" s="443" t="s">
        <v>1688</v>
      </c>
      <c r="D1233" s="443" t="s">
        <v>136</v>
      </c>
      <c r="E1233" s="443" t="str">
        <f>CONCATENATE(SUM('Раздел 3'!E22:E22),"&lt;=",SUM('Раздел 3'!D22:D22))</f>
        <v>0&lt;=0</v>
      </c>
      <c r="F1233" s="444"/>
    </row>
    <row r="1234" spans="1:6" s="445" customFormat="1" ht="30" hidden="1" customHeight="1" x14ac:dyDescent="0.25">
      <c r="A1234" s="436" t="str">
        <f>IF((SUM('Раздел 3'!E23:E23)&lt;=SUM('Раздел 3'!D23:D23)),"","Неверно!")</f>
        <v/>
      </c>
      <c r="B1234" s="437" t="s">
        <v>10942</v>
      </c>
      <c r="C1234" s="443" t="s">
        <v>1689</v>
      </c>
      <c r="D1234" s="443" t="s">
        <v>136</v>
      </c>
      <c r="E1234" s="443" t="str">
        <f>CONCATENATE(SUM('Раздел 3'!E23:E23),"&lt;=",SUM('Раздел 3'!D23:D23))</f>
        <v>0&lt;=0</v>
      </c>
      <c r="F1234" s="444"/>
    </row>
    <row r="1235" spans="1:6" s="445" customFormat="1" ht="30" hidden="1" customHeight="1" x14ac:dyDescent="0.25">
      <c r="A1235" s="436" t="str">
        <f>IF((SUM('Раздел 3'!E24:E24)&lt;=SUM('Раздел 3'!D24:D24)),"","Неверно!")</f>
        <v/>
      </c>
      <c r="B1235" s="437" t="s">
        <v>10942</v>
      </c>
      <c r="C1235" s="443" t="s">
        <v>1690</v>
      </c>
      <c r="D1235" s="443" t="s">
        <v>136</v>
      </c>
      <c r="E1235" s="443" t="str">
        <f>CONCATENATE(SUM('Раздел 3'!E24:E24),"&lt;=",SUM('Раздел 3'!D24:D24))</f>
        <v>0&lt;=0</v>
      </c>
      <c r="F1235" s="444"/>
    </row>
    <row r="1236" spans="1:6" s="445" customFormat="1" ht="30" hidden="1" customHeight="1" x14ac:dyDescent="0.25">
      <c r="A1236" s="436" t="str">
        <f>IF((SUM('Раздел 3'!E25:E25)&lt;=SUM('Раздел 3'!D25:D25)),"","Неверно!")</f>
        <v/>
      </c>
      <c r="B1236" s="437" t="s">
        <v>10942</v>
      </c>
      <c r="C1236" s="443" t="s">
        <v>1691</v>
      </c>
      <c r="D1236" s="443" t="s">
        <v>136</v>
      </c>
      <c r="E1236" s="443" t="str">
        <f>CONCATENATE(SUM('Раздел 3'!E25:E25),"&lt;=",SUM('Раздел 3'!D25:D25))</f>
        <v>0&lt;=0</v>
      </c>
      <c r="F1236" s="444"/>
    </row>
    <row r="1237" spans="1:6" s="445" customFormat="1" ht="30" hidden="1" customHeight="1" x14ac:dyDescent="0.25">
      <c r="A1237" s="436" t="str">
        <f>IF((SUM('Раздел 3'!E26:E26)&lt;=SUM('Раздел 3'!D26:D26)),"","Неверно!")</f>
        <v/>
      </c>
      <c r="B1237" s="437" t="s">
        <v>10942</v>
      </c>
      <c r="C1237" s="443" t="s">
        <v>1692</v>
      </c>
      <c r="D1237" s="443" t="s">
        <v>136</v>
      </c>
      <c r="E1237" s="443" t="str">
        <f>CONCATENATE(SUM('Раздел 3'!E26:E26),"&lt;=",SUM('Раздел 3'!D26:D26))</f>
        <v>0&lt;=3</v>
      </c>
      <c r="F1237" s="444"/>
    </row>
    <row r="1238" spans="1:6" s="445" customFormat="1" ht="30" hidden="1" customHeight="1" x14ac:dyDescent="0.25">
      <c r="A1238" s="436" t="str">
        <f>IF((SUM('Раздел 3'!E9:E9)&lt;=SUM('Раздел 3'!D9:D9)),"","Неверно!")</f>
        <v/>
      </c>
      <c r="B1238" s="437" t="s">
        <v>10942</v>
      </c>
      <c r="C1238" s="443" t="s">
        <v>1693</v>
      </c>
      <c r="D1238" s="443" t="s">
        <v>136</v>
      </c>
      <c r="E1238" s="443" t="str">
        <f>CONCATENATE(SUM('Раздел 3'!E9:E9),"&lt;=",SUM('Раздел 3'!D9:D9))</f>
        <v>0&lt;=0</v>
      </c>
      <c r="F1238" s="444"/>
    </row>
    <row r="1239" spans="1:6" s="445" customFormat="1" ht="30" hidden="1" customHeight="1" x14ac:dyDescent="0.25">
      <c r="A1239" s="436" t="str">
        <f>IF((SUM('Раздел 3'!E27:E27)&lt;=SUM('Раздел 3'!D27:D27)),"","Неверно!")</f>
        <v/>
      </c>
      <c r="B1239" s="437" t="s">
        <v>10942</v>
      </c>
      <c r="C1239" s="443" t="s">
        <v>1694</v>
      </c>
      <c r="D1239" s="443" t="s">
        <v>136</v>
      </c>
      <c r="E1239" s="443" t="str">
        <f>CONCATENATE(SUM('Раздел 3'!E27:E27),"&lt;=",SUM('Раздел 3'!D27:D27))</f>
        <v>0&lt;=0</v>
      </c>
      <c r="F1239" s="444"/>
    </row>
    <row r="1240" spans="1:6" s="445" customFormat="1" ht="30" hidden="1" customHeight="1" x14ac:dyDescent="0.25">
      <c r="A1240" s="436" t="str">
        <f>IF((SUM('Раздел 3'!E28:E28)&lt;=SUM('Раздел 3'!D28:D28)),"","Неверно!")</f>
        <v/>
      </c>
      <c r="B1240" s="437" t="s">
        <v>10942</v>
      </c>
      <c r="C1240" s="443" t="s">
        <v>1695</v>
      </c>
      <c r="D1240" s="443" t="s">
        <v>136</v>
      </c>
      <c r="E1240" s="443" t="str">
        <f>CONCATENATE(SUM('Раздел 3'!E28:E28),"&lt;=",SUM('Раздел 3'!D28:D28))</f>
        <v>0&lt;=6</v>
      </c>
      <c r="F1240" s="444"/>
    </row>
    <row r="1241" spans="1:6" s="445" customFormat="1" ht="30" hidden="1" customHeight="1" x14ac:dyDescent="0.25">
      <c r="A1241" s="436" t="str">
        <f>IF((SUM('Раздел 3'!E29:E29)&lt;=SUM('Раздел 3'!D29:D29)),"","Неверно!")</f>
        <v/>
      </c>
      <c r="B1241" s="437" t="s">
        <v>10942</v>
      </c>
      <c r="C1241" s="443" t="s">
        <v>1696</v>
      </c>
      <c r="D1241" s="443" t="s">
        <v>136</v>
      </c>
      <c r="E1241" s="443" t="str">
        <f>CONCATENATE(SUM('Раздел 3'!E29:E29),"&lt;=",SUM('Раздел 3'!D29:D29))</f>
        <v>0&lt;=0</v>
      </c>
      <c r="F1241" s="444"/>
    </row>
    <row r="1242" spans="1:6" s="445" customFormat="1" ht="30" hidden="1" customHeight="1" x14ac:dyDescent="0.25">
      <c r="A1242" s="436" t="str">
        <f>IF((SUM('Раздел 3'!E30:E30)&lt;=SUM('Раздел 3'!D30:D30)),"","Неверно!")</f>
        <v/>
      </c>
      <c r="B1242" s="437" t="s">
        <v>10942</v>
      </c>
      <c r="C1242" s="443" t="s">
        <v>1697</v>
      </c>
      <c r="D1242" s="443" t="s">
        <v>136</v>
      </c>
      <c r="E1242" s="443" t="str">
        <f>CONCATENATE(SUM('Раздел 3'!E30:E30),"&lt;=",SUM('Раздел 3'!D30:D30))</f>
        <v>0&lt;=0</v>
      </c>
      <c r="F1242" s="444"/>
    </row>
    <row r="1243" spans="1:6" s="445" customFormat="1" ht="30" hidden="1" customHeight="1" x14ac:dyDescent="0.25">
      <c r="A1243" s="436" t="str">
        <f>IF((SUM('Раздел 3'!E31:E31)&lt;=SUM('Раздел 3'!D31:D31)),"","Неверно!")</f>
        <v/>
      </c>
      <c r="B1243" s="437" t="s">
        <v>10942</v>
      </c>
      <c r="C1243" s="443" t="s">
        <v>1698</v>
      </c>
      <c r="D1243" s="443" t="s">
        <v>136</v>
      </c>
      <c r="E1243" s="443" t="str">
        <f>CONCATENATE(SUM('Раздел 3'!E31:E31),"&lt;=",SUM('Раздел 3'!D31:D31))</f>
        <v>0&lt;=8</v>
      </c>
      <c r="F1243" s="444"/>
    </row>
    <row r="1244" spans="1:6" s="445" customFormat="1" ht="30" hidden="1" customHeight="1" x14ac:dyDescent="0.25">
      <c r="A1244" s="436" t="str">
        <f>IF((SUM('Раздел 3'!E32:E32)&lt;=SUM('Раздел 3'!D32:D32)),"","Неверно!")</f>
        <v/>
      </c>
      <c r="B1244" s="437" t="s">
        <v>10942</v>
      </c>
      <c r="C1244" s="443" t="s">
        <v>1699</v>
      </c>
      <c r="D1244" s="443" t="s">
        <v>136</v>
      </c>
      <c r="E1244" s="443" t="str">
        <f>CONCATENATE(SUM('Раздел 3'!E32:E32),"&lt;=",SUM('Раздел 3'!D32:D32))</f>
        <v>0&lt;=7</v>
      </c>
      <c r="F1244" s="444"/>
    </row>
    <row r="1245" spans="1:6" s="445" customFormat="1" ht="30" hidden="1" customHeight="1" x14ac:dyDescent="0.25">
      <c r="A1245" s="436" t="str">
        <f>IF((SUM('Раздел 3'!E33:E33)&lt;=SUM('Раздел 3'!D33:D33)),"","Неверно!")</f>
        <v/>
      </c>
      <c r="B1245" s="437" t="s">
        <v>10942</v>
      </c>
      <c r="C1245" s="443" t="s">
        <v>1700</v>
      </c>
      <c r="D1245" s="443" t="s">
        <v>136</v>
      </c>
      <c r="E1245" s="443" t="str">
        <f>CONCATENATE(SUM('Раздел 3'!E33:E33),"&lt;=",SUM('Раздел 3'!D33:D33))</f>
        <v>0&lt;=1</v>
      </c>
      <c r="F1245" s="444"/>
    </row>
    <row r="1246" spans="1:6" s="445" customFormat="1" ht="30" hidden="1" customHeight="1" x14ac:dyDescent="0.25">
      <c r="A1246" s="436" t="str">
        <f>IF((SUM('Раздел 3'!E34:E34)&lt;=SUM('Раздел 3'!D34:D34)),"","Неверно!")</f>
        <v/>
      </c>
      <c r="B1246" s="437" t="s">
        <v>10942</v>
      </c>
      <c r="C1246" s="443" t="s">
        <v>1701</v>
      </c>
      <c r="D1246" s="443" t="s">
        <v>136</v>
      </c>
      <c r="E1246" s="443" t="str">
        <f>CONCATENATE(SUM('Раздел 3'!E34:E34),"&lt;=",SUM('Раздел 3'!D34:D34))</f>
        <v>0&lt;=29</v>
      </c>
      <c r="F1246" s="444"/>
    </row>
    <row r="1247" spans="1:6" s="445" customFormat="1" ht="30" hidden="1" customHeight="1" x14ac:dyDescent="0.25">
      <c r="A1247" s="436" t="str">
        <f>IF((SUM('Раздел 3'!E35:E35)&lt;=SUM('Раздел 3'!D35:D35)),"","Неверно!")</f>
        <v/>
      </c>
      <c r="B1247" s="437" t="s">
        <v>10942</v>
      </c>
      <c r="C1247" s="443" t="s">
        <v>1702</v>
      </c>
      <c r="D1247" s="443" t="s">
        <v>136</v>
      </c>
      <c r="E1247" s="443" t="str">
        <f>CONCATENATE(SUM('Раздел 3'!E35:E35),"&lt;=",SUM('Раздел 3'!D35:D35))</f>
        <v>0&lt;=0</v>
      </c>
      <c r="F1247" s="444"/>
    </row>
    <row r="1248" spans="1:6" s="445" customFormat="1" ht="30" hidden="1" customHeight="1" x14ac:dyDescent="0.25">
      <c r="A1248" s="436" t="str">
        <f>IF((SUM('Раздел 3'!E36:E36)&lt;=SUM('Раздел 3'!D36:D36)),"","Неверно!")</f>
        <v/>
      </c>
      <c r="B1248" s="437" t="s">
        <v>10942</v>
      </c>
      <c r="C1248" s="443" t="s">
        <v>1703</v>
      </c>
      <c r="D1248" s="443" t="s">
        <v>136</v>
      </c>
      <c r="E1248" s="443" t="str">
        <f>CONCATENATE(SUM('Раздел 3'!E36:E36),"&lt;=",SUM('Раздел 3'!D36:D36))</f>
        <v>0&lt;=0</v>
      </c>
      <c r="F1248" s="444"/>
    </row>
    <row r="1249" spans="1:6" s="445" customFormat="1" ht="30" hidden="1" customHeight="1" x14ac:dyDescent="0.25">
      <c r="A1249" s="436" t="str">
        <f>IF((SUM('Раздел 3'!E10:E10)&lt;=SUM('Раздел 3'!D10:D10)),"","Неверно!")</f>
        <v/>
      </c>
      <c r="B1249" s="437" t="s">
        <v>10942</v>
      </c>
      <c r="C1249" s="443" t="s">
        <v>1704</v>
      </c>
      <c r="D1249" s="443" t="s">
        <v>136</v>
      </c>
      <c r="E1249" s="443" t="str">
        <f>CONCATENATE(SUM('Раздел 3'!E10:E10),"&lt;=",SUM('Раздел 3'!D10:D10))</f>
        <v>0&lt;=7</v>
      </c>
      <c r="F1249" s="444"/>
    </row>
    <row r="1250" spans="1:6" s="445" customFormat="1" ht="30" hidden="1" customHeight="1" x14ac:dyDescent="0.25">
      <c r="A1250" s="436" t="str">
        <f>IF((SUM('Раздел 3'!E37:E37)&lt;=SUM('Раздел 3'!D37:D37)),"","Неверно!")</f>
        <v/>
      </c>
      <c r="B1250" s="437" t="s">
        <v>10942</v>
      </c>
      <c r="C1250" s="443" t="s">
        <v>1705</v>
      </c>
      <c r="D1250" s="443" t="s">
        <v>136</v>
      </c>
      <c r="E1250" s="443" t="str">
        <f>CONCATENATE(SUM('Раздел 3'!E37:E37),"&lt;=",SUM('Раздел 3'!D37:D37))</f>
        <v>0&lt;=2</v>
      </c>
      <c r="F1250" s="444"/>
    </row>
    <row r="1251" spans="1:6" s="445" customFormat="1" ht="30" hidden="1" customHeight="1" x14ac:dyDescent="0.25">
      <c r="A1251" s="436" t="str">
        <f>IF((SUM('Раздел 3'!E38:E38)&lt;=SUM('Раздел 3'!D38:D38)),"","Неверно!")</f>
        <v/>
      </c>
      <c r="B1251" s="437" t="s">
        <v>10942</v>
      </c>
      <c r="C1251" s="443" t="s">
        <v>1706</v>
      </c>
      <c r="D1251" s="443" t="s">
        <v>136</v>
      </c>
      <c r="E1251" s="443" t="str">
        <f>CONCATENATE(SUM('Раздел 3'!E38:E38),"&lt;=",SUM('Раздел 3'!D38:D38))</f>
        <v>0&lt;=0</v>
      </c>
      <c r="F1251" s="444"/>
    </row>
    <row r="1252" spans="1:6" s="445" customFormat="1" ht="30" hidden="1" customHeight="1" x14ac:dyDescent="0.25">
      <c r="A1252" s="436" t="str">
        <f>IF((SUM('Раздел 3'!E39:E39)&lt;=SUM('Раздел 3'!D39:D39)),"","Неверно!")</f>
        <v/>
      </c>
      <c r="B1252" s="437" t="s">
        <v>10942</v>
      </c>
      <c r="C1252" s="443" t="s">
        <v>1707</v>
      </c>
      <c r="D1252" s="443" t="s">
        <v>136</v>
      </c>
      <c r="E1252" s="443" t="str">
        <f>CONCATENATE(SUM('Раздел 3'!E39:E39),"&lt;=",SUM('Раздел 3'!D39:D39))</f>
        <v>0&lt;=19</v>
      </c>
      <c r="F1252" s="444"/>
    </row>
    <row r="1253" spans="1:6" s="445" customFormat="1" ht="30" hidden="1" customHeight="1" x14ac:dyDescent="0.25">
      <c r="A1253" s="436" t="str">
        <f>IF((SUM('Раздел 3'!E40:E40)&lt;=SUM('Раздел 3'!D40:D40)),"","Неверно!")</f>
        <v/>
      </c>
      <c r="B1253" s="437" t="s">
        <v>10942</v>
      </c>
      <c r="C1253" s="443" t="s">
        <v>1708</v>
      </c>
      <c r="D1253" s="443" t="s">
        <v>136</v>
      </c>
      <c r="E1253" s="443" t="str">
        <f>CONCATENATE(SUM('Раздел 3'!E40:E40),"&lt;=",SUM('Раздел 3'!D40:D40))</f>
        <v>0&lt;=18</v>
      </c>
      <c r="F1253" s="444"/>
    </row>
    <row r="1254" spans="1:6" s="445" customFormat="1" ht="30" hidden="1" customHeight="1" x14ac:dyDescent="0.25">
      <c r="A1254" s="436" t="str">
        <f>IF((SUM('Раздел 3'!E41:E41)&lt;=SUM('Раздел 3'!D41:D41)),"","Неверно!")</f>
        <v/>
      </c>
      <c r="B1254" s="437" t="s">
        <v>10942</v>
      </c>
      <c r="C1254" s="443" t="s">
        <v>1709</v>
      </c>
      <c r="D1254" s="443" t="s">
        <v>136</v>
      </c>
      <c r="E1254" s="443" t="str">
        <f>CONCATENATE(SUM('Раздел 3'!E41:E41),"&lt;=",SUM('Раздел 3'!D41:D41))</f>
        <v>0&lt;=0</v>
      </c>
      <c r="F1254" s="444"/>
    </row>
    <row r="1255" spans="1:6" s="445" customFormat="1" ht="30" hidden="1" customHeight="1" x14ac:dyDescent="0.25">
      <c r="A1255" s="436" t="str">
        <f>IF((SUM('Раздел 3'!E42:E42)&lt;=SUM('Раздел 3'!D42:D42)),"","Неверно!")</f>
        <v/>
      </c>
      <c r="B1255" s="437" t="s">
        <v>10942</v>
      </c>
      <c r="C1255" s="443" t="s">
        <v>1710</v>
      </c>
      <c r="D1255" s="443" t="s">
        <v>136</v>
      </c>
      <c r="E1255" s="443" t="str">
        <f>CONCATENATE(SUM('Раздел 3'!E42:E42),"&lt;=",SUM('Раздел 3'!D42:D42))</f>
        <v>0&lt;=0</v>
      </c>
      <c r="F1255" s="444"/>
    </row>
    <row r="1256" spans="1:6" s="445" customFormat="1" ht="30" hidden="1" customHeight="1" x14ac:dyDescent="0.25">
      <c r="A1256" s="436" t="str">
        <f>IF((SUM('Раздел 3'!E43:E43)&lt;=SUM('Раздел 3'!D43:D43)),"","Неверно!")</f>
        <v/>
      </c>
      <c r="B1256" s="437" t="s">
        <v>10942</v>
      </c>
      <c r="C1256" s="443" t="s">
        <v>1711</v>
      </c>
      <c r="D1256" s="443" t="s">
        <v>136</v>
      </c>
      <c r="E1256" s="443" t="str">
        <f>CONCATENATE(SUM('Раздел 3'!E43:E43),"&lt;=",SUM('Раздел 3'!D43:D43))</f>
        <v>0&lt;=0</v>
      </c>
      <c r="F1256" s="444"/>
    </row>
    <row r="1257" spans="1:6" s="445" customFormat="1" ht="30" hidden="1" customHeight="1" x14ac:dyDescent="0.25">
      <c r="A1257" s="436" t="str">
        <f>IF((SUM('Раздел 3'!E44:E44)&lt;=SUM('Раздел 3'!D44:D44)),"","Неверно!")</f>
        <v/>
      </c>
      <c r="B1257" s="437" t="s">
        <v>10942</v>
      </c>
      <c r="C1257" s="443" t="s">
        <v>1712</v>
      </c>
      <c r="D1257" s="443" t="s">
        <v>136</v>
      </c>
      <c r="E1257" s="443" t="str">
        <f>CONCATENATE(SUM('Раздел 3'!E44:E44),"&lt;=",SUM('Раздел 3'!D44:D44))</f>
        <v>0&lt;=0</v>
      </c>
      <c r="F1257" s="444"/>
    </row>
    <row r="1258" spans="1:6" s="445" customFormat="1" ht="30" hidden="1" customHeight="1" x14ac:dyDescent="0.25">
      <c r="A1258" s="436" t="str">
        <f>IF((SUM('Раздел 3'!E45:E45)&lt;=SUM('Раздел 3'!D45:D45)),"","Неверно!")</f>
        <v/>
      </c>
      <c r="B1258" s="437" t="s">
        <v>10942</v>
      </c>
      <c r="C1258" s="443" t="s">
        <v>1713</v>
      </c>
      <c r="D1258" s="443" t="s">
        <v>136</v>
      </c>
      <c r="E1258" s="443" t="str">
        <f>CONCATENATE(SUM('Раздел 3'!E45:E45),"&lt;=",SUM('Раздел 3'!D45:D45))</f>
        <v>0&lt;=0</v>
      </c>
      <c r="F1258" s="444"/>
    </row>
    <row r="1259" spans="1:6" s="445" customFormat="1" ht="30" hidden="1" customHeight="1" x14ac:dyDescent="0.25">
      <c r="A1259" s="436" t="str">
        <f>IF((SUM('Раздел 3'!E46:E46)&lt;=SUM('Раздел 3'!D46:D46)),"","Неверно!")</f>
        <v/>
      </c>
      <c r="B1259" s="437" t="s">
        <v>10942</v>
      </c>
      <c r="C1259" s="443" t="s">
        <v>1714</v>
      </c>
      <c r="D1259" s="443" t="s">
        <v>136</v>
      </c>
      <c r="E1259" s="443" t="str">
        <f>CONCATENATE(SUM('Раздел 3'!E46:E46),"&lt;=",SUM('Раздел 3'!D46:D46))</f>
        <v>0&lt;=0</v>
      </c>
      <c r="F1259" s="444"/>
    </row>
    <row r="1260" spans="1:6" s="445" customFormat="1" ht="30" hidden="1" customHeight="1" x14ac:dyDescent="0.25">
      <c r="A1260" s="436" t="str">
        <f>IF((SUM('Раздел 3'!E11:E11)&lt;=SUM('Раздел 3'!D11:D11)),"","Неверно!")</f>
        <v/>
      </c>
      <c r="B1260" s="437" t="s">
        <v>10942</v>
      </c>
      <c r="C1260" s="443" t="s">
        <v>1715</v>
      </c>
      <c r="D1260" s="443" t="s">
        <v>136</v>
      </c>
      <c r="E1260" s="443" t="str">
        <f>CONCATENATE(SUM('Раздел 3'!E11:E11),"&lt;=",SUM('Раздел 3'!D11:D11))</f>
        <v>0&lt;=4</v>
      </c>
      <c r="F1260" s="444"/>
    </row>
    <row r="1261" spans="1:6" s="445" customFormat="1" ht="30" hidden="1" customHeight="1" x14ac:dyDescent="0.25">
      <c r="A1261" s="436" t="str">
        <f>IF((SUM('Раздел 3'!E47:E47)&lt;=SUM('Раздел 3'!D47:D47)),"","Неверно!")</f>
        <v/>
      </c>
      <c r="B1261" s="437" t="s">
        <v>10942</v>
      </c>
      <c r="C1261" s="443" t="s">
        <v>1716</v>
      </c>
      <c r="D1261" s="443" t="s">
        <v>136</v>
      </c>
      <c r="E1261" s="443" t="str">
        <f>CONCATENATE(SUM('Раздел 3'!E47:E47),"&lt;=",SUM('Раздел 3'!D47:D47))</f>
        <v>0&lt;=0</v>
      </c>
      <c r="F1261" s="444"/>
    </row>
    <row r="1262" spans="1:6" s="445" customFormat="1" ht="30" hidden="1" customHeight="1" x14ac:dyDescent="0.25">
      <c r="A1262" s="436" t="str">
        <f>IF((SUM('Раздел 3'!E48:E48)&lt;=SUM('Раздел 3'!D48:D48)),"","Неверно!")</f>
        <v/>
      </c>
      <c r="B1262" s="437" t="s">
        <v>10942</v>
      </c>
      <c r="C1262" s="443" t="s">
        <v>1717</v>
      </c>
      <c r="D1262" s="443" t="s">
        <v>136</v>
      </c>
      <c r="E1262" s="443" t="str">
        <f>CONCATENATE(SUM('Раздел 3'!E48:E48),"&lt;=",SUM('Раздел 3'!D48:D48))</f>
        <v>0&lt;=0</v>
      </c>
      <c r="F1262" s="444"/>
    </row>
    <row r="1263" spans="1:6" s="445" customFormat="1" ht="30" hidden="1" customHeight="1" x14ac:dyDescent="0.25">
      <c r="A1263" s="436" t="str">
        <f>IF((SUM('Раздел 3'!E49:E49)&lt;=SUM('Раздел 3'!D49:D49)),"","Неверно!")</f>
        <v/>
      </c>
      <c r="B1263" s="437" t="s">
        <v>10942</v>
      </c>
      <c r="C1263" s="443" t="s">
        <v>1718</v>
      </c>
      <c r="D1263" s="443" t="s">
        <v>136</v>
      </c>
      <c r="E1263" s="443" t="str">
        <f>CONCATENATE(SUM('Раздел 3'!E49:E49),"&lt;=",SUM('Раздел 3'!D49:D49))</f>
        <v>0&lt;=0</v>
      </c>
      <c r="F1263" s="444"/>
    </row>
    <row r="1264" spans="1:6" s="445" customFormat="1" ht="30" hidden="1" customHeight="1" x14ac:dyDescent="0.25">
      <c r="A1264" s="436" t="str">
        <f>IF((SUM('Раздел 3'!E12:E12)&lt;=SUM('Раздел 3'!D12:D12)),"","Неверно!")</f>
        <v/>
      </c>
      <c r="B1264" s="437" t="s">
        <v>10942</v>
      </c>
      <c r="C1264" s="443" t="s">
        <v>1719</v>
      </c>
      <c r="D1264" s="443" t="s">
        <v>136</v>
      </c>
      <c r="E1264" s="443" t="str">
        <f>CONCATENATE(SUM('Раздел 3'!E12:E12),"&lt;=",SUM('Раздел 3'!D12:D12))</f>
        <v>0&lt;=4</v>
      </c>
      <c r="F1264" s="444"/>
    </row>
    <row r="1265" spans="1:6" s="445" customFormat="1" ht="30" hidden="1" customHeight="1" x14ac:dyDescent="0.25">
      <c r="A1265" s="436" t="str">
        <f>IF((SUM('Раздел 3'!E13:E13)&lt;=SUM('Раздел 3'!D13:D13)),"","Неверно!")</f>
        <v/>
      </c>
      <c r="B1265" s="437" t="s">
        <v>10942</v>
      </c>
      <c r="C1265" s="443" t="s">
        <v>1720</v>
      </c>
      <c r="D1265" s="443" t="s">
        <v>136</v>
      </c>
      <c r="E1265" s="443" t="str">
        <f>CONCATENATE(SUM('Раздел 3'!E13:E13),"&lt;=",SUM('Раздел 3'!D13:D13))</f>
        <v>0&lt;=3</v>
      </c>
      <c r="F1265" s="444"/>
    </row>
    <row r="1266" spans="1:6" s="445" customFormat="1" ht="30" hidden="1" customHeight="1" x14ac:dyDescent="0.25">
      <c r="A1266" s="436" t="str">
        <f>IF((SUM('Раздел 3'!E14:E14)&lt;=SUM('Раздел 3'!D14:D14)),"","Неверно!")</f>
        <v/>
      </c>
      <c r="B1266" s="437" t="s">
        <v>10942</v>
      </c>
      <c r="C1266" s="443" t="s">
        <v>1721</v>
      </c>
      <c r="D1266" s="443" t="s">
        <v>136</v>
      </c>
      <c r="E1266" s="443" t="str">
        <f>CONCATENATE(SUM('Раздел 3'!E14:E14),"&lt;=",SUM('Раздел 3'!D14:D14))</f>
        <v>0&lt;=6</v>
      </c>
      <c r="F1266" s="444"/>
    </row>
    <row r="1267" spans="1:6" s="445" customFormat="1" ht="30" hidden="1" customHeight="1" x14ac:dyDescent="0.25">
      <c r="A1267" s="436" t="str">
        <f>IF((SUM('Раздел 3'!E15:E15)&lt;=SUM('Раздел 3'!D15:D15)),"","Неверно!")</f>
        <v/>
      </c>
      <c r="B1267" s="437" t="s">
        <v>10942</v>
      </c>
      <c r="C1267" s="443" t="s">
        <v>1722</v>
      </c>
      <c r="D1267" s="443" t="s">
        <v>136</v>
      </c>
      <c r="E1267" s="443" t="str">
        <f>CONCATENATE(SUM('Раздел 3'!E15:E15),"&lt;=",SUM('Раздел 3'!D15:D15))</f>
        <v>0&lt;=0</v>
      </c>
      <c r="F1267" s="444"/>
    </row>
    <row r="1268" spans="1:6" s="445" customFormat="1" ht="30" hidden="1" customHeight="1" x14ac:dyDescent="0.25">
      <c r="A1268" s="436" t="str">
        <f>IF((SUM('Раздел 3'!E16:E16)&lt;=SUM('Раздел 3'!D16:D16)),"","Неверно!")</f>
        <v/>
      </c>
      <c r="B1268" s="437" t="s">
        <v>10942</v>
      </c>
      <c r="C1268" s="443" t="s">
        <v>1723</v>
      </c>
      <c r="D1268" s="443" t="s">
        <v>136</v>
      </c>
      <c r="E1268" s="443" t="str">
        <f>CONCATENATE(SUM('Раздел 3'!E16:E16),"&lt;=",SUM('Раздел 3'!D16:D16))</f>
        <v>0&lt;=2</v>
      </c>
      <c r="F1268" s="444"/>
    </row>
    <row r="1269" spans="1:6" s="445" customFormat="1" ht="30" hidden="1" customHeight="1" x14ac:dyDescent="0.25">
      <c r="A1269" s="436" t="str">
        <f>IF((SUM('Разделы 11, 12, 13, 14'!Q26:R26)=SUM('Раздел 4'!G19:G19)),"","Неверно!")</f>
        <v/>
      </c>
      <c r="B1269" s="437" t="s">
        <v>10943</v>
      </c>
      <c r="C1269" s="443" t="s">
        <v>10352</v>
      </c>
      <c r="D1269" s="443" t="s">
        <v>10353</v>
      </c>
      <c r="E1269" s="443" t="str">
        <f>CONCATENATE(SUM('Разделы 11, 12, 13, 14'!Q26:R26),"=",SUM('Раздел 4'!G19:G19))</f>
        <v>1=1</v>
      </c>
      <c r="F1269" s="444"/>
    </row>
    <row r="1270" spans="1:6" s="445" customFormat="1" ht="30" hidden="1" customHeight="1" x14ac:dyDescent="0.25">
      <c r="A1270" s="436" t="str">
        <f>IF((SUM('Раздел 1'!AA10:AA10)&lt;=SUM('Раздел 1'!H10:I10)),"","Неверно!")</f>
        <v/>
      </c>
      <c r="B1270" s="437" t="s">
        <v>10944</v>
      </c>
      <c r="C1270" s="443" t="s">
        <v>1628</v>
      </c>
      <c r="D1270" s="443" t="s">
        <v>253</v>
      </c>
      <c r="E1270" s="443" t="str">
        <f>CONCATENATE(SUM('Раздел 1'!AA10:AA10),"&lt;=",SUM('Раздел 1'!H10:I10))</f>
        <v>0&lt;=61</v>
      </c>
      <c r="F1270" s="444"/>
    </row>
    <row r="1271" spans="1:6" s="445" customFormat="1" ht="30" hidden="1" customHeight="1" x14ac:dyDescent="0.25">
      <c r="A1271" s="436" t="str">
        <f>IF((SUM('Раздел 1'!AA19:AA19)&lt;=SUM('Раздел 1'!H19:I19)),"","Неверно!")</f>
        <v/>
      </c>
      <c r="B1271" s="437" t="s">
        <v>10944</v>
      </c>
      <c r="C1271" s="443" t="s">
        <v>1629</v>
      </c>
      <c r="D1271" s="443" t="s">
        <v>253</v>
      </c>
      <c r="E1271" s="443" t="str">
        <f>CONCATENATE(SUM('Раздел 1'!AA19:AA19),"&lt;=",SUM('Раздел 1'!H19:I19))</f>
        <v>0&lt;=1</v>
      </c>
      <c r="F1271" s="444"/>
    </row>
    <row r="1272" spans="1:6" s="445" customFormat="1" ht="30" hidden="1" customHeight="1" x14ac:dyDescent="0.25">
      <c r="A1272" s="436" t="str">
        <f>IF((SUM('Раздел 1'!AA20:AA20)&lt;=SUM('Раздел 1'!H20:I20)),"","Неверно!")</f>
        <v/>
      </c>
      <c r="B1272" s="437" t="s">
        <v>10944</v>
      </c>
      <c r="C1272" s="443" t="s">
        <v>1630</v>
      </c>
      <c r="D1272" s="443" t="s">
        <v>253</v>
      </c>
      <c r="E1272" s="443" t="str">
        <f>CONCATENATE(SUM('Раздел 1'!AA20:AA20),"&lt;=",SUM('Раздел 1'!H20:I20))</f>
        <v>0&lt;=0</v>
      </c>
      <c r="F1272" s="444"/>
    </row>
    <row r="1273" spans="1:6" s="445" customFormat="1" ht="30" hidden="1" customHeight="1" x14ac:dyDescent="0.25">
      <c r="A1273" s="436" t="str">
        <f>IF((SUM('Раздел 1'!AA21:AA21)&lt;=SUM('Раздел 1'!H21:I21)),"","Неверно!")</f>
        <v/>
      </c>
      <c r="B1273" s="437" t="s">
        <v>10944</v>
      </c>
      <c r="C1273" s="443" t="s">
        <v>1631</v>
      </c>
      <c r="D1273" s="443" t="s">
        <v>253</v>
      </c>
      <c r="E1273" s="443" t="str">
        <f>CONCATENATE(SUM('Раздел 1'!AA21:AA21),"&lt;=",SUM('Раздел 1'!H21:I21))</f>
        <v>0&lt;=1</v>
      </c>
      <c r="F1273" s="444"/>
    </row>
    <row r="1274" spans="1:6" s="445" customFormat="1" ht="30" hidden="1" customHeight="1" x14ac:dyDescent="0.25">
      <c r="A1274" s="436" t="str">
        <f>IF((SUM('Раздел 1'!AA22:AA22)&lt;=SUM('Раздел 1'!H22:I22)),"","Неверно!")</f>
        <v/>
      </c>
      <c r="B1274" s="437" t="s">
        <v>10944</v>
      </c>
      <c r="C1274" s="443" t="s">
        <v>1632</v>
      </c>
      <c r="D1274" s="443" t="s">
        <v>253</v>
      </c>
      <c r="E1274" s="443" t="str">
        <f>CONCATENATE(SUM('Раздел 1'!AA22:AA22),"&lt;=",SUM('Раздел 1'!H22:I22))</f>
        <v>0&lt;=0</v>
      </c>
      <c r="F1274" s="444"/>
    </row>
    <row r="1275" spans="1:6" s="445" customFormat="1" ht="30" hidden="1" customHeight="1" x14ac:dyDescent="0.25">
      <c r="A1275" s="436" t="str">
        <f>IF((SUM('Раздел 1'!AA23:AA23)&lt;=SUM('Раздел 1'!H23:I23)),"","Неверно!")</f>
        <v/>
      </c>
      <c r="B1275" s="437" t="s">
        <v>10944</v>
      </c>
      <c r="C1275" s="443" t="s">
        <v>1633</v>
      </c>
      <c r="D1275" s="443" t="s">
        <v>253</v>
      </c>
      <c r="E1275" s="443" t="str">
        <f>CONCATENATE(SUM('Раздел 1'!AA23:AA23),"&lt;=",SUM('Раздел 1'!H23:I23))</f>
        <v>0&lt;=0</v>
      </c>
      <c r="F1275" s="444"/>
    </row>
    <row r="1276" spans="1:6" s="445" customFormat="1" ht="30" hidden="1" customHeight="1" x14ac:dyDescent="0.25">
      <c r="A1276" s="436" t="str">
        <f>IF((SUM('Раздел 1'!AA24:AA24)&lt;=SUM('Раздел 1'!H24:I24)),"","Неверно!")</f>
        <v/>
      </c>
      <c r="B1276" s="437" t="s">
        <v>10944</v>
      </c>
      <c r="C1276" s="443" t="s">
        <v>1634</v>
      </c>
      <c r="D1276" s="443" t="s">
        <v>253</v>
      </c>
      <c r="E1276" s="443" t="str">
        <f>CONCATENATE(SUM('Раздел 1'!AA24:AA24),"&lt;=",SUM('Раздел 1'!H24:I24))</f>
        <v>0&lt;=3</v>
      </c>
      <c r="F1276" s="444"/>
    </row>
    <row r="1277" spans="1:6" s="445" customFormat="1" ht="30" hidden="1" customHeight="1" x14ac:dyDescent="0.25">
      <c r="A1277" s="436" t="str">
        <f>IF((SUM('Раздел 1'!AA25:AA25)&lt;=SUM('Раздел 1'!H25:I25)),"","Неверно!")</f>
        <v/>
      </c>
      <c r="B1277" s="437" t="s">
        <v>10944</v>
      </c>
      <c r="C1277" s="443" t="s">
        <v>1635</v>
      </c>
      <c r="D1277" s="443" t="s">
        <v>253</v>
      </c>
      <c r="E1277" s="443" t="str">
        <f>CONCATENATE(SUM('Раздел 1'!AA25:AA25),"&lt;=",SUM('Раздел 1'!H25:I25))</f>
        <v>0&lt;=0</v>
      </c>
      <c r="F1277" s="444"/>
    </row>
    <row r="1278" spans="1:6" s="445" customFormat="1" ht="30" hidden="1" customHeight="1" x14ac:dyDescent="0.25">
      <c r="A1278" s="436" t="str">
        <f>IF((SUM('Раздел 1'!AA26:AA26)&lt;=SUM('Раздел 1'!H26:I26)),"","Неверно!")</f>
        <v/>
      </c>
      <c r="B1278" s="437" t="s">
        <v>10944</v>
      </c>
      <c r="C1278" s="443" t="s">
        <v>1636</v>
      </c>
      <c r="D1278" s="443" t="s">
        <v>253</v>
      </c>
      <c r="E1278" s="443" t="str">
        <f>CONCATENATE(SUM('Раздел 1'!AA26:AA26),"&lt;=",SUM('Раздел 1'!H26:I26))</f>
        <v>0&lt;=0</v>
      </c>
      <c r="F1278" s="444"/>
    </row>
    <row r="1279" spans="1:6" s="445" customFormat="1" ht="30" hidden="1" customHeight="1" x14ac:dyDescent="0.25">
      <c r="A1279" s="436" t="str">
        <f>IF((SUM('Раздел 1'!AA27:AA27)&lt;=SUM('Раздел 1'!H27:I27)),"","Неверно!")</f>
        <v/>
      </c>
      <c r="B1279" s="437" t="s">
        <v>10944</v>
      </c>
      <c r="C1279" s="443" t="s">
        <v>1637</v>
      </c>
      <c r="D1279" s="443" t="s">
        <v>253</v>
      </c>
      <c r="E1279" s="443" t="str">
        <f>CONCATENATE(SUM('Раздел 1'!AA27:AA27),"&lt;=",SUM('Раздел 1'!H27:I27))</f>
        <v>0&lt;=0</v>
      </c>
      <c r="F1279" s="444"/>
    </row>
    <row r="1280" spans="1:6" s="445" customFormat="1" ht="30" hidden="1" customHeight="1" x14ac:dyDescent="0.25">
      <c r="A1280" s="436" t="str">
        <f>IF((SUM('Раздел 1'!AA28:AA28)&lt;=SUM('Раздел 1'!H28:I28)),"","Неверно!")</f>
        <v/>
      </c>
      <c r="B1280" s="437" t="s">
        <v>10944</v>
      </c>
      <c r="C1280" s="443" t="s">
        <v>1638</v>
      </c>
      <c r="D1280" s="443" t="s">
        <v>253</v>
      </c>
      <c r="E1280" s="443" t="str">
        <f>CONCATENATE(SUM('Раздел 1'!AA28:AA28),"&lt;=",SUM('Раздел 1'!H28:I28))</f>
        <v>0&lt;=0</v>
      </c>
      <c r="F1280" s="444"/>
    </row>
    <row r="1281" spans="1:6" s="445" customFormat="1" ht="30" hidden="1" customHeight="1" x14ac:dyDescent="0.25">
      <c r="A1281" s="436" t="str">
        <f>IF((SUM('Раздел 1'!AA11:AA11)&lt;=SUM('Раздел 1'!H11:I11)),"","Неверно!")</f>
        <v/>
      </c>
      <c r="B1281" s="437" t="s">
        <v>10944</v>
      </c>
      <c r="C1281" s="443" t="s">
        <v>1639</v>
      </c>
      <c r="D1281" s="443" t="s">
        <v>253</v>
      </c>
      <c r="E1281" s="443" t="str">
        <f>CONCATENATE(SUM('Раздел 1'!AA11:AA11),"&lt;=",SUM('Раздел 1'!H11:I11))</f>
        <v>0&lt;=0</v>
      </c>
      <c r="F1281" s="444"/>
    </row>
    <row r="1282" spans="1:6" s="445" customFormat="1" ht="30" hidden="1" customHeight="1" x14ac:dyDescent="0.25">
      <c r="A1282" s="436" t="str">
        <f>IF((SUM('Раздел 1'!AA29:AA29)&lt;=SUM('Раздел 1'!H29:I29)),"","Неверно!")</f>
        <v/>
      </c>
      <c r="B1282" s="437" t="s">
        <v>10944</v>
      </c>
      <c r="C1282" s="443" t="s">
        <v>1640</v>
      </c>
      <c r="D1282" s="443" t="s">
        <v>253</v>
      </c>
      <c r="E1282" s="443" t="str">
        <f>CONCATENATE(SUM('Раздел 1'!AA29:AA29),"&lt;=",SUM('Раздел 1'!H29:I29))</f>
        <v>0&lt;=0</v>
      </c>
      <c r="F1282" s="444"/>
    </row>
    <row r="1283" spans="1:6" s="445" customFormat="1" ht="30" hidden="1" customHeight="1" x14ac:dyDescent="0.25">
      <c r="A1283" s="436" t="str">
        <f>IF((SUM('Раздел 1'!AA30:AA30)&lt;=SUM('Раздел 1'!H30:I30)),"","Неверно!")</f>
        <v/>
      </c>
      <c r="B1283" s="437" t="s">
        <v>10944</v>
      </c>
      <c r="C1283" s="443" t="s">
        <v>1641</v>
      </c>
      <c r="D1283" s="443" t="s">
        <v>253</v>
      </c>
      <c r="E1283" s="443" t="str">
        <f>CONCATENATE(SUM('Раздел 1'!AA30:AA30),"&lt;=",SUM('Раздел 1'!H30:I30))</f>
        <v>0&lt;=0</v>
      </c>
      <c r="F1283" s="444"/>
    </row>
    <row r="1284" spans="1:6" s="445" customFormat="1" ht="30" hidden="1" customHeight="1" x14ac:dyDescent="0.25">
      <c r="A1284" s="436" t="str">
        <f>IF((SUM('Раздел 1'!AA31:AA31)&lt;=SUM('Раздел 1'!H31:I31)),"","Неверно!")</f>
        <v/>
      </c>
      <c r="B1284" s="437" t="s">
        <v>10944</v>
      </c>
      <c r="C1284" s="443" t="s">
        <v>1642</v>
      </c>
      <c r="D1284" s="443" t="s">
        <v>253</v>
      </c>
      <c r="E1284" s="443" t="str">
        <f>CONCATENATE(SUM('Раздел 1'!AA31:AA31),"&lt;=",SUM('Раздел 1'!H31:I31))</f>
        <v>0&lt;=0</v>
      </c>
      <c r="F1284" s="444"/>
    </row>
    <row r="1285" spans="1:6" s="445" customFormat="1" ht="30" hidden="1" customHeight="1" x14ac:dyDescent="0.25">
      <c r="A1285" s="436" t="str">
        <f>IF((SUM('Раздел 1'!AA32:AA32)&lt;=SUM('Раздел 1'!H32:I32)),"","Неверно!")</f>
        <v/>
      </c>
      <c r="B1285" s="437" t="s">
        <v>10944</v>
      </c>
      <c r="C1285" s="443" t="s">
        <v>1643</v>
      </c>
      <c r="D1285" s="443" t="s">
        <v>253</v>
      </c>
      <c r="E1285" s="443" t="str">
        <f>CONCATENATE(SUM('Раздел 1'!AA32:AA32),"&lt;=",SUM('Раздел 1'!H32:I32))</f>
        <v>0&lt;=6</v>
      </c>
      <c r="F1285" s="444"/>
    </row>
    <row r="1286" spans="1:6" s="445" customFormat="1" ht="30" hidden="1" customHeight="1" x14ac:dyDescent="0.25">
      <c r="A1286" s="436" t="str">
        <f>IF((SUM('Раздел 1'!AA33:AA33)&lt;=SUM('Раздел 1'!H33:I33)),"","Неверно!")</f>
        <v/>
      </c>
      <c r="B1286" s="437" t="s">
        <v>10944</v>
      </c>
      <c r="C1286" s="443" t="s">
        <v>1644</v>
      </c>
      <c r="D1286" s="443" t="s">
        <v>253</v>
      </c>
      <c r="E1286" s="443" t="str">
        <f>CONCATENATE(SUM('Раздел 1'!AA33:AA33),"&lt;=",SUM('Раздел 1'!H33:I33))</f>
        <v>0&lt;=0</v>
      </c>
      <c r="F1286" s="444"/>
    </row>
    <row r="1287" spans="1:6" s="445" customFormat="1" ht="30" hidden="1" customHeight="1" x14ac:dyDescent="0.25">
      <c r="A1287" s="436" t="str">
        <f>IF((SUM('Раздел 1'!AA34:AA34)&lt;=SUM('Раздел 1'!H34:I34)),"","Неверно!")</f>
        <v/>
      </c>
      <c r="B1287" s="437" t="s">
        <v>10944</v>
      </c>
      <c r="C1287" s="443" t="s">
        <v>1645</v>
      </c>
      <c r="D1287" s="443" t="s">
        <v>253</v>
      </c>
      <c r="E1287" s="443" t="str">
        <f>CONCATENATE(SUM('Раздел 1'!AA34:AA34),"&lt;=",SUM('Раздел 1'!H34:I34))</f>
        <v>0&lt;=2</v>
      </c>
      <c r="F1287" s="444"/>
    </row>
    <row r="1288" spans="1:6" s="445" customFormat="1" ht="30" hidden="1" customHeight="1" x14ac:dyDescent="0.25">
      <c r="A1288" s="436" t="str">
        <f>IF((SUM('Раздел 1'!AA35:AA35)&lt;=SUM('Раздел 1'!H35:I35)),"","Неверно!")</f>
        <v/>
      </c>
      <c r="B1288" s="437" t="s">
        <v>10944</v>
      </c>
      <c r="C1288" s="443" t="s">
        <v>1646</v>
      </c>
      <c r="D1288" s="443" t="s">
        <v>253</v>
      </c>
      <c r="E1288" s="443" t="str">
        <f>CONCATENATE(SUM('Раздел 1'!AA35:AA35),"&lt;=",SUM('Раздел 1'!H35:I35))</f>
        <v>0&lt;=2</v>
      </c>
      <c r="F1288" s="444"/>
    </row>
    <row r="1289" spans="1:6" s="445" customFormat="1" ht="30" hidden="1" customHeight="1" x14ac:dyDescent="0.25">
      <c r="A1289" s="436" t="str">
        <f>IF((SUM('Раздел 1'!AA36:AA36)&lt;=SUM('Раздел 1'!H36:I36)),"","Неверно!")</f>
        <v/>
      </c>
      <c r="B1289" s="437" t="s">
        <v>10944</v>
      </c>
      <c r="C1289" s="443" t="s">
        <v>1647</v>
      </c>
      <c r="D1289" s="443" t="s">
        <v>253</v>
      </c>
      <c r="E1289" s="443" t="str">
        <f>CONCATENATE(SUM('Раздел 1'!AA36:AA36),"&lt;=",SUM('Раздел 1'!H36:I36))</f>
        <v>0&lt;=6</v>
      </c>
      <c r="F1289" s="444"/>
    </row>
    <row r="1290" spans="1:6" s="445" customFormat="1" ht="30" hidden="1" customHeight="1" x14ac:dyDescent="0.25">
      <c r="A1290" s="436" t="str">
        <f>IF((SUM('Раздел 1'!AA37:AA37)&lt;=SUM('Раздел 1'!H37:I37)),"","Неверно!")</f>
        <v/>
      </c>
      <c r="B1290" s="437" t="s">
        <v>10944</v>
      </c>
      <c r="C1290" s="443" t="s">
        <v>1648</v>
      </c>
      <c r="D1290" s="443" t="s">
        <v>253</v>
      </c>
      <c r="E1290" s="443" t="str">
        <f>CONCATENATE(SUM('Раздел 1'!AA37:AA37),"&lt;=",SUM('Раздел 1'!H37:I37))</f>
        <v>0&lt;=0</v>
      </c>
      <c r="F1290" s="444"/>
    </row>
    <row r="1291" spans="1:6" s="445" customFormat="1" ht="30" hidden="1" customHeight="1" x14ac:dyDescent="0.25">
      <c r="A1291" s="436" t="str">
        <f>IF((SUM('Раздел 1'!AA38:AA38)&lt;=SUM('Раздел 1'!H38:I38)),"","Неверно!")</f>
        <v/>
      </c>
      <c r="B1291" s="437" t="s">
        <v>10944</v>
      </c>
      <c r="C1291" s="443" t="s">
        <v>1649</v>
      </c>
      <c r="D1291" s="443" t="s">
        <v>253</v>
      </c>
      <c r="E1291" s="443" t="str">
        <f>CONCATENATE(SUM('Раздел 1'!AA38:AA38),"&lt;=",SUM('Раздел 1'!H38:I38))</f>
        <v>0&lt;=0</v>
      </c>
      <c r="F1291" s="444"/>
    </row>
    <row r="1292" spans="1:6" s="445" customFormat="1" ht="30" hidden="1" customHeight="1" x14ac:dyDescent="0.25">
      <c r="A1292" s="436" t="str">
        <f>IF((SUM('Раздел 1'!AA12:AA12)&lt;=SUM('Раздел 1'!H12:I12)),"","Неверно!")</f>
        <v/>
      </c>
      <c r="B1292" s="437" t="s">
        <v>10944</v>
      </c>
      <c r="C1292" s="443" t="s">
        <v>1650</v>
      </c>
      <c r="D1292" s="443" t="s">
        <v>253</v>
      </c>
      <c r="E1292" s="443" t="str">
        <f>CONCATENATE(SUM('Раздел 1'!AA12:AA12),"&lt;=",SUM('Раздел 1'!H12:I12))</f>
        <v>0&lt;=0</v>
      </c>
      <c r="F1292" s="444"/>
    </row>
    <row r="1293" spans="1:6" s="445" customFormat="1" ht="30" hidden="1" customHeight="1" x14ac:dyDescent="0.25">
      <c r="A1293" s="436" t="str">
        <f>IF((SUM('Раздел 1'!AA39:AA39)&lt;=SUM('Раздел 1'!H39:I39)),"","Неверно!")</f>
        <v/>
      </c>
      <c r="B1293" s="437" t="s">
        <v>10944</v>
      </c>
      <c r="C1293" s="443" t="s">
        <v>1651</v>
      </c>
      <c r="D1293" s="443" t="s">
        <v>253</v>
      </c>
      <c r="E1293" s="443" t="str">
        <f>CONCATENATE(SUM('Раздел 1'!AA39:AA39),"&lt;=",SUM('Раздел 1'!H39:I39))</f>
        <v>0&lt;=0</v>
      </c>
      <c r="F1293" s="444"/>
    </row>
    <row r="1294" spans="1:6" s="445" customFormat="1" ht="30" hidden="1" customHeight="1" x14ac:dyDescent="0.25">
      <c r="A1294" s="436" t="str">
        <f>IF((SUM('Раздел 1'!AA40:AA40)&lt;=SUM('Раздел 1'!H40:I40)),"","Неверно!")</f>
        <v/>
      </c>
      <c r="B1294" s="437" t="s">
        <v>10944</v>
      </c>
      <c r="C1294" s="443" t="s">
        <v>1652</v>
      </c>
      <c r="D1294" s="443" t="s">
        <v>253</v>
      </c>
      <c r="E1294" s="443" t="str">
        <f>CONCATENATE(SUM('Раздел 1'!AA40:AA40),"&lt;=",SUM('Раздел 1'!H40:I40))</f>
        <v>0&lt;=0</v>
      </c>
      <c r="F1294" s="444"/>
    </row>
    <row r="1295" spans="1:6" s="445" customFormat="1" ht="30" hidden="1" customHeight="1" x14ac:dyDescent="0.25">
      <c r="A1295" s="436" t="str">
        <f>IF((SUM('Раздел 1'!AA41:AA41)&lt;=SUM('Раздел 1'!H41:I41)),"","Неверно!")</f>
        <v/>
      </c>
      <c r="B1295" s="437" t="s">
        <v>10944</v>
      </c>
      <c r="C1295" s="443" t="s">
        <v>1653</v>
      </c>
      <c r="D1295" s="443" t="s">
        <v>253</v>
      </c>
      <c r="E1295" s="443" t="str">
        <f>CONCATENATE(SUM('Раздел 1'!AA41:AA41),"&lt;=",SUM('Раздел 1'!H41:I41))</f>
        <v>0&lt;=0</v>
      </c>
      <c r="F1295" s="444"/>
    </row>
    <row r="1296" spans="1:6" s="445" customFormat="1" ht="30" hidden="1" customHeight="1" x14ac:dyDescent="0.25">
      <c r="A1296" s="436" t="str">
        <f>IF((SUM('Раздел 1'!AA42:AA42)&lt;=SUM('Раздел 1'!H42:I42)),"","Неверно!")</f>
        <v/>
      </c>
      <c r="B1296" s="437" t="s">
        <v>10944</v>
      </c>
      <c r="C1296" s="443" t="s">
        <v>1654</v>
      </c>
      <c r="D1296" s="443" t="s">
        <v>253</v>
      </c>
      <c r="E1296" s="443" t="str">
        <f>CONCATENATE(SUM('Раздел 1'!AA42:AA42),"&lt;=",SUM('Раздел 1'!H42:I42))</f>
        <v>0&lt;=0</v>
      </c>
      <c r="F1296" s="444"/>
    </row>
    <row r="1297" spans="1:6" s="445" customFormat="1" ht="30" hidden="1" customHeight="1" x14ac:dyDescent="0.25">
      <c r="A1297" s="436" t="str">
        <f>IF((SUM('Раздел 1'!AA43:AA43)&lt;=SUM('Раздел 1'!H43:I43)),"","Неверно!")</f>
        <v/>
      </c>
      <c r="B1297" s="437" t="s">
        <v>10944</v>
      </c>
      <c r="C1297" s="443" t="s">
        <v>1655</v>
      </c>
      <c r="D1297" s="443" t="s">
        <v>253</v>
      </c>
      <c r="E1297" s="443" t="str">
        <f>CONCATENATE(SUM('Раздел 1'!AA43:AA43),"&lt;=",SUM('Раздел 1'!H43:I43))</f>
        <v>0&lt;=4</v>
      </c>
      <c r="F1297" s="444"/>
    </row>
    <row r="1298" spans="1:6" s="445" customFormat="1" ht="30" hidden="1" customHeight="1" x14ac:dyDescent="0.25">
      <c r="A1298" s="436" t="str">
        <f>IF((SUM('Раздел 1'!AA44:AA44)&lt;=SUM('Раздел 1'!H44:I44)),"","Неверно!")</f>
        <v/>
      </c>
      <c r="B1298" s="437" t="s">
        <v>10944</v>
      </c>
      <c r="C1298" s="443" t="s">
        <v>1656</v>
      </c>
      <c r="D1298" s="443" t="s">
        <v>253</v>
      </c>
      <c r="E1298" s="443" t="str">
        <f>CONCATENATE(SUM('Раздел 1'!AA44:AA44),"&lt;=",SUM('Раздел 1'!H44:I44))</f>
        <v>0&lt;=0</v>
      </c>
      <c r="F1298" s="444"/>
    </row>
    <row r="1299" spans="1:6" s="445" customFormat="1" ht="30" hidden="1" customHeight="1" x14ac:dyDescent="0.25">
      <c r="A1299" s="436" t="str">
        <f>IF((SUM('Раздел 1'!AA45:AA45)&lt;=SUM('Раздел 1'!H45:I45)),"","Неверно!")</f>
        <v/>
      </c>
      <c r="B1299" s="437" t="s">
        <v>10944</v>
      </c>
      <c r="C1299" s="443" t="s">
        <v>1657</v>
      </c>
      <c r="D1299" s="443" t="s">
        <v>253</v>
      </c>
      <c r="E1299" s="443" t="str">
        <f>CONCATENATE(SUM('Раздел 1'!AA45:AA45),"&lt;=",SUM('Раздел 1'!H45:I45))</f>
        <v>0&lt;=0</v>
      </c>
      <c r="F1299" s="444"/>
    </row>
    <row r="1300" spans="1:6" s="445" customFormat="1" ht="30" hidden="1" customHeight="1" x14ac:dyDescent="0.25">
      <c r="A1300" s="436" t="str">
        <f>IF((SUM('Раздел 1'!AA46:AA46)&lt;=SUM('Раздел 1'!H46:I46)),"","Неверно!")</f>
        <v/>
      </c>
      <c r="B1300" s="437" t="s">
        <v>10944</v>
      </c>
      <c r="C1300" s="443" t="s">
        <v>1658</v>
      </c>
      <c r="D1300" s="443" t="s">
        <v>253</v>
      </c>
      <c r="E1300" s="443" t="str">
        <f>CONCATENATE(SUM('Раздел 1'!AA46:AA46),"&lt;=",SUM('Раздел 1'!H46:I46))</f>
        <v>0&lt;=22</v>
      </c>
      <c r="F1300" s="444"/>
    </row>
    <row r="1301" spans="1:6" s="445" customFormat="1" ht="30" hidden="1" customHeight="1" x14ac:dyDescent="0.25">
      <c r="A1301" s="436" t="str">
        <f>IF((SUM('Раздел 1'!AA47:AA47)&lt;=SUM('Раздел 1'!H47:I47)),"","Неверно!")</f>
        <v/>
      </c>
      <c r="B1301" s="437" t="s">
        <v>10944</v>
      </c>
      <c r="C1301" s="443" t="s">
        <v>1659</v>
      </c>
      <c r="D1301" s="443" t="s">
        <v>253</v>
      </c>
      <c r="E1301" s="443" t="str">
        <f>CONCATENATE(SUM('Раздел 1'!AA47:AA47),"&lt;=",SUM('Раздел 1'!H47:I47))</f>
        <v>0&lt;=1</v>
      </c>
      <c r="F1301" s="444"/>
    </row>
    <row r="1302" spans="1:6" s="445" customFormat="1" ht="30" hidden="1" customHeight="1" x14ac:dyDescent="0.25">
      <c r="A1302" s="436" t="str">
        <f>IF((SUM('Раздел 1'!AA48:AA48)&lt;=SUM('Раздел 1'!H48:I48)),"","Неверно!")</f>
        <v/>
      </c>
      <c r="B1302" s="437" t="s">
        <v>10944</v>
      </c>
      <c r="C1302" s="443" t="s">
        <v>1660</v>
      </c>
      <c r="D1302" s="443" t="s">
        <v>253</v>
      </c>
      <c r="E1302" s="443" t="str">
        <f>CONCATENATE(SUM('Раздел 1'!AA48:AA48),"&lt;=",SUM('Раздел 1'!H48:I48))</f>
        <v>0&lt;=0</v>
      </c>
      <c r="F1302" s="444"/>
    </row>
    <row r="1303" spans="1:6" s="445" customFormat="1" ht="30" hidden="1" customHeight="1" x14ac:dyDescent="0.25">
      <c r="A1303" s="436" t="str">
        <f>IF((SUM('Раздел 1'!AA13:AA13)&lt;=SUM('Раздел 1'!H13:I13)),"","Неверно!")</f>
        <v/>
      </c>
      <c r="B1303" s="437" t="s">
        <v>10944</v>
      </c>
      <c r="C1303" s="443" t="s">
        <v>1661</v>
      </c>
      <c r="D1303" s="443" t="s">
        <v>253</v>
      </c>
      <c r="E1303" s="443" t="str">
        <f>CONCATENATE(SUM('Раздел 1'!AA13:AA13),"&lt;=",SUM('Раздел 1'!H13:I13))</f>
        <v>0&lt;=4</v>
      </c>
      <c r="F1303" s="444"/>
    </row>
    <row r="1304" spans="1:6" s="445" customFormat="1" ht="30" hidden="1" customHeight="1" x14ac:dyDescent="0.25">
      <c r="A1304" s="436" t="str">
        <f>IF((SUM('Раздел 1'!AA49:AA49)&lt;=SUM('Раздел 1'!H49:I49)),"","Неверно!")</f>
        <v/>
      </c>
      <c r="B1304" s="437" t="s">
        <v>10944</v>
      </c>
      <c r="C1304" s="443" t="s">
        <v>1662</v>
      </c>
      <c r="D1304" s="443" t="s">
        <v>253</v>
      </c>
      <c r="E1304" s="443" t="str">
        <f>CONCATENATE(SUM('Раздел 1'!AA49:AA49),"&lt;=",SUM('Раздел 1'!H49:I49))</f>
        <v>0&lt;=25</v>
      </c>
      <c r="F1304" s="444"/>
    </row>
    <row r="1305" spans="1:6" s="445" customFormat="1" ht="30" hidden="1" customHeight="1" x14ac:dyDescent="0.25">
      <c r="A1305" s="436" t="str">
        <f>IF((SUM('Раздел 1'!AA50:AA50)&lt;=SUM('Раздел 1'!H50:I50)),"","Неверно!")</f>
        <v/>
      </c>
      <c r="B1305" s="437" t="s">
        <v>10944</v>
      </c>
      <c r="C1305" s="443" t="s">
        <v>1663</v>
      </c>
      <c r="D1305" s="443" t="s">
        <v>253</v>
      </c>
      <c r="E1305" s="443" t="str">
        <f>CONCATENATE(SUM('Раздел 1'!AA50:AA50),"&lt;=",SUM('Раздел 1'!H50:I50))</f>
        <v>0&lt;=1</v>
      </c>
      <c r="F1305" s="444"/>
    </row>
    <row r="1306" spans="1:6" s="445" customFormat="1" ht="30" hidden="1" customHeight="1" x14ac:dyDescent="0.25">
      <c r="A1306" s="436" t="str">
        <f>IF((SUM('Раздел 1'!AA51:AA51)&lt;=SUM('Раздел 1'!H51:I51)),"","Неверно!")</f>
        <v/>
      </c>
      <c r="B1306" s="437" t="s">
        <v>10944</v>
      </c>
      <c r="C1306" s="443" t="s">
        <v>1664</v>
      </c>
      <c r="D1306" s="443" t="s">
        <v>253</v>
      </c>
      <c r="E1306" s="443" t="str">
        <f>CONCATENATE(SUM('Раздел 1'!AA51:AA51),"&lt;=",SUM('Раздел 1'!H51:I51))</f>
        <v>0&lt;=35</v>
      </c>
      <c r="F1306" s="444"/>
    </row>
    <row r="1307" spans="1:6" s="445" customFormat="1" ht="30" hidden="1" customHeight="1" x14ac:dyDescent="0.25">
      <c r="A1307" s="436" t="str">
        <f>IF((SUM('Раздел 1'!AA52:AA52)&lt;=SUM('Раздел 1'!H52:I52)),"","Неверно!")</f>
        <v/>
      </c>
      <c r="B1307" s="437" t="s">
        <v>10944</v>
      </c>
      <c r="C1307" s="443" t="s">
        <v>1665</v>
      </c>
      <c r="D1307" s="443" t="s">
        <v>253</v>
      </c>
      <c r="E1307" s="443" t="str">
        <f>CONCATENATE(SUM('Раздел 1'!AA52:AA52),"&lt;=",SUM('Раздел 1'!H52:I52))</f>
        <v>0&lt;=60</v>
      </c>
      <c r="F1307" s="444"/>
    </row>
    <row r="1308" spans="1:6" s="445" customFormat="1" ht="30" hidden="1" customHeight="1" x14ac:dyDescent="0.25">
      <c r="A1308" s="436" t="str">
        <f>IF((SUM('Раздел 1'!AA53:AA53)&lt;=SUM('Раздел 1'!H53:I53)),"","Неверно!")</f>
        <v/>
      </c>
      <c r="B1308" s="437" t="s">
        <v>10944</v>
      </c>
      <c r="C1308" s="443" t="s">
        <v>1666</v>
      </c>
      <c r="D1308" s="443" t="s">
        <v>253</v>
      </c>
      <c r="E1308" s="443" t="str">
        <f>CONCATENATE(SUM('Раздел 1'!AA53:AA53),"&lt;=",SUM('Раздел 1'!H53:I53))</f>
        <v>0&lt;=0</v>
      </c>
      <c r="F1308" s="444"/>
    </row>
    <row r="1309" spans="1:6" s="445" customFormat="1" ht="30" hidden="1" customHeight="1" x14ac:dyDescent="0.25">
      <c r="A1309" s="436" t="str">
        <f>IF((SUM('Раздел 1'!AA54:AA54)&lt;=SUM('Раздел 1'!H54:I54)),"","Неверно!")</f>
        <v/>
      </c>
      <c r="B1309" s="437" t="s">
        <v>10944</v>
      </c>
      <c r="C1309" s="443" t="s">
        <v>1667</v>
      </c>
      <c r="D1309" s="443" t="s">
        <v>253</v>
      </c>
      <c r="E1309" s="443" t="str">
        <f>CONCATENATE(SUM('Раздел 1'!AA54:AA54),"&lt;=",SUM('Раздел 1'!H54:I54))</f>
        <v>0&lt;=1</v>
      </c>
      <c r="F1309" s="444"/>
    </row>
    <row r="1310" spans="1:6" s="445" customFormat="1" ht="30" hidden="1" customHeight="1" x14ac:dyDescent="0.25">
      <c r="A1310" s="436" t="str">
        <f>IF((SUM('Раздел 1'!AA55:AA55)&lt;=SUM('Раздел 1'!H55:I55)),"","Неверно!")</f>
        <v/>
      </c>
      <c r="B1310" s="437" t="s">
        <v>10944</v>
      </c>
      <c r="C1310" s="443" t="s">
        <v>1668</v>
      </c>
      <c r="D1310" s="443" t="s">
        <v>253</v>
      </c>
      <c r="E1310" s="443" t="str">
        <f>CONCATENATE(SUM('Раздел 1'!AA55:AA55),"&lt;=",SUM('Раздел 1'!H55:I55))</f>
        <v>0&lt;=2</v>
      </c>
      <c r="F1310" s="444"/>
    </row>
    <row r="1311" spans="1:6" s="445" customFormat="1" ht="30" hidden="1" customHeight="1" x14ac:dyDescent="0.25">
      <c r="A1311" s="436" t="str">
        <f>IF((SUM('Раздел 1'!AA56:AA56)&lt;=SUM('Раздел 1'!H56:I56)),"","Неверно!")</f>
        <v/>
      </c>
      <c r="B1311" s="437" t="s">
        <v>10944</v>
      </c>
      <c r="C1311" s="443" t="s">
        <v>1669</v>
      </c>
      <c r="D1311" s="443" t="s">
        <v>253</v>
      </c>
      <c r="E1311" s="443" t="str">
        <f>CONCATENATE(SUM('Раздел 1'!AA56:AA56),"&lt;=",SUM('Раздел 1'!H56:I56))</f>
        <v>0&lt;=13</v>
      </c>
      <c r="F1311" s="444"/>
    </row>
    <row r="1312" spans="1:6" s="445" customFormat="1" ht="30" hidden="1" customHeight="1" x14ac:dyDescent="0.25">
      <c r="A1312" s="436" t="str">
        <f>IF((SUM('Раздел 1'!AA57:AA57)&lt;=SUM('Раздел 1'!H57:I57)),"","Неверно!")</f>
        <v/>
      </c>
      <c r="B1312" s="437" t="s">
        <v>10944</v>
      </c>
      <c r="C1312" s="443" t="s">
        <v>1670</v>
      </c>
      <c r="D1312" s="443" t="s">
        <v>253</v>
      </c>
      <c r="E1312" s="443" t="str">
        <f>CONCATENATE(SUM('Раздел 1'!AA57:AA57),"&lt;=",SUM('Раздел 1'!H57:I57))</f>
        <v>0&lt;=19</v>
      </c>
      <c r="F1312" s="444"/>
    </row>
    <row r="1313" spans="1:6" s="445" customFormat="1" ht="30" hidden="1" customHeight="1" x14ac:dyDescent="0.25">
      <c r="A1313" s="436" t="str">
        <f>IF((SUM('Раздел 1'!AA58:AA58)&lt;=SUM('Раздел 1'!H58:I58)),"","Неверно!")</f>
        <v/>
      </c>
      <c r="B1313" s="437" t="s">
        <v>10944</v>
      </c>
      <c r="C1313" s="443" t="s">
        <v>1671</v>
      </c>
      <c r="D1313" s="443" t="s">
        <v>253</v>
      </c>
      <c r="E1313" s="443" t="str">
        <f>CONCATENATE(SUM('Раздел 1'!AA58:AA58),"&lt;=",SUM('Раздел 1'!H58:I58))</f>
        <v>0&lt;=27</v>
      </c>
      <c r="F1313" s="444"/>
    </row>
    <row r="1314" spans="1:6" s="445" customFormat="1" ht="30" hidden="1" customHeight="1" x14ac:dyDescent="0.25">
      <c r="A1314" s="436" t="str">
        <f>IF((SUM('Раздел 1'!AA14:AA14)&lt;=SUM('Раздел 1'!H14:I14)),"","Неверно!")</f>
        <v/>
      </c>
      <c r="B1314" s="437" t="s">
        <v>10944</v>
      </c>
      <c r="C1314" s="443" t="s">
        <v>1672</v>
      </c>
      <c r="D1314" s="443" t="s">
        <v>253</v>
      </c>
      <c r="E1314" s="443" t="str">
        <f>CONCATENATE(SUM('Раздел 1'!AA14:AA14),"&lt;=",SUM('Раздел 1'!H14:I14))</f>
        <v>0&lt;=0</v>
      </c>
      <c r="F1314" s="444"/>
    </row>
    <row r="1315" spans="1:6" s="445" customFormat="1" ht="30" hidden="1" customHeight="1" x14ac:dyDescent="0.25">
      <c r="A1315" s="436" t="str">
        <f>IF((SUM('Раздел 1'!AA59:AA59)&lt;=SUM('Раздел 1'!H59:I59)),"","Неверно!")</f>
        <v/>
      </c>
      <c r="B1315" s="437" t="s">
        <v>10944</v>
      </c>
      <c r="C1315" s="443" t="s">
        <v>1673</v>
      </c>
      <c r="D1315" s="443" t="s">
        <v>253</v>
      </c>
      <c r="E1315" s="443" t="str">
        <f>CONCATENATE(SUM('Раздел 1'!AA59:AA59),"&lt;=",SUM('Раздел 1'!H59:I59))</f>
        <v>0&lt;=1</v>
      </c>
      <c r="F1315" s="444"/>
    </row>
    <row r="1316" spans="1:6" s="445" customFormat="1" ht="30" hidden="1" customHeight="1" x14ac:dyDescent="0.25">
      <c r="A1316" s="436" t="str">
        <f>IF((SUM('Раздел 1'!AA60:AA60)&lt;=SUM('Раздел 1'!H60:I60)),"","Неверно!")</f>
        <v/>
      </c>
      <c r="B1316" s="437" t="s">
        <v>10944</v>
      </c>
      <c r="C1316" s="443" t="s">
        <v>1674</v>
      </c>
      <c r="D1316" s="443" t="s">
        <v>253</v>
      </c>
      <c r="E1316" s="443" t="str">
        <f>CONCATENATE(SUM('Раздел 1'!AA60:AA60),"&lt;=",SUM('Раздел 1'!H60:I60))</f>
        <v>0&lt;=0</v>
      </c>
      <c r="F1316" s="444"/>
    </row>
    <row r="1317" spans="1:6" s="445" customFormat="1" ht="30" hidden="1" customHeight="1" x14ac:dyDescent="0.25">
      <c r="A1317" s="436" t="str">
        <f>IF((SUM('Раздел 1'!AA61:AA61)&lt;=SUM('Раздел 1'!H61:I61)),"","Неверно!")</f>
        <v/>
      </c>
      <c r="B1317" s="437" t="s">
        <v>10944</v>
      </c>
      <c r="C1317" s="443" t="s">
        <v>1675</v>
      </c>
      <c r="D1317" s="443" t="s">
        <v>253</v>
      </c>
      <c r="E1317" s="443" t="str">
        <f>CONCATENATE(SUM('Раздел 1'!AA61:AA61),"&lt;=",SUM('Раздел 1'!H61:I61))</f>
        <v>0&lt;=0</v>
      </c>
      <c r="F1317" s="444"/>
    </row>
    <row r="1318" spans="1:6" s="445" customFormat="1" ht="30" hidden="1" customHeight="1" x14ac:dyDescent="0.25">
      <c r="A1318" s="436" t="str">
        <f>IF((SUM('Раздел 1'!AA62:AA62)&lt;=SUM('Раздел 1'!H62:I62)),"","Неверно!")</f>
        <v/>
      </c>
      <c r="B1318" s="437" t="s">
        <v>10944</v>
      </c>
      <c r="C1318" s="443" t="s">
        <v>1676</v>
      </c>
      <c r="D1318" s="443" t="s">
        <v>253</v>
      </c>
      <c r="E1318" s="443" t="str">
        <f>CONCATENATE(SUM('Раздел 1'!AA62:AA62),"&lt;=",SUM('Раздел 1'!H62:I62))</f>
        <v>0&lt;=0</v>
      </c>
      <c r="F1318" s="444"/>
    </row>
    <row r="1319" spans="1:6" s="445" customFormat="1" ht="30" hidden="1" customHeight="1" x14ac:dyDescent="0.25">
      <c r="A1319" s="436" t="str">
        <f>IF((SUM('Раздел 1'!AA63:AA63)&lt;=SUM('Раздел 1'!H63:I63)),"","Неверно!")</f>
        <v/>
      </c>
      <c r="B1319" s="437" t="s">
        <v>10944</v>
      </c>
      <c r="C1319" s="443" t="s">
        <v>1677</v>
      </c>
      <c r="D1319" s="443" t="s">
        <v>253</v>
      </c>
      <c r="E1319" s="443" t="str">
        <f>CONCATENATE(SUM('Раздел 1'!AA63:AA63),"&lt;=",SUM('Раздел 1'!H63:I63))</f>
        <v>0&lt;=0</v>
      </c>
      <c r="F1319" s="444"/>
    </row>
    <row r="1320" spans="1:6" s="445" customFormat="1" ht="30" hidden="1" customHeight="1" x14ac:dyDescent="0.25">
      <c r="A1320" s="436" t="str">
        <f>IF((SUM('Раздел 1'!AA15:AA15)&lt;=SUM('Раздел 1'!H15:I15)),"","Неверно!")</f>
        <v/>
      </c>
      <c r="B1320" s="437" t="s">
        <v>10944</v>
      </c>
      <c r="C1320" s="443" t="s">
        <v>1678</v>
      </c>
      <c r="D1320" s="443" t="s">
        <v>253</v>
      </c>
      <c r="E1320" s="443" t="str">
        <f>CONCATENATE(SUM('Раздел 1'!AA15:AA15),"&lt;=",SUM('Раздел 1'!H15:I15))</f>
        <v>0&lt;=0</v>
      </c>
      <c r="F1320" s="444"/>
    </row>
    <row r="1321" spans="1:6" s="445" customFormat="1" ht="30" hidden="1" customHeight="1" x14ac:dyDescent="0.25">
      <c r="A1321" s="436" t="str">
        <f>IF((SUM('Раздел 1'!AA16:AA16)&lt;=SUM('Раздел 1'!H16:I16)),"","Неверно!")</f>
        <v/>
      </c>
      <c r="B1321" s="437" t="s">
        <v>10944</v>
      </c>
      <c r="C1321" s="443" t="s">
        <v>1679</v>
      </c>
      <c r="D1321" s="443" t="s">
        <v>253</v>
      </c>
      <c r="E1321" s="443" t="str">
        <f>CONCATENATE(SUM('Раздел 1'!AA16:AA16),"&lt;=",SUM('Раздел 1'!H16:I16))</f>
        <v>0&lt;=0</v>
      </c>
      <c r="F1321" s="444"/>
    </row>
    <row r="1322" spans="1:6" s="445" customFormat="1" ht="30" hidden="1" customHeight="1" x14ac:dyDescent="0.25">
      <c r="A1322" s="436" t="str">
        <f>IF((SUM('Раздел 1'!AA17:AA17)&lt;=SUM('Раздел 1'!H17:I17)),"","Неверно!")</f>
        <v/>
      </c>
      <c r="B1322" s="437" t="s">
        <v>10944</v>
      </c>
      <c r="C1322" s="443" t="s">
        <v>1680</v>
      </c>
      <c r="D1322" s="443" t="s">
        <v>253</v>
      </c>
      <c r="E1322" s="443" t="str">
        <f>CONCATENATE(SUM('Раздел 1'!AA17:AA17),"&lt;=",SUM('Раздел 1'!H17:I17))</f>
        <v>0&lt;=10</v>
      </c>
      <c r="F1322" s="444"/>
    </row>
    <row r="1323" spans="1:6" s="445" customFormat="1" ht="30" hidden="1" customHeight="1" x14ac:dyDescent="0.25">
      <c r="A1323" s="436" t="str">
        <f>IF((SUM('Раздел 1'!AA18:AA18)&lt;=SUM('Раздел 1'!H18:I18)),"","Неверно!")</f>
        <v/>
      </c>
      <c r="B1323" s="437" t="s">
        <v>10944</v>
      </c>
      <c r="C1323" s="443" t="s">
        <v>1681</v>
      </c>
      <c r="D1323" s="443" t="s">
        <v>253</v>
      </c>
      <c r="E1323" s="443" t="str">
        <f>CONCATENATE(SUM('Раздел 1'!AA18:AA18),"&lt;=",SUM('Раздел 1'!H18:I18))</f>
        <v>0&lt;=0</v>
      </c>
      <c r="F1323" s="444"/>
    </row>
    <row r="1324" spans="1:6" s="445" customFormat="1" ht="30" hidden="1" customHeight="1" x14ac:dyDescent="0.25">
      <c r="A1324" s="436" t="str">
        <f>IF((SUM('Раздел 4'!E9:N120)&gt;0),"","Неверно!")</f>
        <v/>
      </c>
      <c r="B1324" s="437" t="s">
        <v>10945</v>
      </c>
      <c r="C1324" s="443" t="s">
        <v>10721</v>
      </c>
      <c r="D1324" s="443" t="s">
        <v>464</v>
      </c>
      <c r="E1324" s="443" t="str">
        <f>CONCATENATE(SUM('Раздел 4'!E9:N120),"&gt;",0)</f>
        <v>1002&gt;0</v>
      </c>
      <c r="F1324" s="444"/>
    </row>
    <row r="1325" spans="1:6" s="445" customFormat="1" ht="30" hidden="1" customHeight="1" x14ac:dyDescent="0.25">
      <c r="A1325" s="436" t="str">
        <f>IF((SUM('Раздел 2'!E26:E26)&lt;=SUM('Раздел 1'!Q10:Q10)),"","Неверно!")</f>
        <v/>
      </c>
      <c r="B1325" s="437" t="s">
        <v>10946</v>
      </c>
      <c r="C1325" s="443" t="s">
        <v>1627</v>
      </c>
      <c r="D1325" s="443" t="s">
        <v>10354</v>
      </c>
      <c r="E1325" s="443" t="str">
        <f>CONCATENATE(SUM('Раздел 2'!E26:E26),"&lt;=",SUM('Раздел 1'!Q10:Q10))</f>
        <v>0&lt;=50</v>
      </c>
      <c r="F1325" s="444"/>
    </row>
    <row r="1326" spans="1:6" s="445" customFormat="1" ht="30" hidden="1" customHeight="1" x14ac:dyDescent="0.25">
      <c r="A1326" s="436" t="str">
        <f>IF((SUM('Раздел 1'!F48:F48)&lt;=SUM('Раздел 1'!F10:F10)),"","Неверно!")</f>
        <v/>
      </c>
      <c r="B1326" s="437" t="s">
        <v>10947</v>
      </c>
      <c r="C1326" s="443" t="s">
        <v>1593</v>
      </c>
      <c r="D1326" s="443" t="s">
        <v>252</v>
      </c>
      <c r="E1326" s="443" t="str">
        <f>CONCATENATE(SUM('Раздел 1'!F48:F48),"&lt;=",SUM('Раздел 1'!F10:F10))</f>
        <v>0&lt;=37</v>
      </c>
      <c r="F1326" s="444"/>
    </row>
    <row r="1327" spans="1:6" s="445" customFormat="1" ht="30" hidden="1" customHeight="1" x14ac:dyDescent="0.25">
      <c r="A1327" s="436" t="str">
        <f>IF((SUM('Раздел 1'!O48:O48)&lt;=SUM('Раздел 1'!O10:O10)),"","Неверно!")</f>
        <v/>
      </c>
      <c r="B1327" s="437" t="s">
        <v>10947</v>
      </c>
      <c r="C1327" s="443" t="s">
        <v>1594</v>
      </c>
      <c r="D1327" s="443" t="s">
        <v>252</v>
      </c>
      <c r="E1327" s="443" t="str">
        <f>CONCATENATE(SUM('Раздел 1'!O48:O48),"&lt;=",SUM('Раздел 1'!O10:O10))</f>
        <v>0&lt;=41</v>
      </c>
      <c r="F1327" s="444"/>
    </row>
    <row r="1328" spans="1:6" s="445" customFormat="1" ht="30" hidden="1" customHeight="1" x14ac:dyDescent="0.25">
      <c r="A1328" s="436" t="str">
        <f>IF((SUM('Раздел 1'!P48:P48)&lt;=SUM('Раздел 1'!P10:P10)),"","Неверно!")</f>
        <v/>
      </c>
      <c r="B1328" s="437" t="s">
        <v>10947</v>
      </c>
      <c r="C1328" s="443" t="s">
        <v>1595</v>
      </c>
      <c r="D1328" s="443" t="s">
        <v>252</v>
      </c>
      <c r="E1328" s="443" t="str">
        <f>CONCATENATE(SUM('Раздел 1'!P48:P48),"&lt;=",SUM('Раздел 1'!P10:P10))</f>
        <v>0&lt;=77</v>
      </c>
      <c r="F1328" s="444"/>
    </row>
    <row r="1329" spans="1:6" s="445" customFormat="1" ht="30" hidden="1" customHeight="1" x14ac:dyDescent="0.25">
      <c r="A1329" s="436" t="str">
        <f>IF((SUM('Раздел 1'!Q48:Q48)&lt;=SUM('Раздел 1'!Q10:Q10)),"","Неверно!")</f>
        <v/>
      </c>
      <c r="B1329" s="437" t="s">
        <v>10947</v>
      </c>
      <c r="C1329" s="443" t="s">
        <v>1596</v>
      </c>
      <c r="D1329" s="443" t="s">
        <v>252</v>
      </c>
      <c r="E1329" s="443" t="str">
        <f>CONCATENATE(SUM('Раздел 1'!Q48:Q48),"&lt;=",SUM('Раздел 1'!Q10:Q10))</f>
        <v>0&lt;=50</v>
      </c>
      <c r="F1329" s="444"/>
    </row>
    <row r="1330" spans="1:6" s="445" customFormat="1" ht="30" hidden="1" customHeight="1" x14ac:dyDescent="0.25">
      <c r="A1330" s="436" t="str">
        <f>IF((SUM('Раздел 1'!R48:R48)&lt;=SUM('Раздел 1'!R10:R10)),"","Неверно!")</f>
        <v/>
      </c>
      <c r="B1330" s="437" t="s">
        <v>10947</v>
      </c>
      <c r="C1330" s="443" t="s">
        <v>1597</v>
      </c>
      <c r="D1330" s="443" t="s">
        <v>252</v>
      </c>
      <c r="E1330" s="443" t="str">
        <f>CONCATENATE(SUM('Раздел 1'!R48:R48),"&lt;=",SUM('Раздел 1'!R10:R10))</f>
        <v>0&lt;=0</v>
      </c>
      <c r="F1330" s="444"/>
    </row>
    <row r="1331" spans="1:6" s="445" customFormat="1" ht="30" hidden="1" customHeight="1" x14ac:dyDescent="0.25">
      <c r="A1331" s="436" t="str">
        <f>IF((SUM('Раздел 1'!S48:S48)&lt;=SUM('Раздел 1'!S10:S10)),"","Неверно!")</f>
        <v/>
      </c>
      <c r="B1331" s="437" t="s">
        <v>10947</v>
      </c>
      <c r="C1331" s="443" t="s">
        <v>1598</v>
      </c>
      <c r="D1331" s="443" t="s">
        <v>252</v>
      </c>
      <c r="E1331" s="443" t="str">
        <f>CONCATENATE(SUM('Раздел 1'!S48:S48),"&lt;=",SUM('Раздел 1'!S10:S10))</f>
        <v>0&lt;=0</v>
      </c>
      <c r="F1331" s="444"/>
    </row>
    <row r="1332" spans="1:6" s="445" customFormat="1" ht="30" hidden="1" customHeight="1" x14ac:dyDescent="0.25">
      <c r="A1332" s="436" t="str">
        <f>IF((SUM('Раздел 1'!T48:T48)&lt;=SUM('Раздел 1'!T10:T10)),"","Неверно!")</f>
        <v/>
      </c>
      <c r="B1332" s="437" t="s">
        <v>10947</v>
      </c>
      <c r="C1332" s="443" t="s">
        <v>1599</v>
      </c>
      <c r="D1332" s="443" t="s">
        <v>252</v>
      </c>
      <c r="E1332" s="443" t="str">
        <f>CONCATENATE(SUM('Раздел 1'!T48:T48),"&lt;=",SUM('Раздел 1'!T10:T10))</f>
        <v>0&lt;=13</v>
      </c>
      <c r="F1332" s="444"/>
    </row>
    <row r="1333" spans="1:6" s="445" customFormat="1" ht="30" hidden="1" customHeight="1" x14ac:dyDescent="0.25">
      <c r="A1333" s="436" t="str">
        <f>IF((SUM('Раздел 1'!U48:U48)&lt;=SUM('Раздел 1'!U10:U10)),"","Неверно!")</f>
        <v/>
      </c>
      <c r="B1333" s="437" t="s">
        <v>10947</v>
      </c>
      <c r="C1333" s="443" t="s">
        <v>1600</v>
      </c>
      <c r="D1333" s="443" t="s">
        <v>252</v>
      </c>
      <c r="E1333" s="443" t="str">
        <f>CONCATENATE(SUM('Раздел 1'!U48:U48),"&lt;=",SUM('Раздел 1'!U10:U10))</f>
        <v>0&lt;=3</v>
      </c>
      <c r="F1333" s="444"/>
    </row>
    <row r="1334" spans="1:6" s="445" customFormat="1" ht="30" hidden="1" customHeight="1" x14ac:dyDescent="0.25">
      <c r="A1334" s="436" t="str">
        <f>IF((SUM('Раздел 1'!V48:V48)&lt;=SUM('Раздел 1'!V10:V10)),"","Неверно!")</f>
        <v/>
      </c>
      <c r="B1334" s="437" t="s">
        <v>10947</v>
      </c>
      <c r="C1334" s="443" t="s">
        <v>1601</v>
      </c>
      <c r="D1334" s="443" t="s">
        <v>252</v>
      </c>
      <c r="E1334" s="443" t="str">
        <f>CONCATENATE(SUM('Раздел 1'!V48:V48),"&lt;=",SUM('Раздел 1'!V10:V10))</f>
        <v>0&lt;=2</v>
      </c>
      <c r="F1334" s="444"/>
    </row>
    <row r="1335" spans="1:6" s="445" customFormat="1" ht="30" hidden="1" customHeight="1" x14ac:dyDescent="0.25">
      <c r="A1335" s="436" t="str">
        <f>IF((SUM('Раздел 1'!W48:W48)&lt;=SUM('Раздел 1'!W10:W10)),"","Неверно!")</f>
        <v/>
      </c>
      <c r="B1335" s="437" t="s">
        <v>10947</v>
      </c>
      <c r="C1335" s="443" t="s">
        <v>1602</v>
      </c>
      <c r="D1335" s="443" t="s">
        <v>252</v>
      </c>
      <c r="E1335" s="443" t="str">
        <f>CONCATENATE(SUM('Раздел 1'!W48:W48),"&lt;=",SUM('Раздел 1'!W10:W10))</f>
        <v>0&lt;=0</v>
      </c>
      <c r="F1335" s="444"/>
    </row>
    <row r="1336" spans="1:6" s="445" customFormat="1" ht="30" hidden="1" customHeight="1" x14ac:dyDescent="0.25">
      <c r="A1336" s="436" t="str">
        <f>IF((SUM('Раздел 1'!X48:X48)&lt;=SUM('Раздел 1'!X10:X10)),"","Неверно!")</f>
        <v/>
      </c>
      <c r="B1336" s="437" t="s">
        <v>10947</v>
      </c>
      <c r="C1336" s="443" t="s">
        <v>1603</v>
      </c>
      <c r="D1336" s="443" t="s">
        <v>252</v>
      </c>
      <c r="E1336" s="443" t="str">
        <f>CONCATENATE(SUM('Раздел 1'!X48:X48),"&lt;=",SUM('Раздел 1'!X10:X10))</f>
        <v>0&lt;=35</v>
      </c>
      <c r="F1336" s="444"/>
    </row>
    <row r="1337" spans="1:6" s="445" customFormat="1" ht="30" hidden="1" customHeight="1" x14ac:dyDescent="0.25">
      <c r="A1337" s="436" t="str">
        <f>IF((SUM('Раздел 1'!G48:G48)&lt;=SUM('Раздел 1'!G10:G10)),"","Неверно!")</f>
        <v/>
      </c>
      <c r="B1337" s="437" t="s">
        <v>10947</v>
      </c>
      <c r="C1337" s="443" t="s">
        <v>1604</v>
      </c>
      <c r="D1337" s="443" t="s">
        <v>252</v>
      </c>
      <c r="E1337" s="443" t="str">
        <f>CONCATENATE(SUM('Раздел 1'!G48:G48),"&lt;=",SUM('Раздел 1'!G10:G10))</f>
        <v>0&lt;=71</v>
      </c>
      <c r="F1337" s="444"/>
    </row>
    <row r="1338" spans="1:6" s="445" customFormat="1" ht="30" hidden="1" customHeight="1" x14ac:dyDescent="0.25">
      <c r="A1338" s="436" t="str">
        <f>IF((SUM('Раздел 1'!Y48:Y48)&lt;=SUM('Раздел 1'!Y10:Y10)),"","Неверно!")</f>
        <v/>
      </c>
      <c r="B1338" s="437" t="s">
        <v>10947</v>
      </c>
      <c r="C1338" s="443" t="s">
        <v>1605</v>
      </c>
      <c r="D1338" s="443" t="s">
        <v>252</v>
      </c>
      <c r="E1338" s="443" t="str">
        <f>CONCATENATE(SUM('Раздел 1'!Y48:Y48),"&lt;=",SUM('Раздел 1'!Y10:Y10))</f>
        <v>0&lt;=28</v>
      </c>
      <c r="F1338" s="444"/>
    </row>
    <row r="1339" spans="1:6" s="445" customFormat="1" ht="30" hidden="1" customHeight="1" x14ac:dyDescent="0.25">
      <c r="A1339" s="436" t="str">
        <f>IF((SUM('Раздел 1'!Z48:Z48)&lt;=SUM('Раздел 1'!Z10:Z10)),"","Неверно!")</f>
        <v/>
      </c>
      <c r="B1339" s="437" t="s">
        <v>10947</v>
      </c>
      <c r="C1339" s="443" t="s">
        <v>1606</v>
      </c>
      <c r="D1339" s="443" t="s">
        <v>252</v>
      </c>
      <c r="E1339" s="443" t="str">
        <f>CONCATENATE(SUM('Раздел 1'!Z48:Z48),"&lt;=",SUM('Раздел 1'!Z10:Z10))</f>
        <v>0&lt;=9</v>
      </c>
      <c r="F1339" s="444"/>
    </row>
    <row r="1340" spans="1:6" s="445" customFormat="1" ht="30" hidden="1" customHeight="1" x14ac:dyDescent="0.25">
      <c r="A1340" s="436" t="str">
        <f>IF((SUM('Раздел 1'!AA48:AA48)&lt;=SUM('Раздел 1'!AA10:AA10)),"","Неверно!")</f>
        <v/>
      </c>
      <c r="B1340" s="437" t="s">
        <v>10947</v>
      </c>
      <c r="C1340" s="443" t="s">
        <v>1607</v>
      </c>
      <c r="D1340" s="443" t="s">
        <v>252</v>
      </c>
      <c r="E1340" s="443" t="str">
        <f>CONCATENATE(SUM('Раздел 1'!AA48:AA48),"&lt;=",SUM('Раздел 1'!AA10:AA10))</f>
        <v>0&lt;=0</v>
      </c>
      <c r="F1340" s="444"/>
    </row>
    <row r="1341" spans="1:6" s="445" customFormat="1" ht="30" hidden="1" customHeight="1" x14ac:dyDescent="0.25">
      <c r="A1341" s="436" t="str">
        <f>IF((SUM('Раздел 1'!AB48:AB48)&lt;=SUM('Раздел 1'!AB10:AB10)),"","Неверно!")</f>
        <v/>
      </c>
      <c r="B1341" s="437" t="s">
        <v>10947</v>
      </c>
      <c r="C1341" s="443" t="s">
        <v>1608</v>
      </c>
      <c r="D1341" s="443" t="s">
        <v>252</v>
      </c>
      <c r="E1341" s="443" t="str">
        <f>CONCATENATE(SUM('Раздел 1'!AB48:AB48),"&lt;=",SUM('Раздел 1'!AB10:AB10))</f>
        <v>0&lt;=0</v>
      </c>
      <c r="F1341" s="444"/>
    </row>
    <row r="1342" spans="1:6" s="445" customFormat="1" ht="30" hidden="1" customHeight="1" x14ac:dyDescent="0.25">
      <c r="A1342" s="436" t="str">
        <f>IF((SUM('Раздел 1'!AC48:AC48)&lt;=SUM('Раздел 1'!AC10:AC10)),"","Неверно!")</f>
        <v/>
      </c>
      <c r="B1342" s="437" t="s">
        <v>10947</v>
      </c>
      <c r="C1342" s="443" t="s">
        <v>1609</v>
      </c>
      <c r="D1342" s="443" t="s">
        <v>252</v>
      </c>
      <c r="E1342" s="443" t="str">
        <f>CONCATENATE(SUM('Раздел 1'!AC48:AC48),"&lt;=",SUM('Раздел 1'!AC10:AC10))</f>
        <v>0&lt;=0</v>
      </c>
      <c r="F1342" s="444"/>
    </row>
    <row r="1343" spans="1:6" s="445" customFormat="1" ht="30" hidden="1" customHeight="1" x14ac:dyDescent="0.25">
      <c r="A1343" s="436" t="str">
        <f>IF((SUM('Раздел 1'!AD48:AD48)&lt;=SUM('Раздел 1'!AD10:AD10)),"","Неверно!")</f>
        <v/>
      </c>
      <c r="B1343" s="437" t="s">
        <v>10947</v>
      </c>
      <c r="C1343" s="443" t="s">
        <v>1610</v>
      </c>
      <c r="D1343" s="443" t="s">
        <v>252</v>
      </c>
      <c r="E1343" s="443" t="str">
        <f>CONCATENATE(SUM('Раздел 1'!AD48:AD48),"&lt;=",SUM('Раздел 1'!AD10:AD10))</f>
        <v>0&lt;=0</v>
      </c>
      <c r="F1343" s="444"/>
    </row>
    <row r="1344" spans="1:6" s="445" customFormat="1" ht="30" hidden="1" customHeight="1" x14ac:dyDescent="0.25">
      <c r="A1344" s="436" t="str">
        <f>IF((SUM('Раздел 1'!AE48:AE48)&lt;=SUM('Раздел 1'!AE10:AE10)),"","Неверно!")</f>
        <v/>
      </c>
      <c r="B1344" s="437" t="s">
        <v>10947</v>
      </c>
      <c r="C1344" s="443" t="s">
        <v>1611</v>
      </c>
      <c r="D1344" s="443" t="s">
        <v>252</v>
      </c>
      <c r="E1344" s="443" t="str">
        <f>CONCATENATE(SUM('Раздел 1'!AE48:AE48),"&lt;=",SUM('Раздел 1'!AE10:AE10))</f>
        <v>0&lt;=0</v>
      </c>
      <c r="F1344" s="444"/>
    </row>
    <row r="1345" spans="1:6" s="445" customFormat="1" ht="30" hidden="1" customHeight="1" x14ac:dyDescent="0.25">
      <c r="A1345" s="436" t="str">
        <f>IF((SUM('Раздел 1'!AF48:AF48)&lt;=SUM('Раздел 1'!AF10:AF10)),"","Неверно!")</f>
        <v/>
      </c>
      <c r="B1345" s="437" t="s">
        <v>10947</v>
      </c>
      <c r="C1345" s="443" t="s">
        <v>1612</v>
      </c>
      <c r="D1345" s="443" t="s">
        <v>252</v>
      </c>
      <c r="E1345" s="443" t="str">
        <f>CONCATENATE(SUM('Раздел 1'!AF48:AF48),"&lt;=",SUM('Раздел 1'!AF10:AF10))</f>
        <v>0&lt;=0</v>
      </c>
      <c r="F1345" s="444"/>
    </row>
    <row r="1346" spans="1:6" s="445" customFormat="1" ht="30" hidden="1" customHeight="1" x14ac:dyDescent="0.25">
      <c r="A1346" s="436" t="str">
        <f>IF((SUM('Раздел 1'!AG48:AG48)&lt;=SUM('Раздел 1'!AG10:AG10)),"","Неверно!")</f>
        <v/>
      </c>
      <c r="B1346" s="437" t="s">
        <v>10947</v>
      </c>
      <c r="C1346" s="443" t="s">
        <v>1613</v>
      </c>
      <c r="D1346" s="443" t="s">
        <v>252</v>
      </c>
      <c r="E1346" s="443" t="str">
        <f>CONCATENATE(SUM('Раздел 1'!AG48:AG48),"&lt;=",SUM('Раздел 1'!AG10:AG10))</f>
        <v>0&lt;=1</v>
      </c>
      <c r="F1346" s="444"/>
    </row>
    <row r="1347" spans="1:6" s="445" customFormat="1" ht="30" hidden="1" customHeight="1" x14ac:dyDescent="0.25">
      <c r="A1347" s="436" t="str">
        <f>IF((SUM('Раздел 1'!AH48:AH48)&lt;=SUM('Раздел 1'!AH10:AH10)),"","Неверно!")</f>
        <v/>
      </c>
      <c r="B1347" s="437" t="s">
        <v>10947</v>
      </c>
      <c r="C1347" s="443" t="s">
        <v>1614</v>
      </c>
      <c r="D1347" s="443" t="s">
        <v>252</v>
      </c>
      <c r="E1347" s="443" t="str">
        <f>CONCATENATE(SUM('Раздел 1'!AH48:AH48),"&lt;=",SUM('Раздел 1'!AH10:AH10))</f>
        <v>0&lt;=0</v>
      </c>
      <c r="F1347" s="444"/>
    </row>
    <row r="1348" spans="1:6" s="445" customFormat="1" ht="30" hidden="1" customHeight="1" x14ac:dyDescent="0.25">
      <c r="A1348" s="436" t="str">
        <f>IF((SUM('Раздел 1'!H48:H48)&lt;=SUM('Раздел 1'!H10:H10)),"","Неверно!")</f>
        <v/>
      </c>
      <c r="B1348" s="437" t="s">
        <v>10947</v>
      </c>
      <c r="C1348" s="443" t="s">
        <v>1615</v>
      </c>
      <c r="D1348" s="443" t="s">
        <v>252</v>
      </c>
      <c r="E1348" s="443" t="str">
        <f>CONCATENATE(SUM('Раздел 1'!H48:H48),"&lt;=",SUM('Раздел 1'!H10:H10))</f>
        <v>0&lt;=49</v>
      </c>
      <c r="F1348" s="444"/>
    </row>
    <row r="1349" spans="1:6" s="445" customFormat="1" ht="30" hidden="1" customHeight="1" x14ac:dyDescent="0.25">
      <c r="A1349" s="436" t="str">
        <f>IF((SUM('Раздел 1'!AI48:AI48)&lt;=SUM('Раздел 1'!AI10:AI10)),"","Неверно!")</f>
        <v/>
      </c>
      <c r="B1349" s="437" t="s">
        <v>10947</v>
      </c>
      <c r="C1349" s="443" t="s">
        <v>1616</v>
      </c>
      <c r="D1349" s="443" t="s">
        <v>252</v>
      </c>
      <c r="E1349" s="443" t="str">
        <f>CONCATENATE(SUM('Раздел 1'!AI48:AI48),"&lt;=",SUM('Раздел 1'!AI10:AI10))</f>
        <v>0&lt;=0</v>
      </c>
      <c r="F1349" s="444"/>
    </row>
    <row r="1350" spans="1:6" s="445" customFormat="1" ht="30" hidden="1" customHeight="1" x14ac:dyDescent="0.25">
      <c r="A1350" s="436" t="str">
        <f>IF((SUM('Раздел 1'!AJ48:AJ48)&lt;=SUM('Раздел 1'!AJ10:AJ10)),"","Неверно!")</f>
        <v/>
      </c>
      <c r="B1350" s="437" t="s">
        <v>10947</v>
      </c>
      <c r="C1350" s="443" t="s">
        <v>1617</v>
      </c>
      <c r="D1350" s="443" t="s">
        <v>252</v>
      </c>
      <c r="E1350" s="443" t="str">
        <f>CONCATENATE(SUM('Раздел 1'!AJ48:AJ48),"&lt;=",SUM('Раздел 1'!AJ10:AJ10))</f>
        <v>0&lt;=1</v>
      </c>
      <c r="F1350" s="444"/>
    </row>
    <row r="1351" spans="1:6" s="445" customFormat="1" ht="30" hidden="1" customHeight="1" x14ac:dyDescent="0.25">
      <c r="A1351" s="436" t="str">
        <f>IF((SUM('Раздел 1'!AK48:AK48)&lt;=SUM('Раздел 1'!AK10:AK10)),"","Неверно!")</f>
        <v/>
      </c>
      <c r="B1351" s="437" t="s">
        <v>10947</v>
      </c>
      <c r="C1351" s="443" t="s">
        <v>1618</v>
      </c>
      <c r="D1351" s="443" t="s">
        <v>252</v>
      </c>
      <c r="E1351" s="443" t="str">
        <f>CONCATENATE(SUM('Раздел 1'!AK48:AK48),"&lt;=",SUM('Раздел 1'!AK10:AK10))</f>
        <v>0&lt;=0</v>
      </c>
      <c r="F1351" s="444"/>
    </row>
    <row r="1352" spans="1:6" s="445" customFormat="1" ht="30" hidden="1" customHeight="1" x14ac:dyDescent="0.25">
      <c r="A1352" s="436" t="str">
        <f>IF((SUM('Раздел 1'!AL48:AL48)&lt;=SUM('Раздел 1'!AL10:AL10)),"","Неверно!")</f>
        <v/>
      </c>
      <c r="B1352" s="437" t="s">
        <v>10947</v>
      </c>
      <c r="C1352" s="443" t="s">
        <v>1619</v>
      </c>
      <c r="D1352" s="443" t="s">
        <v>252</v>
      </c>
      <c r="E1352" s="443" t="str">
        <f>CONCATENATE(SUM('Раздел 1'!AL48:AL48),"&lt;=",SUM('Раздел 1'!AL10:AL10))</f>
        <v>0&lt;=0</v>
      </c>
      <c r="F1352" s="444"/>
    </row>
    <row r="1353" spans="1:6" s="445" customFormat="1" ht="30" hidden="1" customHeight="1" x14ac:dyDescent="0.25">
      <c r="A1353" s="436" t="str">
        <f>IF((SUM('Раздел 1'!AM48:AM48)&lt;=SUM('Раздел 1'!AM10:AM10)),"","Неверно!")</f>
        <v/>
      </c>
      <c r="B1353" s="437" t="s">
        <v>10947</v>
      </c>
      <c r="C1353" s="443" t="s">
        <v>1620</v>
      </c>
      <c r="D1353" s="443" t="s">
        <v>252</v>
      </c>
      <c r="E1353" s="443" t="str">
        <f>CONCATENATE(SUM('Раздел 1'!AM48:AM48),"&lt;=",SUM('Раздел 1'!AM10:AM10))</f>
        <v>0&lt;=0</v>
      </c>
      <c r="F1353" s="444"/>
    </row>
    <row r="1354" spans="1:6" s="445" customFormat="1" ht="30" hidden="1" customHeight="1" x14ac:dyDescent="0.25">
      <c r="A1354" s="436" t="str">
        <f>IF((SUM('Раздел 1'!I48:I48)&lt;=SUM('Раздел 1'!I10:I10)),"","Неверно!")</f>
        <v/>
      </c>
      <c r="B1354" s="437" t="s">
        <v>10947</v>
      </c>
      <c r="C1354" s="443" t="s">
        <v>1621</v>
      </c>
      <c r="D1354" s="443" t="s">
        <v>252</v>
      </c>
      <c r="E1354" s="443" t="str">
        <f>CONCATENATE(SUM('Раздел 1'!I48:I48),"&lt;=",SUM('Раздел 1'!I10:I10))</f>
        <v>0&lt;=12</v>
      </c>
      <c r="F1354" s="444"/>
    </row>
    <row r="1355" spans="1:6" s="445" customFormat="1" ht="30" hidden="1" customHeight="1" x14ac:dyDescent="0.25">
      <c r="A1355" s="436" t="str">
        <f>IF((SUM('Раздел 1'!J48:J48)&lt;=SUM('Раздел 1'!J10:J10)),"","Неверно!")</f>
        <v/>
      </c>
      <c r="B1355" s="437" t="s">
        <v>10947</v>
      </c>
      <c r="C1355" s="443" t="s">
        <v>1622</v>
      </c>
      <c r="D1355" s="443" t="s">
        <v>252</v>
      </c>
      <c r="E1355" s="443" t="str">
        <f>CONCATENATE(SUM('Раздел 1'!J48:J48),"&lt;=",SUM('Раздел 1'!J10:J10))</f>
        <v>0&lt;=3</v>
      </c>
      <c r="F1355" s="444"/>
    </row>
    <row r="1356" spans="1:6" s="445" customFormat="1" ht="30" hidden="1" customHeight="1" x14ac:dyDescent="0.25">
      <c r="A1356" s="436" t="str">
        <f>IF((SUM('Раздел 1'!K48:K48)&lt;=SUM('Раздел 1'!K10:K10)),"","Неверно!")</f>
        <v/>
      </c>
      <c r="B1356" s="437" t="s">
        <v>10947</v>
      </c>
      <c r="C1356" s="443" t="s">
        <v>1623</v>
      </c>
      <c r="D1356" s="443" t="s">
        <v>252</v>
      </c>
      <c r="E1356" s="443" t="str">
        <f>CONCATENATE(SUM('Раздел 1'!K48:K48),"&lt;=",SUM('Раздел 1'!K10:K10))</f>
        <v>0&lt;=2</v>
      </c>
      <c r="F1356" s="444"/>
    </row>
    <row r="1357" spans="1:6" s="445" customFormat="1" ht="30" hidden="1" customHeight="1" x14ac:dyDescent="0.25">
      <c r="A1357" s="436" t="str">
        <f>IF((SUM('Раздел 1'!L48:L48)&lt;=SUM('Раздел 1'!L10:L10)),"","Неверно!")</f>
        <v/>
      </c>
      <c r="B1357" s="437" t="s">
        <v>10947</v>
      </c>
      <c r="C1357" s="443" t="s">
        <v>1624</v>
      </c>
      <c r="D1357" s="443" t="s">
        <v>252</v>
      </c>
      <c r="E1357" s="443" t="str">
        <f>CONCATENATE(SUM('Раздел 1'!L48:L48),"&lt;=",SUM('Раздел 1'!L10:L10))</f>
        <v>0&lt;=1</v>
      </c>
      <c r="F1357" s="444"/>
    </row>
    <row r="1358" spans="1:6" s="445" customFormat="1" ht="30" hidden="1" customHeight="1" x14ac:dyDescent="0.25">
      <c r="A1358" s="436" t="str">
        <f>IF((SUM('Раздел 1'!M48:M48)&lt;=SUM('Раздел 1'!M10:M10)),"","Неверно!")</f>
        <v/>
      </c>
      <c r="B1358" s="437" t="s">
        <v>10947</v>
      </c>
      <c r="C1358" s="443" t="s">
        <v>1625</v>
      </c>
      <c r="D1358" s="443" t="s">
        <v>252</v>
      </c>
      <c r="E1358" s="443" t="str">
        <f>CONCATENATE(SUM('Раздел 1'!M48:M48),"&lt;=",SUM('Раздел 1'!M10:M10))</f>
        <v>0&lt;=67</v>
      </c>
      <c r="F1358" s="444"/>
    </row>
    <row r="1359" spans="1:6" s="445" customFormat="1" ht="30" hidden="1" customHeight="1" x14ac:dyDescent="0.25">
      <c r="A1359" s="436" t="str">
        <f>IF((SUM('Раздел 1'!N48:N48)&lt;=SUM('Раздел 1'!N10:N10)),"","Неверно!")</f>
        <v/>
      </c>
      <c r="B1359" s="437" t="s">
        <v>10947</v>
      </c>
      <c r="C1359" s="443" t="s">
        <v>1626</v>
      </c>
      <c r="D1359" s="443" t="s">
        <v>252</v>
      </c>
      <c r="E1359" s="443" t="str">
        <f>CONCATENATE(SUM('Раздел 1'!N48:N48),"&lt;=",SUM('Раздел 1'!N10:N10))</f>
        <v>0&lt;=0</v>
      </c>
      <c r="F1359" s="444"/>
    </row>
    <row r="1360" spans="1:6" s="445" customFormat="1" ht="30" hidden="1" customHeight="1" x14ac:dyDescent="0.25">
      <c r="A1360" s="436" t="str">
        <f>IF((SUM('Разделы 5, 6, 7, 8'!G8:G8)&lt;=SUM('Разделы 5, 6, 7, 8'!E8:E8)),"","Неверно!")</f>
        <v/>
      </c>
      <c r="B1360" s="437" t="s">
        <v>10948</v>
      </c>
      <c r="C1360" s="443" t="s">
        <v>1584</v>
      </c>
      <c r="D1360" s="443" t="s">
        <v>10355</v>
      </c>
      <c r="E1360" s="443" t="str">
        <f>CONCATENATE(SUM('Разделы 5, 6, 7, 8'!G8:G8),"&lt;=",SUM('Разделы 5, 6, 7, 8'!E8:E8))</f>
        <v>0&lt;=0</v>
      </c>
      <c r="F1360" s="444"/>
    </row>
    <row r="1361" spans="1:6" s="445" customFormat="1" ht="30" hidden="1" customHeight="1" x14ac:dyDescent="0.25">
      <c r="A1361" s="436" t="str">
        <f>IF((SUM('Разделы 5, 6, 7, 8'!G9:G9)&lt;=SUM('Разделы 5, 6, 7, 8'!E9:E9)),"","Неверно!")</f>
        <v/>
      </c>
      <c r="B1361" s="437" t="s">
        <v>10948</v>
      </c>
      <c r="C1361" s="443" t="s">
        <v>1585</v>
      </c>
      <c r="D1361" s="443" t="s">
        <v>10355</v>
      </c>
      <c r="E1361" s="443" t="str">
        <f>CONCATENATE(SUM('Разделы 5, 6, 7, 8'!G9:G9),"&lt;=",SUM('Разделы 5, 6, 7, 8'!E9:E9))</f>
        <v>0&lt;=0</v>
      </c>
      <c r="F1361" s="444"/>
    </row>
    <row r="1362" spans="1:6" s="445" customFormat="1" ht="30" hidden="1" customHeight="1" x14ac:dyDescent="0.25">
      <c r="A1362" s="436" t="str">
        <f>IF((SUM('Разделы 5, 6, 7, 8'!G10:G10)&lt;=SUM('Разделы 5, 6, 7, 8'!E10:E10)),"","Неверно!")</f>
        <v/>
      </c>
      <c r="B1362" s="437" t="s">
        <v>10948</v>
      </c>
      <c r="C1362" s="443" t="s">
        <v>1586</v>
      </c>
      <c r="D1362" s="443" t="s">
        <v>10355</v>
      </c>
      <c r="E1362" s="443" t="str">
        <f>CONCATENATE(SUM('Разделы 5, 6, 7, 8'!G10:G10),"&lt;=",SUM('Разделы 5, 6, 7, 8'!E10:E10))</f>
        <v>0&lt;=0</v>
      </c>
      <c r="F1362" s="444"/>
    </row>
    <row r="1363" spans="1:6" s="445" customFormat="1" ht="30" hidden="1" customHeight="1" x14ac:dyDescent="0.25">
      <c r="A1363" s="436" t="str">
        <f>IF((SUM('Разделы 5, 6, 7, 8'!G11:G11)&lt;=SUM('Разделы 5, 6, 7, 8'!E11:E11)),"","Неверно!")</f>
        <v/>
      </c>
      <c r="B1363" s="437" t="s">
        <v>10948</v>
      </c>
      <c r="C1363" s="443" t="s">
        <v>1587</v>
      </c>
      <c r="D1363" s="443" t="s">
        <v>10355</v>
      </c>
      <c r="E1363" s="443" t="str">
        <f>CONCATENATE(SUM('Разделы 5, 6, 7, 8'!G11:G11),"&lt;=",SUM('Разделы 5, 6, 7, 8'!E11:E11))</f>
        <v>0&lt;=0</v>
      </c>
      <c r="F1363" s="444"/>
    </row>
    <row r="1364" spans="1:6" s="445" customFormat="1" ht="30" hidden="1" customHeight="1" x14ac:dyDescent="0.25">
      <c r="A1364" s="436" t="str">
        <f>IF((SUM('Разделы 5, 6, 7, 8'!G12:G12)&lt;=SUM('Разделы 5, 6, 7, 8'!E12:E12)),"","Неверно!")</f>
        <v/>
      </c>
      <c r="B1364" s="437" t="s">
        <v>10948</v>
      </c>
      <c r="C1364" s="443" t="s">
        <v>1588</v>
      </c>
      <c r="D1364" s="443" t="s">
        <v>10355</v>
      </c>
      <c r="E1364" s="443" t="str">
        <f>CONCATENATE(SUM('Разделы 5, 6, 7, 8'!G12:G12),"&lt;=",SUM('Разделы 5, 6, 7, 8'!E12:E12))</f>
        <v>0&lt;=0</v>
      </c>
      <c r="F1364" s="444"/>
    </row>
    <row r="1365" spans="1:6" s="445" customFormat="1" ht="30" hidden="1" customHeight="1" x14ac:dyDescent="0.25">
      <c r="A1365" s="436" t="str">
        <f>IF((SUM('Разделы 5, 6, 7, 8'!G13:G13)&lt;=SUM('Разделы 5, 6, 7, 8'!E13:E13)),"","Неверно!")</f>
        <v/>
      </c>
      <c r="B1365" s="437" t="s">
        <v>10948</v>
      </c>
      <c r="C1365" s="443" t="s">
        <v>1589</v>
      </c>
      <c r="D1365" s="443" t="s">
        <v>10355</v>
      </c>
      <c r="E1365" s="443" t="str">
        <f>CONCATENATE(SUM('Разделы 5, 6, 7, 8'!G13:G13),"&lt;=",SUM('Разделы 5, 6, 7, 8'!E13:E13))</f>
        <v>0&lt;=0</v>
      </c>
      <c r="F1365" s="444"/>
    </row>
    <row r="1366" spans="1:6" s="445" customFormat="1" ht="30" hidden="1" customHeight="1" x14ac:dyDescent="0.25">
      <c r="A1366" s="436" t="str">
        <f>IF((SUM('Разделы 5, 6, 7, 8'!G14:G14)&lt;=SUM('Разделы 5, 6, 7, 8'!E14:E14)),"","Неверно!")</f>
        <v/>
      </c>
      <c r="B1366" s="437" t="s">
        <v>10948</v>
      </c>
      <c r="C1366" s="443" t="s">
        <v>1590</v>
      </c>
      <c r="D1366" s="443" t="s">
        <v>10355</v>
      </c>
      <c r="E1366" s="443" t="str">
        <f>CONCATENATE(SUM('Разделы 5, 6, 7, 8'!G14:G14),"&lt;=",SUM('Разделы 5, 6, 7, 8'!E14:E14))</f>
        <v>0&lt;=0</v>
      </c>
      <c r="F1366" s="444"/>
    </row>
    <row r="1367" spans="1:6" s="445" customFormat="1" ht="30" hidden="1" customHeight="1" x14ac:dyDescent="0.25">
      <c r="A1367" s="436" t="str">
        <f>IF((SUM('Разделы 5, 6, 7, 8'!G15:G15)&lt;=SUM('Разделы 5, 6, 7, 8'!E15:E15)),"","Неверно!")</f>
        <v/>
      </c>
      <c r="B1367" s="437" t="s">
        <v>10948</v>
      </c>
      <c r="C1367" s="443" t="s">
        <v>1591</v>
      </c>
      <c r="D1367" s="443" t="s">
        <v>10355</v>
      </c>
      <c r="E1367" s="443" t="str">
        <f>CONCATENATE(SUM('Разделы 5, 6, 7, 8'!G15:G15),"&lt;=",SUM('Разделы 5, 6, 7, 8'!E15:E15))</f>
        <v>0&lt;=0</v>
      </c>
      <c r="F1367" s="444"/>
    </row>
    <row r="1368" spans="1:6" s="445" customFormat="1" ht="30" hidden="1" customHeight="1" x14ac:dyDescent="0.25">
      <c r="A1368" s="436" t="str">
        <f>IF((SUM('Разделы 5, 6, 7, 8'!G16:G16)&lt;=SUM('Разделы 5, 6, 7, 8'!E16:E16)),"","Неверно!")</f>
        <v/>
      </c>
      <c r="B1368" s="437" t="s">
        <v>10948</v>
      </c>
      <c r="C1368" s="443" t="s">
        <v>1592</v>
      </c>
      <c r="D1368" s="443" t="s">
        <v>10355</v>
      </c>
      <c r="E1368" s="443" t="str">
        <f>CONCATENATE(SUM('Разделы 5, 6, 7, 8'!G16:G16),"&lt;=",SUM('Разделы 5, 6, 7, 8'!E16:E16))</f>
        <v>0&lt;=0</v>
      </c>
      <c r="F1368" s="444"/>
    </row>
    <row r="1369" spans="1:6" s="445" customFormat="1" ht="30" hidden="1" customHeight="1" x14ac:dyDescent="0.25">
      <c r="A1369" s="436" t="str">
        <f>IF((SUM('Раздел 3'!D23:D23)=SUM('Раздел 3'!E23:E23)),"","Неверно!")</f>
        <v/>
      </c>
      <c r="B1369" s="437" t="s">
        <v>10949</v>
      </c>
      <c r="C1369" s="443" t="s">
        <v>1583</v>
      </c>
      <c r="D1369" s="443" t="s">
        <v>249</v>
      </c>
      <c r="E1369" s="443" t="str">
        <f>CONCATENATE(SUM('Раздел 3'!D23:D23),"=",SUM('Раздел 3'!E23:E23))</f>
        <v>0=0</v>
      </c>
      <c r="F1369" s="444"/>
    </row>
    <row r="1370" spans="1:6" s="445" customFormat="1" ht="30" hidden="1" customHeight="1" x14ac:dyDescent="0.25">
      <c r="A1370" s="436" t="str">
        <f>IF((SUM('Раздел 2'!F8:F8)&lt;=SUM('Раздел 2'!E8:E8)),"","Неверно!")</f>
        <v/>
      </c>
      <c r="B1370" s="437" t="s">
        <v>10950</v>
      </c>
      <c r="C1370" s="443" t="s">
        <v>1524</v>
      </c>
      <c r="D1370" s="443" t="s">
        <v>10356</v>
      </c>
      <c r="E1370" s="443" t="str">
        <f>CONCATENATE(SUM('Раздел 2'!F8:F8),"&lt;=",SUM('Раздел 2'!E8:E8))</f>
        <v>0&lt;=20</v>
      </c>
      <c r="F1370" s="444"/>
    </row>
    <row r="1371" spans="1:6" s="445" customFormat="1" ht="30" hidden="1" customHeight="1" x14ac:dyDescent="0.25">
      <c r="A1371" s="436" t="str">
        <f>IF((SUM('Раздел 2'!F17:F17)&lt;=SUM('Раздел 2'!E17:E17)),"","Неверно!")</f>
        <v/>
      </c>
      <c r="B1371" s="437" t="s">
        <v>10950</v>
      </c>
      <c r="C1371" s="443" t="s">
        <v>1525</v>
      </c>
      <c r="D1371" s="443" t="s">
        <v>10356</v>
      </c>
      <c r="E1371" s="443" t="str">
        <f>CONCATENATE(SUM('Раздел 2'!F17:F17),"&lt;=",SUM('Раздел 2'!E17:E17))</f>
        <v>0&lt;=0</v>
      </c>
      <c r="F1371" s="444"/>
    </row>
    <row r="1372" spans="1:6" s="445" customFormat="1" ht="30" hidden="1" customHeight="1" x14ac:dyDescent="0.25">
      <c r="A1372" s="436" t="str">
        <f>IF((SUM('Раздел 2'!F18:F18)&lt;=SUM('Раздел 2'!E18:E18)),"","Неверно!")</f>
        <v/>
      </c>
      <c r="B1372" s="437" t="s">
        <v>10950</v>
      </c>
      <c r="C1372" s="443" t="s">
        <v>1526</v>
      </c>
      <c r="D1372" s="443" t="s">
        <v>10356</v>
      </c>
      <c r="E1372" s="443" t="str">
        <f>CONCATENATE(SUM('Раздел 2'!F18:F18),"&lt;=",SUM('Раздел 2'!E18:E18))</f>
        <v>0&lt;=3</v>
      </c>
      <c r="F1372" s="444"/>
    </row>
    <row r="1373" spans="1:6" s="445" customFormat="1" ht="30" hidden="1" customHeight="1" x14ac:dyDescent="0.25">
      <c r="A1373" s="436" t="str">
        <f>IF((SUM('Раздел 2'!F19:F19)&lt;=SUM('Раздел 2'!E19:E19)),"","Неверно!")</f>
        <v/>
      </c>
      <c r="B1373" s="437" t="s">
        <v>10950</v>
      </c>
      <c r="C1373" s="443" t="s">
        <v>1527</v>
      </c>
      <c r="D1373" s="443" t="s">
        <v>10356</v>
      </c>
      <c r="E1373" s="443" t="str">
        <f>CONCATENATE(SUM('Раздел 2'!F19:F19),"&lt;=",SUM('Раздел 2'!E19:E19))</f>
        <v>0&lt;=0</v>
      </c>
      <c r="F1373" s="444"/>
    </row>
    <row r="1374" spans="1:6" s="445" customFormat="1" ht="30" hidden="1" customHeight="1" x14ac:dyDescent="0.25">
      <c r="A1374" s="436" t="str">
        <f>IF((SUM('Раздел 2'!F20:F20)&lt;=SUM('Раздел 2'!E20:E20)),"","Неверно!")</f>
        <v/>
      </c>
      <c r="B1374" s="437" t="s">
        <v>10950</v>
      </c>
      <c r="C1374" s="443" t="s">
        <v>1528</v>
      </c>
      <c r="D1374" s="443" t="s">
        <v>10356</v>
      </c>
      <c r="E1374" s="443" t="str">
        <f>CONCATENATE(SUM('Раздел 2'!F20:F20),"&lt;=",SUM('Раздел 2'!E20:E20))</f>
        <v>0&lt;=13</v>
      </c>
      <c r="F1374" s="444"/>
    </row>
    <row r="1375" spans="1:6" s="445" customFormat="1" ht="30" hidden="1" customHeight="1" x14ac:dyDescent="0.25">
      <c r="A1375" s="436" t="str">
        <f>IF((SUM('Раздел 2'!F21:F21)&lt;=SUM('Раздел 2'!E21:E21)),"","Неверно!")</f>
        <v/>
      </c>
      <c r="B1375" s="437" t="s">
        <v>10950</v>
      </c>
      <c r="C1375" s="443" t="s">
        <v>1529</v>
      </c>
      <c r="D1375" s="443" t="s">
        <v>10356</v>
      </c>
      <c r="E1375" s="443" t="str">
        <f>CONCATENATE(SUM('Раздел 2'!F21:F21),"&lt;=",SUM('Раздел 2'!E21:E21))</f>
        <v>0&lt;=2</v>
      </c>
      <c r="F1375" s="444"/>
    </row>
    <row r="1376" spans="1:6" s="445" customFormat="1" ht="30" hidden="1" customHeight="1" x14ac:dyDescent="0.25">
      <c r="A1376" s="436" t="str">
        <f>IF((SUM('Раздел 2'!F22:F22)&lt;=SUM('Раздел 2'!E22:E22)),"","Неверно!")</f>
        <v/>
      </c>
      <c r="B1376" s="437" t="s">
        <v>10950</v>
      </c>
      <c r="C1376" s="443" t="s">
        <v>1530</v>
      </c>
      <c r="D1376" s="443" t="s">
        <v>10356</v>
      </c>
      <c r="E1376" s="443" t="str">
        <f>CONCATENATE(SUM('Раздел 2'!F22:F22),"&lt;=",SUM('Раздел 2'!E22:E22))</f>
        <v>0&lt;=5</v>
      </c>
      <c r="F1376" s="444"/>
    </row>
    <row r="1377" spans="1:6" s="445" customFormat="1" ht="30" hidden="1" customHeight="1" x14ac:dyDescent="0.25">
      <c r="A1377" s="436" t="str">
        <f>IF((SUM('Раздел 2'!F23:F23)&lt;=SUM('Раздел 2'!E23:E23)),"","Неверно!")</f>
        <v/>
      </c>
      <c r="B1377" s="437" t="s">
        <v>10950</v>
      </c>
      <c r="C1377" s="443" t="s">
        <v>1531</v>
      </c>
      <c r="D1377" s="443" t="s">
        <v>10356</v>
      </c>
      <c r="E1377" s="443" t="str">
        <f>CONCATENATE(SUM('Раздел 2'!F23:F23),"&lt;=",SUM('Раздел 2'!E23:E23))</f>
        <v>0&lt;=1</v>
      </c>
      <c r="F1377" s="444"/>
    </row>
    <row r="1378" spans="1:6" s="445" customFormat="1" ht="30" hidden="1" customHeight="1" x14ac:dyDescent="0.25">
      <c r="A1378" s="436" t="str">
        <f>IF((SUM('Раздел 2'!F24:F24)&lt;=SUM('Раздел 2'!E24:E24)),"","Неверно!")</f>
        <v/>
      </c>
      <c r="B1378" s="437" t="s">
        <v>10950</v>
      </c>
      <c r="C1378" s="443" t="s">
        <v>1532</v>
      </c>
      <c r="D1378" s="443" t="s">
        <v>10356</v>
      </c>
      <c r="E1378" s="443" t="str">
        <f>CONCATENATE(SUM('Раздел 2'!F24:F24),"&lt;=",SUM('Раздел 2'!E24:E24))</f>
        <v>0&lt;=0</v>
      </c>
      <c r="F1378" s="444"/>
    </row>
    <row r="1379" spans="1:6" s="445" customFormat="1" ht="30" hidden="1" customHeight="1" x14ac:dyDescent="0.25">
      <c r="A1379" s="436" t="str">
        <f>IF((SUM('Раздел 2'!F25:F25)&lt;=SUM('Раздел 2'!E25:E25)),"","Неверно!")</f>
        <v/>
      </c>
      <c r="B1379" s="437" t="s">
        <v>10950</v>
      </c>
      <c r="C1379" s="443" t="s">
        <v>1533</v>
      </c>
      <c r="D1379" s="443" t="s">
        <v>10356</v>
      </c>
      <c r="E1379" s="443" t="str">
        <f>CONCATENATE(SUM('Раздел 2'!F25:F25),"&lt;=",SUM('Раздел 2'!E25:E25))</f>
        <v>0&lt;=0</v>
      </c>
      <c r="F1379" s="444"/>
    </row>
    <row r="1380" spans="1:6" s="445" customFormat="1" ht="30" hidden="1" customHeight="1" x14ac:dyDescent="0.25">
      <c r="A1380" s="436" t="str">
        <f>IF((SUM('Раздел 2'!F26:F26)&lt;=SUM('Раздел 2'!E26:E26)),"","Неверно!")</f>
        <v/>
      </c>
      <c r="B1380" s="437" t="s">
        <v>10950</v>
      </c>
      <c r="C1380" s="443" t="s">
        <v>1534</v>
      </c>
      <c r="D1380" s="443" t="s">
        <v>10356</v>
      </c>
      <c r="E1380" s="443" t="str">
        <f>CONCATENATE(SUM('Раздел 2'!F26:F26),"&lt;=",SUM('Раздел 2'!E26:E26))</f>
        <v>0&lt;=0</v>
      </c>
      <c r="F1380" s="444"/>
    </row>
    <row r="1381" spans="1:6" s="445" customFormat="1" ht="30" hidden="1" customHeight="1" x14ac:dyDescent="0.25">
      <c r="A1381" s="436" t="str">
        <f>IF((SUM('Раздел 2'!F9:F9)&lt;=SUM('Раздел 2'!E9:E9)),"","Неверно!")</f>
        <v/>
      </c>
      <c r="B1381" s="437" t="s">
        <v>10950</v>
      </c>
      <c r="C1381" s="443" t="s">
        <v>1535</v>
      </c>
      <c r="D1381" s="443" t="s">
        <v>10356</v>
      </c>
      <c r="E1381" s="443" t="str">
        <f>CONCATENATE(SUM('Раздел 2'!F9:F9),"&lt;=",SUM('Раздел 2'!E9:E9))</f>
        <v>0&lt;=22</v>
      </c>
      <c r="F1381" s="444"/>
    </row>
    <row r="1382" spans="1:6" s="445" customFormat="1" ht="30" hidden="1" customHeight="1" x14ac:dyDescent="0.25">
      <c r="A1382" s="436" t="str">
        <f>IF((SUM('Раздел 2'!F27:F27)&lt;=SUM('Раздел 2'!E27:E27)),"","Неверно!")</f>
        <v/>
      </c>
      <c r="B1382" s="437" t="s">
        <v>10950</v>
      </c>
      <c r="C1382" s="443" t="s">
        <v>1536</v>
      </c>
      <c r="D1382" s="443" t="s">
        <v>10356</v>
      </c>
      <c r="E1382" s="443" t="str">
        <f>CONCATENATE(SUM('Раздел 2'!F27:F27),"&lt;=",SUM('Раздел 2'!E27:E27))</f>
        <v>0&lt;=0</v>
      </c>
      <c r="F1382" s="444"/>
    </row>
    <row r="1383" spans="1:6" s="445" customFormat="1" ht="30" hidden="1" customHeight="1" x14ac:dyDescent="0.25">
      <c r="A1383" s="436" t="str">
        <f>IF((SUM('Раздел 2'!F28:F28)&lt;=SUM('Раздел 2'!E28:E28)),"","Неверно!")</f>
        <v/>
      </c>
      <c r="B1383" s="437" t="s">
        <v>10950</v>
      </c>
      <c r="C1383" s="443" t="s">
        <v>1537</v>
      </c>
      <c r="D1383" s="443" t="s">
        <v>10356</v>
      </c>
      <c r="E1383" s="443" t="str">
        <f>CONCATENATE(SUM('Раздел 2'!F28:F28),"&lt;=",SUM('Раздел 2'!E28:E28))</f>
        <v>1&lt;=5</v>
      </c>
      <c r="F1383" s="444"/>
    </row>
    <row r="1384" spans="1:6" s="445" customFormat="1" ht="30" hidden="1" customHeight="1" x14ac:dyDescent="0.25">
      <c r="A1384" s="436" t="str">
        <f>IF((SUM('Раздел 2'!F29:F29)&lt;=SUM('Раздел 2'!E29:E29)),"","Неверно!")</f>
        <v/>
      </c>
      <c r="B1384" s="437" t="s">
        <v>10950</v>
      </c>
      <c r="C1384" s="443" t="s">
        <v>1538</v>
      </c>
      <c r="D1384" s="443" t="s">
        <v>10356</v>
      </c>
      <c r="E1384" s="443" t="str">
        <f>CONCATENATE(SUM('Раздел 2'!F29:F29),"&lt;=",SUM('Раздел 2'!E29:E29))</f>
        <v>0&lt;=1</v>
      </c>
      <c r="F1384" s="444"/>
    </row>
    <row r="1385" spans="1:6" s="445" customFormat="1" ht="30" hidden="1" customHeight="1" x14ac:dyDescent="0.25">
      <c r="A1385" s="436" t="str">
        <f>IF((SUM('Раздел 2'!F30:F30)&lt;=SUM('Раздел 2'!E30:E30)),"","Неверно!")</f>
        <v/>
      </c>
      <c r="B1385" s="437" t="s">
        <v>10950</v>
      </c>
      <c r="C1385" s="443" t="s">
        <v>1539</v>
      </c>
      <c r="D1385" s="443" t="s">
        <v>10356</v>
      </c>
      <c r="E1385" s="443" t="str">
        <f>CONCATENATE(SUM('Раздел 2'!F30:F30),"&lt;=",SUM('Раздел 2'!E30:E30))</f>
        <v>0&lt;=2</v>
      </c>
      <c r="F1385" s="444"/>
    </row>
    <row r="1386" spans="1:6" s="445" customFormat="1" ht="30" hidden="1" customHeight="1" x14ac:dyDescent="0.25">
      <c r="A1386" s="436" t="str">
        <f>IF((SUM('Раздел 2'!F31:F31)&lt;=SUM('Раздел 2'!E31:E31)),"","Неверно!")</f>
        <v/>
      </c>
      <c r="B1386" s="437" t="s">
        <v>10950</v>
      </c>
      <c r="C1386" s="443" t="s">
        <v>1540</v>
      </c>
      <c r="D1386" s="443" t="s">
        <v>10356</v>
      </c>
      <c r="E1386" s="443" t="str">
        <f>CONCATENATE(SUM('Раздел 2'!F31:F31),"&lt;=",SUM('Раздел 2'!E31:E31))</f>
        <v>0&lt;=1</v>
      </c>
      <c r="F1386" s="444"/>
    </row>
    <row r="1387" spans="1:6" s="445" customFormat="1" ht="30" hidden="1" customHeight="1" x14ac:dyDescent="0.25">
      <c r="A1387" s="436" t="str">
        <f>IF((SUM('Раздел 2'!F32:F32)&lt;=SUM('Раздел 2'!E32:E32)),"","Неверно!")</f>
        <v/>
      </c>
      <c r="B1387" s="437" t="s">
        <v>10950</v>
      </c>
      <c r="C1387" s="443" t="s">
        <v>1541</v>
      </c>
      <c r="D1387" s="443" t="s">
        <v>10356</v>
      </c>
      <c r="E1387" s="443" t="str">
        <f>CONCATENATE(SUM('Раздел 2'!F32:F32),"&lt;=",SUM('Раздел 2'!E32:E32))</f>
        <v>0&lt;=0</v>
      </c>
      <c r="F1387" s="444"/>
    </row>
    <row r="1388" spans="1:6" s="445" customFormat="1" ht="30" hidden="1" customHeight="1" x14ac:dyDescent="0.25">
      <c r="A1388" s="436" t="str">
        <f>IF((SUM('Раздел 2'!F33:F33)&lt;=SUM('Раздел 2'!E33:E33)),"","Неверно!")</f>
        <v/>
      </c>
      <c r="B1388" s="437" t="s">
        <v>10950</v>
      </c>
      <c r="C1388" s="443" t="s">
        <v>1542</v>
      </c>
      <c r="D1388" s="443" t="s">
        <v>10356</v>
      </c>
      <c r="E1388" s="443" t="str">
        <f>CONCATENATE(SUM('Раздел 2'!F33:F33),"&lt;=",SUM('Раздел 2'!E33:E33))</f>
        <v>0&lt;=2</v>
      </c>
      <c r="F1388" s="444"/>
    </row>
    <row r="1389" spans="1:6" s="445" customFormat="1" ht="30" hidden="1" customHeight="1" x14ac:dyDescent="0.25">
      <c r="A1389" s="436" t="str">
        <f>IF((SUM('Раздел 2'!F34:F34)&lt;=SUM('Раздел 2'!E34:E34)),"","Неверно!")</f>
        <v/>
      </c>
      <c r="B1389" s="437" t="s">
        <v>10950</v>
      </c>
      <c r="C1389" s="443" t="s">
        <v>1543</v>
      </c>
      <c r="D1389" s="443" t="s">
        <v>10356</v>
      </c>
      <c r="E1389" s="443" t="str">
        <f>CONCATENATE(SUM('Раздел 2'!F34:F34),"&lt;=",SUM('Раздел 2'!E34:E34))</f>
        <v>0&lt;=0</v>
      </c>
      <c r="F1389" s="444"/>
    </row>
    <row r="1390" spans="1:6" s="445" customFormat="1" ht="30" hidden="1" customHeight="1" x14ac:dyDescent="0.25">
      <c r="A1390" s="436" t="str">
        <f>IF((SUM('Раздел 2'!F35:F35)&lt;=SUM('Раздел 2'!E35:E35)),"","Неверно!")</f>
        <v/>
      </c>
      <c r="B1390" s="437" t="s">
        <v>10950</v>
      </c>
      <c r="C1390" s="443" t="s">
        <v>1544</v>
      </c>
      <c r="D1390" s="443" t="s">
        <v>10356</v>
      </c>
      <c r="E1390" s="443" t="str">
        <f>CONCATENATE(SUM('Раздел 2'!F35:F35),"&lt;=",SUM('Раздел 2'!E35:E35))</f>
        <v>0&lt;=0</v>
      </c>
      <c r="F1390" s="444"/>
    </row>
    <row r="1391" spans="1:6" s="445" customFormat="1" ht="30" hidden="1" customHeight="1" x14ac:dyDescent="0.25">
      <c r="A1391" s="436" t="str">
        <f>IF((SUM('Раздел 2'!F36:F36)&lt;=SUM('Раздел 2'!E36:E36)),"","Неверно!")</f>
        <v/>
      </c>
      <c r="B1391" s="437" t="s">
        <v>10950</v>
      </c>
      <c r="C1391" s="443" t="s">
        <v>1545</v>
      </c>
      <c r="D1391" s="443" t="s">
        <v>10356</v>
      </c>
      <c r="E1391" s="443" t="str">
        <f>CONCATENATE(SUM('Раздел 2'!F36:F36),"&lt;=",SUM('Раздел 2'!E36:E36))</f>
        <v>0&lt;=0</v>
      </c>
      <c r="F1391" s="444"/>
    </row>
    <row r="1392" spans="1:6" s="445" customFormat="1" ht="30" hidden="1" customHeight="1" x14ac:dyDescent="0.25">
      <c r="A1392" s="436" t="str">
        <f>IF((SUM('Раздел 2'!F10:F10)&lt;=SUM('Раздел 2'!E10:E10)),"","Неверно!")</f>
        <v/>
      </c>
      <c r="B1392" s="437" t="s">
        <v>10950</v>
      </c>
      <c r="C1392" s="443" t="s">
        <v>1546</v>
      </c>
      <c r="D1392" s="443" t="s">
        <v>10356</v>
      </c>
      <c r="E1392" s="443" t="str">
        <f>CONCATENATE(SUM('Раздел 2'!F10:F10),"&lt;=",SUM('Раздел 2'!E10:E10))</f>
        <v>1&lt;=1</v>
      </c>
      <c r="F1392" s="444"/>
    </row>
    <row r="1393" spans="1:6" s="445" customFormat="1" ht="30" hidden="1" customHeight="1" x14ac:dyDescent="0.25">
      <c r="A1393" s="436" t="str">
        <f>IF((SUM('Раздел 2'!F37:F37)&lt;=SUM('Раздел 2'!E37:E37)),"","Неверно!")</f>
        <v/>
      </c>
      <c r="B1393" s="437" t="s">
        <v>10950</v>
      </c>
      <c r="C1393" s="443" t="s">
        <v>1547</v>
      </c>
      <c r="D1393" s="443" t="s">
        <v>10356</v>
      </c>
      <c r="E1393" s="443" t="str">
        <f>CONCATENATE(SUM('Раздел 2'!F37:F37),"&lt;=",SUM('Раздел 2'!E37:E37))</f>
        <v>0&lt;=11</v>
      </c>
      <c r="F1393" s="444"/>
    </row>
    <row r="1394" spans="1:6" s="445" customFormat="1" ht="30" hidden="1" customHeight="1" x14ac:dyDescent="0.25">
      <c r="A1394" s="436" t="str">
        <f>IF((SUM('Раздел 2'!F38:F38)&lt;=SUM('Раздел 2'!E38:E38)),"","Неверно!")</f>
        <v/>
      </c>
      <c r="B1394" s="437" t="s">
        <v>10950</v>
      </c>
      <c r="C1394" s="443" t="s">
        <v>1548</v>
      </c>
      <c r="D1394" s="443" t="s">
        <v>10356</v>
      </c>
      <c r="E1394" s="443" t="str">
        <f>CONCATENATE(SUM('Раздел 2'!F38:F38),"&lt;=",SUM('Раздел 2'!E38:E38))</f>
        <v>0&lt;=0</v>
      </c>
      <c r="F1394" s="444"/>
    </row>
    <row r="1395" spans="1:6" s="445" customFormat="1" ht="30" hidden="1" customHeight="1" x14ac:dyDescent="0.25">
      <c r="A1395" s="436" t="str">
        <f>IF((SUM('Раздел 2'!F39:F39)&lt;=SUM('Раздел 2'!E39:E39)),"","Неверно!")</f>
        <v/>
      </c>
      <c r="B1395" s="437" t="s">
        <v>10950</v>
      </c>
      <c r="C1395" s="443" t="s">
        <v>1549</v>
      </c>
      <c r="D1395" s="443" t="s">
        <v>10356</v>
      </c>
      <c r="E1395" s="443" t="str">
        <f>CONCATENATE(SUM('Раздел 2'!F39:F39),"&lt;=",SUM('Раздел 2'!E39:E39))</f>
        <v>0&lt;=0</v>
      </c>
      <c r="F1395" s="444"/>
    </row>
    <row r="1396" spans="1:6" s="445" customFormat="1" ht="30" hidden="1" customHeight="1" x14ac:dyDescent="0.25">
      <c r="A1396" s="436" t="str">
        <f>IF((SUM('Раздел 2'!F40:F40)&lt;=SUM('Раздел 2'!E40:E40)),"","Неверно!")</f>
        <v/>
      </c>
      <c r="B1396" s="437" t="s">
        <v>10950</v>
      </c>
      <c r="C1396" s="443" t="s">
        <v>1550</v>
      </c>
      <c r="D1396" s="443" t="s">
        <v>10356</v>
      </c>
      <c r="E1396" s="443" t="str">
        <f>CONCATENATE(SUM('Раздел 2'!F40:F40),"&lt;=",SUM('Раздел 2'!E40:E40))</f>
        <v>0&lt;=2</v>
      </c>
      <c r="F1396" s="444"/>
    </row>
    <row r="1397" spans="1:6" s="445" customFormat="1" ht="30" hidden="1" customHeight="1" x14ac:dyDescent="0.25">
      <c r="A1397" s="436" t="str">
        <f>IF((SUM('Раздел 2'!F41:F41)&lt;=SUM('Раздел 2'!E41:E41)),"","Неверно!")</f>
        <v/>
      </c>
      <c r="B1397" s="437" t="s">
        <v>10950</v>
      </c>
      <c r="C1397" s="443" t="s">
        <v>1551</v>
      </c>
      <c r="D1397" s="443" t="s">
        <v>10356</v>
      </c>
      <c r="E1397" s="443" t="str">
        <f>CONCATENATE(SUM('Раздел 2'!F41:F41),"&lt;=",SUM('Раздел 2'!E41:E41))</f>
        <v>0&lt;=0</v>
      </c>
      <c r="F1397" s="444"/>
    </row>
    <row r="1398" spans="1:6" s="445" customFormat="1" ht="30" hidden="1" customHeight="1" x14ac:dyDescent="0.25">
      <c r="A1398" s="436" t="str">
        <f>IF((SUM('Раздел 2'!F42:F42)&lt;=SUM('Раздел 2'!E42:E42)),"","Неверно!")</f>
        <v/>
      </c>
      <c r="B1398" s="437" t="s">
        <v>10950</v>
      </c>
      <c r="C1398" s="443" t="s">
        <v>1552</v>
      </c>
      <c r="D1398" s="443" t="s">
        <v>10356</v>
      </c>
      <c r="E1398" s="443" t="str">
        <f>CONCATENATE(SUM('Раздел 2'!F42:F42),"&lt;=",SUM('Раздел 2'!E42:E42))</f>
        <v>0&lt;=0</v>
      </c>
      <c r="F1398" s="444"/>
    </row>
    <row r="1399" spans="1:6" s="445" customFormat="1" ht="30" hidden="1" customHeight="1" x14ac:dyDescent="0.25">
      <c r="A1399" s="436" t="str">
        <f>IF((SUM('Раздел 2'!F43:F43)&lt;=SUM('Раздел 2'!E43:E43)),"","Неверно!")</f>
        <v/>
      </c>
      <c r="B1399" s="437" t="s">
        <v>10950</v>
      </c>
      <c r="C1399" s="443" t="s">
        <v>1553</v>
      </c>
      <c r="D1399" s="443" t="s">
        <v>10356</v>
      </c>
      <c r="E1399" s="443" t="str">
        <f>CONCATENATE(SUM('Раздел 2'!F43:F43),"&lt;=",SUM('Раздел 2'!E43:E43))</f>
        <v>0&lt;=0</v>
      </c>
      <c r="F1399" s="444"/>
    </row>
    <row r="1400" spans="1:6" s="445" customFormat="1" ht="30" hidden="1" customHeight="1" x14ac:dyDescent="0.25">
      <c r="A1400" s="436" t="str">
        <f>IF((SUM('Раздел 2'!F44:F44)&lt;=SUM('Раздел 2'!E44:E44)),"","Неверно!")</f>
        <v/>
      </c>
      <c r="B1400" s="437" t="s">
        <v>10950</v>
      </c>
      <c r="C1400" s="443" t="s">
        <v>1554</v>
      </c>
      <c r="D1400" s="443" t="s">
        <v>10356</v>
      </c>
      <c r="E1400" s="443" t="str">
        <f>CONCATENATE(SUM('Раздел 2'!F44:F44),"&lt;=",SUM('Раздел 2'!E44:E44))</f>
        <v>0&lt;=0</v>
      </c>
      <c r="F1400" s="444"/>
    </row>
    <row r="1401" spans="1:6" s="445" customFormat="1" ht="30" hidden="1" customHeight="1" x14ac:dyDescent="0.25">
      <c r="A1401" s="436" t="str">
        <f>IF((SUM('Раздел 2'!F45:F45)&lt;=SUM('Раздел 2'!E45:E45)),"","Неверно!")</f>
        <v/>
      </c>
      <c r="B1401" s="437" t="s">
        <v>10950</v>
      </c>
      <c r="C1401" s="443" t="s">
        <v>1555</v>
      </c>
      <c r="D1401" s="443" t="s">
        <v>10356</v>
      </c>
      <c r="E1401" s="443" t="str">
        <f>CONCATENATE(SUM('Раздел 2'!F45:F45),"&lt;=",SUM('Раздел 2'!E45:E45))</f>
        <v>0&lt;=0</v>
      </c>
      <c r="F1401" s="444"/>
    </row>
    <row r="1402" spans="1:6" s="445" customFormat="1" ht="30" hidden="1" customHeight="1" x14ac:dyDescent="0.25">
      <c r="A1402" s="436" t="str">
        <f>IF((SUM('Раздел 2'!F46:F46)&lt;=SUM('Раздел 2'!E46:E46)),"","Неверно!")</f>
        <v/>
      </c>
      <c r="B1402" s="437" t="s">
        <v>10950</v>
      </c>
      <c r="C1402" s="443" t="s">
        <v>1556</v>
      </c>
      <c r="D1402" s="443" t="s">
        <v>10356</v>
      </c>
      <c r="E1402" s="443" t="str">
        <f>CONCATENATE(SUM('Раздел 2'!F46:F46),"&lt;=",SUM('Раздел 2'!E46:E46))</f>
        <v>0&lt;=0</v>
      </c>
      <c r="F1402" s="444"/>
    </row>
    <row r="1403" spans="1:6" s="445" customFormat="1" ht="30" hidden="1" customHeight="1" x14ac:dyDescent="0.25">
      <c r="A1403" s="436" t="str">
        <f>IF((SUM('Раздел 2'!F11:F11)&lt;=SUM('Раздел 2'!E11:E11)),"","Неверно!")</f>
        <v/>
      </c>
      <c r="B1403" s="437" t="s">
        <v>10950</v>
      </c>
      <c r="C1403" s="443" t="s">
        <v>1557</v>
      </c>
      <c r="D1403" s="443" t="s">
        <v>10356</v>
      </c>
      <c r="E1403" s="443" t="str">
        <f>CONCATENATE(SUM('Раздел 2'!F11:F11),"&lt;=",SUM('Раздел 2'!E11:E11))</f>
        <v>0&lt;=0</v>
      </c>
      <c r="F1403" s="444"/>
    </row>
    <row r="1404" spans="1:6" s="445" customFormat="1" ht="30" hidden="1" customHeight="1" x14ac:dyDescent="0.25">
      <c r="A1404" s="436" t="str">
        <f>IF((SUM('Раздел 2'!F47:F47)&lt;=SUM('Раздел 2'!E47:E47)),"","Неверно!")</f>
        <v/>
      </c>
      <c r="B1404" s="437" t="s">
        <v>10950</v>
      </c>
      <c r="C1404" s="443" t="s">
        <v>1558</v>
      </c>
      <c r="D1404" s="443" t="s">
        <v>10356</v>
      </c>
      <c r="E1404" s="443" t="str">
        <f>CONCATENATE(SUM('Раздел 2'!F47:F47),"&lt;=",SUM('Раздел 2'!E47:E47))</f>
        <v>0&lt;=2</v>
      </c>
      <c r="F1404" s="444"/>
    </row>
    <row r="1405" spans="1:6" s="445" customFormat="1" ht="30" hidden="1" customHeight="1" x14ac:dyDescent="0.25">
      <c r="A1405" s="436" t="str">
        <f>IF((SUM('Раздел 2'!F48:F48)&lt;=SUM('Раздел 2'!E48:E48)),"","Неверно!")</f>
        <v/>
      </c>
      <c r="B1405" s="437" t="s">
        <v>10950</v>
      </c>
      <c r="C1405" s="443" t="s">
        <v>1559</v>
      </c>
      <c r="D1405" s="443" t="s">
        <v>10356</v>
      </c>
      <c r="E1405" s="443" t="str">
        <f>CONCATENATE(SUM('Раздел 2'!F48:F48),"&lt;=",SUM('Раздел 2'!E48:E48))</f>
        <v>0&lt;=0</v>
      </c>
      <c r="F1405" s="444"/>
    </row>
    <row r="1406" spans="1:6" s="445" customFormat="1" ht="30" hidden="1" customHeight="1" x14ac:dyDescent="0.25">
      <c r="A1406" s="436" t="str">
        <f>IF((SUM('Раздел 2'!F49:F49)&lt;=SUM('Раздел 2'!E49:E49)),"","Неверно!")</f>
        <v/>
      </c>
      <c r="B1406" s="437" t="s">
        <v>10950</v>
      </c>
      <c r="C1406" s="443" t="s">
        <v>1560</v>
      </c>
      <c r="D1406" s="443" t="s">
        <v>10356</v>
      </c>
      <c r="E1406" s="443" t="str">
        <f>CONCATENATE(SUM('Раздел 2'!F49:F49),"&lt;=",SUM('Раздел 2'!E49:E49))</f>
        <v>0&lt;=1</v>
      </c>
      <c r="F1406" s="444"/>
    </row>
    <row r="1407" spans="1:6" s="445" customFormat="1" ht="30" hidden="1" customHeight="1" x14ac:dyDescent="0.25">
      <c r="A1407" s="436" t="str">
        <f>IF((SUM('Раздел 2'!F50:F50)&lt;=SUM('Раздел 2'!E50:E50)),"","Неверно!")</f>
        <v/>
      </c>
      <c r="B1407" s="437" t="s">
        <v>10950</v>
      </c>
      <c r="C1407" s="443" t="s">
        <v>1561</v>
      </c>
      <c r="D1407" s="443" t="s">
        <v>10356</v>
      </c>
      <c r="E1407" s="443" t="str">
        <f>CONCATENATE(SUM('Раздел 2'!F50:F50),"&lt;=",SUM('Раздел 2'!E50:E50))</f>
        <v>0&lt;=1</v>
      </c>
      <c r="F1407" s="444"/>
    </row>
    <row r="1408" spans="1:6" s="445" customFormat="1" ht="30" hidden="1" customHeight="1" x14ac:dyDescent="0.25">
      <c r="A1408" s="436" t="str">
        <f>IF((SUM('Раздел 2'!F51:F51)&lt;=SUM('Раздел 2'!E51:E51)),"","Неверно!")</f>
        <v/>
      </c>
      <c r="B1408" s="437" t="s">
        <v>10950</v>
      </c>
      <c r="C1408" s="443" t="s">
        <v>1562</v>
      </c>
      <c r="D1408" s="443" t="s">
        <v>10356</v>
      </c>
      <c r="E1408" s="443" t="str">
        <f>CONCATENATE(SUM('Раздел 2'!F51:F51),"&lt;=",SUM('Раздел 2'!E51:E51))</f>
        <v>0&lt;=0</v>
      </c>
      <c r="F1408" s="444"/>
    </row>
    <row r="1409" spans="1:6" s="445" customFormat="1" ht="30" hidden="1" customHeight="1" x14ac:dyDescent="0.25">
      <c r="A1409" s="436" t="str">
        <f>IF((SUM('Раздел 2'!F52:F52)&lt;=SUM('Раздел 2'!E52:E52)),"","Неверно!")</f>
        <v/>
      </c>
      <c r="B1409" s="437" t="s">
        <v>10950</v>
      </c>
      <c r="C1409" s="443" t="s">
        <v>1563</v>
      </c>
      <c r="D1409" s="443" t="s">
        <v>10356</v>
      </c>
      <c r="E1409" s="443" t="str">
        <f>CONCATENATE(SUM('Раздел 2'!F52:F52),"&lt;=",SUM('Раздел 2'!E52:E52))</f>
        <v>0&lt;=0</v>
      </c>
      <c r="F1409" s="444"/>
    </row>
    <row r="1410" spans="1:6" s="445" customFormat="1" ht="30" hidden="1" customHeight="1" x14ac:dyDescent="0.25">
      <c r="A1410" s="436" t="str">
        <f>IF((SUM('Раздел 2'!F53:F53)&lt;=SUM('Раздел 2'!E53:E53)),"","Неверно!")</f>
        <v/>
      </c>
      <c r="B1410" s="437" t="s">
        <v>10950</v>
      </c>
      <c r="C1410" s="443" t="s">
        <v>1564</v>
      </c>
      <c r="D1410" s="443" t="s">
        <v>10356</v>
      </c>
      <c r="E1410" s="443" t="str">
        <f>CONCATENATE(SUM('Раздел 2'!F53:F53),"&lt;=",SUM('Раздел 2'!E53:E53))</f>
        <v>0&lt;=2</v>
      </c>
      <c r="F1410" s="444"/>
    </row>
    <row r="1411" spans="1:6" s="445" customFormat="1" ht="30" hidden="1" customHeight="1" x14ac:dyDescent="0.25">
      <c r="A1411" s="436" t="str">
        <f>IF((SUM('Раздел 2'!F54:F54)&lt;=SUM('Раздел 2'!E54:E54)),"","Неверно!")</f>
        <v/>
      </c>
      <c r="B1411" s="437" t="s">
        <v>10950</v>
      </c>
      <c r="C1411" s="443" t="s">
        <v>1565</v>
      </c>
      <c r="D1411" s="443" t="s">
        <v>10356</v>
      </c>
      <c r="E1411" s="443" t="str">
        <f>CONCATENATE(SUM('Раздел 2'!F54:F54),"&lt;=",SUM('Раздел 2'!E54:E54))</f>
        <v>0&lt;=4</v>
      </c>
      <c r="F1411" s="444"/>
    </row>
    <row r="1412" spans="1:6" s="445" customFormat="1" ht="30" hidden="1" customHeight="1" x14ac:dyDescent="0.25">
      <c r="A1412" s="436" t="str">
        <f>IF((SUM('Раздел 2'!F55:F55)&lt;=SUM('Раздел 2'!E55:E55)),"","Неверно!")</f>
        <v/>
      </c>
      <c r="B1412" s="437" t="s">
        <v>10950</v>
      </c>
      <c r="C1412" s="443" t="s">
        <v>1566</v>
      </c>
      <c r="D1412" s="443" t="s">
        <v>10356</v>
      </c>
      <c r="E1412" s="443" t="str">
        <f>CONCATENATE(SUM('Раздел 2'!F55:F55),"&lt;=",SUM('Раздел 2'!E55:E55))</f>
        <v>0&lt;=0</v>
      </c>
      <c r="F1412" s="444"/>
    </row>
    <row r="1413" spans="1:6" s="445" customFormat="1" ht="30" hidden="1" customHeight="1" x14ac:dyDescent="0.25">
      <c r="A1413" s="436" t="str">
        <f>IF((SUM('Раздел 2'!F56:F56)&lt;=SUM('Раздел 2'!E56:E56)),"","Неверно!")</f>
        <v/>
      </c>
      <c r="B1413" s="437" t="s">
        <v>10950</v>
      </c>
      <c r="C1413" s="443" t="s">
        <v>1567</v>
      </c>
      <c r="D1413" s="443" t="s">
        <v>10356</v>
      </c>
      <c r="E1413" s="443" t="str">
        <f>CONCATENATE(SUM('Раздел 2'!F56:F56),"&lt;=",SUM('Раздел 2'!E56:E56))</f>
        <v>0&lt;=0</v>
      </c>
      <c r="F1413" s="444"/>
    </row>
    <row r="1414" spans="1:6" s="445" customFormat="1" ht="30" hidden="1" customHeight="1" x14ac:dyDescent="0.25">
      <c r="A1414" s="436" t="str">
        <f>IF((SUM('Раздел 2'!F12:F12)&lt;=SUM('Раздел 2'!E12:E12)),"","Неверно!")</f>
        <v/>
      </c>
      <c r="B1414" s="437" t="s">
        <v>10950</v>
      </c>
      <c r="C1414" s="443" t="s">
        <v>1568</v>
      </c>
      <c r="D1414" s="443" t="s">
        <v>10356</v>
      </c>
      <c r="E1414" s="443" t="str">
        <f>CONCATENATE(SUM('Раздел 2'!F12:F12),"&lt;=",SUM('Раздел 2'!E12:E12))</f>
        <v>0&lt;=1</v>
      </c>
      <c r="F1414" s="444"/>
    </row>
    <row r="1415" spans="1:6" s="445" customFormat="1" ht="30" hidden="1" customHeight="1" x14ac:dyDescent="0.25">
      <c r="A1415" s="436" t="str">
        <f>IF((SUM('Раздел 2'!F57:F57)&lt;=SUM('Раздел 2'!E57:E57)),"","Неверно!")</f>
        <v/>
      </c>
      <c r="B1415" s="437" t="s">
        <v>10950</v>
      </c>
      <c r="C1415" s="443" t="s">
        <v>1569</v>
      </c>
      <c r="D1415" s="443" t="s">
        <v>10356</v>
      </c>
      <c r="E1415" s="443" t="str">
        <f>CONCATENATE(SUM('Раздел 2'!F57:F57),"&lt;=",SUM('Раздел 2'!E57:E57))</f>
        <v>0&lt;=0</v>
      </c>
      <c r="F1415" s="444"/>
    </row>
    <row r="1416" spans="1:6" s="445" customFormat="1" ht="30" hidden="1" customHeight="1" x14ac:dyDescent="0.25">
      <c r="A1416" s="436" t="str">
        <f>IF((SUM('Раздел 2'!F58:F58)&lt;=SUM('Раздел 2'!E58:E58)),"","Неверно!")</f>
        <v/>
      </c>
      <c r="B1416" s="437" t="s">
        <v>10950</v>
      </c>
      <c r="C1416" s="443" t="s">
        <v>1570</v>
      </c>
      <c r="D1416" s="443" t="s">
        <v>10356</v>
      </c>
      <c r="E1416" s="443" t="str">
        <f>CONCATENATE(SUM('Раздел 2'!F58:F58),"&lt;=",SUM('Раздел 2'!E58:E58))</f>
        <v>0&lt;=0</v>
      </c>
      <c r="F1416" s="444"/>
    </row>
    <row r="1417" spans="1:6" s="445" customFormat="1" ht="30" hidden="1" customHeight="1" x14ac:dyDescent="0.25">
      <c r="A1417" s="436" t="str">
        <f>IF((SUM('Раздел 2'!F59:F59)&lt;=SUM('Раздел 2'!E59:E59)),"","Неверно!")</f>
        <v/>
      </c>
      <c r="B1417" s="437" t="s">
        <v>10950</v>
      </c>
      <c r="C1417" s="443" t="s">
        <v>1571</v>
      </c>
      <c r="D1417" s="443" t="s">
        <v>10356</v>
      </c>
      <c r="E1417" s="443" t="str">
        <f>CONCATENATE(SUM('Раздел 2'!F59:F59),"&lt;=",SUM('Раздел 2'!E59:E59))</f>
        <v>0&lt;=0</v>
      </c>
      <c r="F1417" s="444"/>
    </row>
    <row r="1418" spans="1:6" s="445" customFormat="1" ht="30" hidden="1" customHeight="1" x14ac:dyDescent="0.25">
      <c r="A1418" s="436" t="str">
        <f>IF((SUM('Раздел 2'!F60:F60)&lt;=SUM('Раздел 2'!E60:E60)),"","Неверно!")</f>
        <v/>
      </c>
      <c r="B1418" s="437" t="s">
        <v>10950</v>
      </c>
      <c r="C1418" s="443" t="s">
        <v>1572</v>
      </c>
      <c r="D1418" s="443" t="s">
        <v>10356</v>
      </c>
      <c r="E1418" s="443" t="str">
        <f>CONCATENATE(SUM('Раздел 2'!F60:F60),"&lt;=",SUM('Раздел 2'!E60:E60))</f>
        <v>0&lt;=0</v>
      </c>
      <c r="F1418" s="444"/>
    </row>
    <row r="1419" spans="1:6" s="445" customFormat="1" ht="30" hidden="1" customHeight="1" x14ac:dyDescent="0.25">
      <c r="A1419" s="436" t="str">
        <f>IF((SUM('Раздел 2'!F61:F61)&lt;=SUM('Раздел 2'!E61:E61)),"","Неверно!")</f>
        <v/>
      </c>
      <c r="B1419" s="437" t="s">
        <v>10950</v>
      </c>
      <c r="C1419" s="443" t="s">
        <v>1573</v>
      </c>
      <c r="D1419" s="443" t="s">
        <v>10356</v>
      </c>
      <c r="E1419" s="443" t="str">
        <f>CONCATENATE(SUM('Раздел 2'!F61:F61),"&lt;=",SUM('Раздел 2'!E61:E61))</f>
        <v>0&lt;=0</v>
      </c>
      <c r="F1419" s="444"/>
    </row>
    <row r="1420" spans="1:6" s="445" customFormat="1" ht="30" hidden="1" customHeight="1" x14ac:dyDescent="0.25">
      <c r="A1420" s="436" t="str">
        <f>IF((SUM('Раздел 2'!F62:F62)&lt;=SUM('Раздел 2'!E62:E62)),"","Неверно!")</f>
        <v/>
      </c>
      <c r="B1420" s="437" t="s">
        <v>10950</v>
      </c>
      <c r="C1420" s="443" t="s">
        <v>1574</v>
      </c>
      <c r="D1420" s="443" t="s">
        <v>10356</v>
      </c>
      <c r="E1420" s="443" t="str">
        <f>CONCATENATE(SUM('Раздел 2'!F62:F62),"&lt;=",SUM('Раздел 2'!E62:E62))</f>
        <v>0&lt;=2</v>
      </c>
      <c r="F1420" s="444"/>
    </row>
    <row r="1421" spans="1:6" s="445" customFormat="1" ht="30" hidden="1" customHeight="1" x14ac:dyDescent="0.25">
      <c r="A1421" s="436" t="str">
        <f>IF((SUM('Раздел 2'!F63:F63)&lt;=SUM('Раздел 2'!E63:E63)),"","Неверно!")</f>
        <v/>
      </c>
      <c r="B1421" s="437" t="s">
        <v>10950</v>
      </c>
      <c r="C1421" s="443" t="s">
        <v>1575</v>
      </c>
      <c r="D1421" s="443" t="s">
        <v>10356</v>
      </c>
      <c r="E1421" s="443" t="str">
        <f>CONCATENATE(SUM('Раздел 2'!F63:F63),"&lt;=",SUM('Раздел 2'!E63:E63))</f>
        <v>0&lt;=1</v>
      </c>
      <c r="F1421" s="444"/>
    </row>
    <row r="1422" spans="1:6" s="445" customFormat="1" ht="30" hidden="1" customHeight="1" x14ac:dyDescent="0.25">
      <c r="A1422" s="436" t="str">
        <f>IF((SUM('Раздел 2'!F64:F64)&lt;=SUM('Раздел 2'!E64:E64)),"","Неверно!")</f>
        <v/>
      </c>
      <c r="B1422" s="437" t="s">
        <v>10950</v>
      </c>
      <c r="C1422" s="443" t="s">
        <v>1576</v>
      </c>
      <c r="D1422" s="443" t="s">
        <v>10356</v>
      </c>
      <c r="E1422" s="443" t="str">
        <f>CONCATENATE(SUM('Раздел 2'!F64:F64),"&lt;=",SUM('Раздел 2'!E64:E64))</f>
        <v>0&lt;=20000</v>
      </c>
      <c r="F1422" s="444"/>
    </row>
    <row r="1423" spans="1:6" s="445" customFormat="1" ht="30" hidden="1" customHeight="1" x14ac:dyDescent="0.25">
      <c r="A1423" s="436" t="str">
        <f>IF((SUM('Раздел 2'!F65:F65)&lt;=SUM('Раздел 2'!E65:E65)),"","Неверно!")</f>
        <v/>
      </c>
      <c r="B1423" s="437" t="s">
        <v>10950</v>
      </c>
      <c r="C1423" s="443" t="s">
        <v>1577</v>
      </c>
      <c r="D1423" s="443" t="s">
        <v>10356</v>
      </c>
      <c r="E1423" s="443" t="str">
        <f>CONCATENATE(SUM('Раздел 2'!F65:F65),"&lt;=",SUM('Раздел 2'!E65:E65))</f>
        <v>0&lt;=0</v>
      </c>
      <c r="F1423" s="444"/>
    </row>
    <row r="1424" spans="1:6" s="445" customFormat="1" ht="30" hidden="1" customHeight="1" x14ac:dyDescent="0.25">
      <c r="A1424" s="436" t="str">
        <f>IF((SUM('Раздел 2'!F66:F66)&lt;=SUM('Раздел 2'!E66:E66)),"","Неверно!")</f>
        <v/>
      </c>
      <c r="B1424" s="437" t="s">
        <v>10950</v>
      </c>
      <c r="C1424" s="443" t="s">
        <v>1578</v>
      </c>
      <c r="D1424" s="443" t="s">
        <v>10356</v>
      </c>
      <c r="E1424" s="443" t="str">
        <f>CONCATENATE(SUM('Раздел 2'!F66:F66),"&lt;=",SUM('Раздел 2'!E66:E66))</f>
        <v>0&lt;=0</v>
      </c>
      <c r="F1424" s="444"/>
    </row>
    <row r="1425" spans="1:6" s="445" customFormat="1" ht="30" hidden="1" customHeight="1" x14ac:dyDescent="0.25">
      <c r="A1425" s="436" t="str">
        <f>IF((SUM('Раздел 2'!F13:F13)&lt;=SUM('Раздел 2'!E13:E13)),"","Неверно!")</f>
        <v/>
      </c>
      <c r="B1425" s="437" t="s">
        <v>10950</v>
      </c>
      <c r="C1425" s="443" t="s">
        <v>1579</v>
      </c>
      <c r="D1425" s="443" t="s">
        <v>10356</v>
      </c>
      <c r="E1425" s="443" t="str">
        <f>CONCATENATE(SUM('Раздел 2'!F13:F13),"&lt;=",SUM('Раздел 2'!E13:E13))</f>
        <v>0&lt;=0</v>
      </c>
      <c r="F1425" s="444"/>
    </row>
    <row r="1426" spans="1:6" s="445" customFormat="1" ht="30" hidden="1" customHeight="1" x14ac:dyDescent="0.25">
      <c r="A1426" s="436" t="str">
        <f>IF((SUM('Раздел 2'!F67:F67)&lt;=SUM('Раздел 2'!E67:E67)),"","Неверно!")</f>
        <v/>
      </c>
      <c r="B1426" s="437" t="s">
        <v>10950</v>
      </c>
      <c r="C1426" s="443" t="s">
        <v>10357</v>
      </c>
      <c r="D1426" s="443" t="s">
        <v>10356</v>
      </c>
      <c r="E1426" s="443" t="str">
        <f>CONCATENATE(SUM('Раздел 2'!F67:F67),"&lt;=",SUM('Раздел 2'!E67:E67))</f>
        <v>0&lt;=1</v>
      </c>
      <c r="F1426" s="444"/>
    </row>
    <row r="1427" spans="1:6" s="445" customFormat="1" ht="30" hidden="1" customHeight="1" x14ac:dyDescent="0.25">
      <c r="A1427" s="436" t="str">
        <f>IF((SUM('Раздел 2'!F68:F68)&lt;=SUM('Раздел 2'!E68:E68)),"","Неверно!")</f>
        <v/>
      </c>
      <c r="B1427" s="437" t="s">
        <v>10950</v>
      </c>
      <c r="C1427" s="443" t="s">
        <v>10358</v>
      </c>
      <c r="D1427" s="443" t="s">
        <v>10356</v>
      </c>
      <c r="E1427" s="443" t="str">
        <f>CONCATENATE(SUM('Раздел 2'!F68:F68),"&lt;=",SUM('Раздел 2'!E68:E68))</f>
        <v>0&lt;=0</v>
      </c>
      <c r="F1427" s="444"/>
    </row>
    <row r="1428" spans="1:6" s="445" customFormat="1" ht="30" hidden="1" customHeight="1" x14ac:dyDescent="0.25">
      <c r="A1428" s="436" t="str">
        <f>IF((SUM('Раздел 2'!F14:F14)&lt;=SUM('Раздел 2'!E14:E14)),"","Неверно!")</f>
        <v/>
      </c>
      <c r="B1428" s="437" t="s">
        <v>10950</v>
      </c>
      <c r="C1428" s="443" t="s">
        <v>1580</v>
      </c>
      <c r="D1428" s="443" t="s">
        <v>10356</v>
      </c>
      <c r="E1428" s="443" t="str">
        <f>CONCATENATE(SUM('Раздел 2'!F14:F14),"&lt;=",SUM('Раздел 2'!E14:E14))</f>
        <v>0&lt;=2</v>
      </c>
      <c r="F1428" s="444"/>
    </row>
    <row r="1429" spans="1:6" s="445" customFormat="1" ht="30" hidden="1" customHeight="1" x14ac:dyDescent="0.25">
      <c r="A1429" s="436" t="str">
        <f>IF((SUM('Раздел 2'!F15:F15)&lt;=SUM('Раздел 2'!E15:E15)),"","Неверно!")</f>
        <v/>
      </c>
      <c r="B1429" s="437" t="s">
        <v>10950</v>
      </c>
      <c r="C1429" s="443" t="s">
        <v>1581</v>
      </c>
      <c r="D1429" s="443" t="s">
        <v>10356</v>
      </c>
      <c r="E1429" s="443" t="str">
        <f>CONCATENATE(SUM('Раздел 2'!F15:F15),"&lt;=",SUM('Раздел 2'!E15:E15))</f>
        <v>0&lt;=8</v>
      </c>
      <c r="F1429" s="444"/>
    </row>
    <row r="1430" spans="1:6" s="445" customFormat="1" ht="30" hidden="1" customHeight="1" x14ac:dyDescent="0.25">
      <c r="A1430" s="436" t="str">
        <f>IF((SUM('Раздел 2'!F16:F16)&lt;=SUM('Раздел 2'!E16:E16)),"","Неверно!")</f>
        <v/>
      </c>
      <c r="B1430" s="437" t="s">
        <v>10950</v>
      </c>
      <c r="C1430" s="443" t="s">
        <v>1582</v>
      </c>
      <c r="D1430" s="443" t="s">
        <v>10356</v>
      </c>
      <c r="E1430" s="443" t="str">
        <f>CONCATENATE(SUM('Раздел 2'!F16:F16),"&lt;=",SUM('Раздел 2'!E16:E16))</f>
        <v>0&lt;=1</v>
      </c>
      <c r="F1430" s="444"/>
    </row>
    <row r="1431" spans="1:6" s="445" customFormat="1" ht="30" hidden="1" customHeight="1" x14ac:dyDescent="0.25">
      <c r="A1431" s="436" t="str">
        <f>IF((SUM('Раздел 1'!Y51:Y51)+SUM('Раздел 1'!AB51:AB51)=SUM('Раздел 1'!Q51:Q51)),"","Неверно!")</f>
        <v/>
      </c>
      <c r="B1431" s="437" t="s">
        <v>10951</v>
      </c>
      <c r="C1431" s="443" t="s">
        <v>1523</v>
      </c>
      <c r="D1431" s="443" t="s">
        <v>463</v>
      </c>
      <c r="E1431" s="443" t="str">
        <f>CONCATENATE(SUM('Раздел 1'!Y51:Y51),"+",SUM('Раздел 1'!AB51:AB51),"=",SUM('Раздел 1'!Q51:Q51))</f>
        <v>28+0=28</v>
      </c>
      <c r="F1431" s="444"/>
    </row>
    <row r="1432" spans="1:6" s="445" customFormat="1" ht="30" hidden="1" customHeight="1" x14ac:dyDescent="0.25">
      <c r="A1432" s="436" t="str">
        <f>IF((SUM('Разделы 11, 12, 13, 14'!S28:S28)=SUM('Раздел 4'!H76:H76)),"","Неверно!")</f>
        <v/>
      </c>
      <c r="B1432" s="437" t="s">
        <v>10952</v>
      </c>
      <c r="C1432" s="443" t="s">
        <v>10359</v>
      </c>
      <c r="D1432" s="443" t="s">
        <v>10360</v>
      </c>
      <c r="E1432" s="443" t="str">
        <f>CONCATENATE(SUM('Разделы 11, 12, 13, 14'!S28:S28),"=",SUM('Раздел 4'!H76:H76))</f>
        <v>0=0</v>
      </c>
      <c r="F1432" s="444"/>
    </row>
    <row r="1433" spans="1:6" s="445" customFormat="1" ht="30" hidden="1" customHeight="1" x14ac:dyDescent="0.25">
      <c r="A1433" s="436" t="str">
        <f>IF((SUM('Раздел 1'!F55:G55)=SUM('Раздел 1'!M55:M55)+SUM('Раздел 1'!O55:O55)+SUM('Раздел 1'!AK55:AK55)),"","Неверно!")</f>
        <v/>
      </c>
      <c r="B1433" s="437" t="s">
        <v>10953</v>
      </c>
      <c r="C1433" s="443" t="s">
        <v>1516</v>
      </c>
      <c r="D1433" s="443" t="s">
        <v>503</v>
      </c>
      <c r="E1433" s="443" t="str">
        <f>CONCATENATE(SUM('Раздел 1'!F55:G55),"=",SUM('Раздел 1'!M55:M55),"+",SUM('Раздел 1'!O55:O55),"+",SUM('Раздел 1'!AK55:AK55))</f>
        <v>9=2+7+0</v>
      </c>
      <c r="F1433" s="444"/>
    </row>
    <row r="1434" spans="1:6" s="445" customFormat="1" ht="30" hidden="1" customHeight="1" x14ac:dyDescent="0.25">
      <c r="A1434" s="436" t="str">
        <f>IF((SUM('Раздел 1'!F56:G56)=SUM('Раздел 1'!M56:M56)+SUM('Раздел 1'!O56:O56)+SUM('Раздел 1'!AK56:AK56)),"","Неверно!")</f>
        <v/>
      </c>
      <c r="B1434" s="437" t="s">
        <v>10953</v>
      </c>
      <c r="C1434" s="443" t="s">
        <v>1517</v>
      </c>
      <c r="D1434" s="443" t="s">
        <v>503</v>
      </c>
      <c r="E1434" s="443" t="str">
        <f>CONCATENATE(SUM('Раздел 1'!F56:G56),"=",SUM('Раздел 1'!M56:M56),"+",SUM('Раздел 1'!O56:O56),"+",SUM('Раздел 1'!AK56:AK56))</f>
        <v>25=14+11+0</v>
      </c>
      <c r="F1434" s="444"/>
    </row>
    <row r="1435" spans="1:6" s="445" customFormat="1" ht="30" hidden="1" customHeight="1" x14ac:dyDescent="0.25">
      <c r="A1435" s="436" t="str">
        <f>IF((SUM('Раздел 1'!F57:G57)=SUM('Раздел 1'!M57:M57)+SUM('Раздел 1'!O57:O57)+SUM('Раздел 1'!AK57:AK57)),"","Неверно!")</f>
        <v/>
      </c>
      <c r="B1435" s="437" t="s">
        <v>10953</v>
      </c>
      <c r="C1435" s="443" t="s">
        <v>1518</v>
      </c>
      <c r="D1435" s="443" t="s">
        <v>503</v>
      </c>
      <c r="E1435" s="443" t="str">
        <f>CONCATENATE(SUM('Раздел 1'!F57:G57),"=",SUM('Раздел 1'!M57:M57),"+",SUM('Раздел 1'!O57:O57),"+",SUM('Раздел 1'!AK57:AK57))</f>
        <v>34=22+12+0</v>
      </c>
      <c r="F1435" s="444"/>
    </row>
    <row r="1436" spans="1:6" s="445" customFormat="1" ht="30" hidden="1" customHeight="1" x14ac:dyDescent="0.25">
      <c r="A1436" s="436" t="str">
        <f>IF((SUM('Раздел 1'!F58:G58)=SUM('Раздел 1'!M58:M58)+SUM('Раздел 1'!O58:O58)+SUM('Раздел 1'!AK58:AK58)),"","Неверно!")</f>
        <v/>
      </c>
      <c r="B1436" s="437" t="s">
        <v>10953</v>
      </c>
      <c r="C1436" s="443" t="s">
        <v>1519</v>
      </c>
      <c r="D1436" s="443" t="s">
        <v>503</v>
      </c>
      <c r="E1436" s="443" t="str">
        <f>CONCATENATE(SUM('Раздел 1'!F58:G58),"=",SUM('Раздел 1'!M58:M58),"+",SUM('Раздел 1'!O58:O58),"+",SUM('Раздел 1'!AK58:AK58))</f>
        <v>40=29+11+0</v>
      </c>
      <c r="F1436" s="444"/>
    </row>
    <row r="1437" spans="1:6" s="445" customFormat="1" ht="30" hidden="1" customHeight="1" x14ac:dyDescent="0.25">
      <c r="A1437" s="436" t="str">
        <f>IF((SUM('Раздел 1'!F59:G59)=SUM('Раздел 1'!M59:M59)+SUM('Раздел 1'!O59:O59)+SUM('Раздел 1'!AK59:AK59)),"","Неверно!")</f>
        <v/>
      </c>
      <c r="B1437" s="437" t="s">
        <v>10953</v>
      </c>
      <c r="C1437" s="443" t="s">
        <v>1520</v>
      </c>
      <c r="D1437" s="443" t="s">
        <v>503</v>
      </c>
      <c r="E1437" s="443" t="str">
        <f>CONCATENATE(SUM('Раздел 1'!F59:G59),"=",SUM('Раздел 1'!M59:M59),"+",SUM('Раздел 1'!O59:O59),"+",SUM('Раздел 1'!AK59:AK59))</f>
        <v>4=2+2+0</v>
      </c>
      <c r="F1437" s="444"/>
    </row>
    <row r="1438" spans="1:6" s="445" customFormat="1" ht="30" hidden="1" customHeight="1" x14ac:dyDescent="0.25">
      <c r="A1438" s="436" t="str">
        <f>IF((SUM('Раздел 1'!F60:G60)=SUM('Раздел 1'!M60:M60)+SUM('Раздел 1'!O60:O60)+SUM('Раздел 1'!AK60:AK60)),"","Неверно!")</f>
        <v/>
      </c>
      <c r="B1438" s="437" t="s">
        <v>10953</v>
      </c>
      <c r="C1438" s="443" t="s">
        <v>1521</v>
      </c>
      <c r="D1438" s="443" t="s">
        <v>503</v>
      </c>
      <c r="E1438" s="443" t="str">
        <f>CONCATENATE(SUM('Раздел 1'!F60:G60),"=",SUM('Раздел 1'!M60:M60),"+",SUM('Раздел 1'!O60:O60),"+",SUM('Раздел 1'!AK60:AK60))</f>
        <v>0=0+0+0</v>
      </c>
      <c r="F1438" s="444"/>
    </row>
    <row r="1439" spans="1:6" s="445" customFormat="1" ht="30" hidden="1" customHeight="1" x14ac:dyDescent="0.25">
      <c r="A1439" s="436" t="str">
        <f>IF((SUM('Раздел 1'!F61:G61)=SUM('Раздел 1'!M61:M61)+SUM('Раздел 1'!O61:O61)+SUM('Раздел 1'!AK61:AK61)),"","Неверно!")</f>
        <v/>
      </c>
      <c r="B1439" s="437" t="s">
        <v>10953</v>
      </c>
      <c r="C1439" s="443" t="s">
        <v>1522</v>
      </c>
      <c r="D1439" s="443" t="s">
        <v>503</v>
      </c>
      <c r="E1439" s="443" t="str">
        <f>CONCATENATE(SUM('Раздел 1'!F61:G61),"=",SUM('Раздел 1'!M61:M61),"+",SUM('Раздел 1'!O61:O61),"+",SUM('Раздел 1'!AK61:AK61))</f>
        <v>0=0+0+0</v>
      </c>
      <c r="F1439" s="444"/>
    </row>
    <row r="1440" spans="1:6" s="445" customFormat="1" ht="30" hidden="1" customHeight="1" x14ac:dyDescent="0.25">
      <c r="A1440" s="436" t="str">
        <f>IF((SUM('Раздел 4'!H30:H30)=SUM('Раздел 4'!K30:K30)),"","Неверно!")</f>
        <v/>
      </c>
      <c r="B1440" s="437" t="s">
        <v>10954</v>
      </c>
      <c r="C1440" s="443" t="s">
        <v>10361</v>
      </c>
      <c r="D1440" s="443" t="s">
        <v>10362</v>
      </c>
      <c r="E1440" s="443" t="str">
        <f>CONCATENATE(SUM('Раздел 4'!H30:H30),"=",SUM('Раздел 4'!K30:K30))</f>
        <v>0=0</v>
      </c>
      <c r="F1440" s="444"/>
    </row>
    <row r="1441" spans="1:6" s="445" customFormat="1" ht="30" hidden="1" customHeight="1" x14ac:dyDescent="0.25">
      <c r="A1441" s="436" t="str">
        <f>IF((SUM('Разделы 5, 6, 7, 8'!H8:H8)=SUM('Раздел 4'!K10:K10)),"","Неверно!")</f>
        <v/>
      </c>
      <c r="B1441" s="437" t="s">
        <v>10955</v>
      </c>
      <c r="C1441" s="443" t="s">
        <v>2889</v>
      </c>
      <c r="D1441" s="443" t="s">
        <v>10363</v>
      </c>
      <c r="E1441" s="443" t="str">
        <f>CONCATENATE(SUM('Разделы 5, 6, 7, 8'!H8:H8),"=",SUM('Раздел 4'!K10:K10))</f>
        <v>0=0</v>
      </c>
      <c r="F1441" s="444"/>
    </row>
    <row r="1442" spans="1:6" s="445" customFormat="1" ht="30" hidden="1" customHeight="1" x14ac:dyDescent="0.25">
      <c r="A1442" s="436" t="str">
        <f>IF((SUM('Разделы 11, 12, 13, 14'!X24:Y24)&lt;=SUM('Разделы 11, 12, 13, 14'!T24:T24)),"","Неверно!")</f>
        <v/>
      </c>
      <c r="B1442" s="437" t="s">
        <v>10956</v>
      </c>
      <c r="C1442" s="443" t="s">
        <v>10600</v>
      </c>
      <c r="D1442" s="443" t="s">
        <v>10601</v>
      </c>
      <c r="E1442" s="443" t="str">
        <f>CONCATENATE(SUM('Разделы 11, 12, 13, 14'!X24:Y24),"&lt;=",SUM('Разделы 11, 12, 13, 14'!T24:T24))</f>
        <v>0&lt;=0</v>
      </c>
      <c r="F1442" s="444"/>
    </row>
    <row r="1443" spans="1:6" s="445" customFormat="1" ht="30" hidden="1" customHeight="1" x14ac:dyDescent="0.25">
      <c r="A1443" s="436" t="str">
        <f>IF((SUM('Разделы 11, 12, 13, 14'!X25:Y25)&lt;=SUM('Разделы 11, 12, 13, 14'!T25:T25)),"","Неверно!")</f>
        <v/>
      </c>
      <c r="B1443" s="437" t="s">
        <v>10956</v>
      </c>
      <c r="C1443" s="443" t="s">
        <v>10602</v>
      </c>
      <c r="D1443" s="443" t="s">
        <v>10601</v>
      </c>
      <c r="E1443" s="443" t="str">
        <f>CONCATENATE(SUM('Разделы 11, 12, 13, 14'!X25:Y25),"&lt;=",SUM('Разделы 11, 12, 13, 14'!T25:T25))</f>
        <v>0&lt;=0</v>
      </c>
      <c r="F1443" s="444"/>
    </row>
    <row r="1444" spans="1:6" s="445" customFormat="1" ht="30" hidden="1" customHeight="1" x14ac:dyDescent="0.25">
      <c r="A1444" s="436" t="str">
        <f>IF((SUM('Разделы 11, 12, 13, 14'!X26:Y26)&lt;=SUM('Разделы 11, 12, 13, 14'!T26:T26)),"","Неверно!")</f>
        <v/>
      </c>
      <c r="B1444" s="437" t="s">
        <v>10956</v>
      </c>
      <c r="C1444" s="443" t="s">
        <v>10603</v>
      </c>
      <c r="D1444" s="443" t="s">
        <v>10601</v>
      </c>
      <c r="E1444" s="443" t="str">
        <f>CONCATENATE(SUM('Разделы 11, 12, 13, 14'!X26:Y26),"&lt;=",SUM('Разделы 11, 12, 13, 14'!T26:T26))</f>
        <v>0&lt;=0</v>
      </c>
      <c r="F1444" s="444"/>
    </row>
    <row r="1445" spans="1:6" s="445" customFormat="1" ht="30" hidden="1" customHeight="1" x14ac:dyDescent="0.25">
      <c r="A1445" s="436" t="str">
        <f>IF((SUM('Разделы 11, 12, 13, 14'!X27:Y27)&lt;=SUM('Разделы 11, 12, 13, 14'!T27:T27)),"","Неверно!")</f>
        <v/>
      </c>
      <c r="B1445" s="437" t="s">
        <v>10956</v>
      </c>
      <c r="C1445" s="443" t="s">
        <v>10604</v>
      </c>
      <c r="D1445" s="443" t="s">
        <v>10601</v>
      </c>
      <c r="E1445" s="443" t="str">
        <f>CONCATENATE(SUM('Разделы 11, 12, 13, 14'!X27:Y27),"&lt;=",SUM('Разделы 11, 12, 13, 14'!T27:T27))</f>
        <v>0&lt;=0</v>
      </c>
      <c r="F1445" s="444"/>
    </row>
    <row r="1446" spans="1:6" s="445" customFormat="1" ht="30" hidden="1" customHeight="1" x14ac:dyDescent="0.25">
      <c r="A1446" s="436" t="str">
        <f>IF((SUM('Разделы 11, 12, 13, 14'!X28:Y28)&lt;=SUM('Разделы 11, 12, 13, 14'!T28:T28)),"","Неверно!")</f>
        <v/>
      </c>
      <c r="B1446" s="437" t="s">
        <v>10956</v>
      </c>
      <c r="C1446" s="443" t="s">
        <v>10605</v>
      </c>
      <c r="D1446" s="443" t="s">
        <v>10601</v>
      </c>
      <c r="E1446" s="443" t="str">
        <f>CONCATENATE(SUM('Разделы 11, 12, 13, 14'!X28:Y28),"&lt;=",SUM('Разделы 11, 12, 13, 14'!T28:T28))</f>
        <v>0&lt;=0</v>
      </c>
      <c r="F1446" s="444"/>
    </row>
    <row r="1447" spans="1:6" s="445" customFormat="1" ht="30" hidden="1" customHeight="1" x14ac:dyDescent="0.25">
      <c r="A1447" s="436" t="str">
        <f>IF((SUM('Разделы 11, 12, 13, 14'!X29:Y29)&lt;=SUM('Разделы 11, 12, 13, 14'!T29:T29)),"","Неверно!")</f>
        <v/>
      </c>
      <c r="B1447" s="437" t="s">
        <v>10956</v>
      </c>
      <c r="C1447" s="443" t="s">
        <v>10606</v>
      </c>
      <c r="D1447" s="443" t="s">
        <v>10601</v>
      </c>
      <c r="E1447" s="443" t="str">
        <f>CONCATENATE(SUM('Разделы 11, 12, 13, 14'!X29:Y29),"&lt;=",SUM('Разделы 11, 12, 13, 14'!T29:T29))</f>
        <v>0&lt;=0</v>
      </c>
      <c r="F1447" s="444"/>
    </row>
    <row r="1448" spans="1:6" s="445" customFormat="1" ht="30" hidden="1" customHeight="1" x14ac:dyDescent="0.25">
      <c r="A1448" s="436" t="str">
        <f>IF((SUM('Раздел 3'!E8:E25)=SUM('Раздел 1'!Q47:Q47)),"","Неверно!")</f>
        <v/>
      </c>
      <c r="B1448" s="437" t="s">
        <v>10957</v>
      </c>
      <c r="C1448" s="443" t="s">
        <v>2788</v>
      </c>
      <c r="D1448" s="443" t="s">
        <v>256</v>
      </c>
      <c r="E1448" s="443" t="str">
        <f>CONCATENATE(SUM('Раздел 3'!E8:E25),"=",SUM('Раздел 1'!Q47:Q47))</f>
        <v>0=0</v>
      </c>
      <c r="F1448" s="444"/>
    </row>
    <row r="1449" spans="1:6" s="445" customFormat="1" ht="30" hidden="1" customHeight="1" x14ac:dyDescent="0.25">
      <c r="A1449" s="436" t="str">
        <f>IF((SUM('Раздел 1'!Z51:Z51)+SUM('Раздел 1'!AC51:AC51)=SUM('Раздел 1'!S51:T51)),"","Неверно!")</f>
        <v/>
      </c>
      <c r="B1449" s="437" t="s">
        <v>10958</v>
      </c>
      <c r="C1449" s="443" t="s">
        <v>1515</v>
      </c>
      <c r="D1449" s="443" t="s">
        <v>462</v>
      </c>
      <c r="E1449" s="443" t="str">
        <f>CONCATENATE(SUM('Раздел 1'!Z51:Z51),"+",SUM('Раздел 1'!AC51:AC51),"=",SUM('Раздел 1'!S51:T51))</f>
        <v>9+0=9</v>
      </c>
      <c r="F1449" s="444"/>
    </row>
    <row r="1450" spans="1:6" s="445" customFormat="1" ht="30" hidden="1" customHeight="1" x14ac:dyDescent="0.25">
      <c r="A1450" s="436" t="str">
        <f>IF((SUM('Раздел 1'!N10:N10)&lt;=SUM('Раздел 1'!M10:M10)),"","Неверно!")</f>
        <v/>
      </c>
      <c r="B1450" s="437" t="s">
        <v>10959</v>
      </c>
      <c r="C1450" s="443" t="s">
        <v>1461</v>
      </c>
      <c r="D1450" s="443" t="s">
        <v>250</v>
      </c>
      <c r="E1450" s="443" t="str">
        <f>CONCATENATE(SUM('Раздел 1'!N10:N10),"&lt;=",SUM('Раздел 1'!M10:M10))</f>
        <v>0&lt;=67</v>
      </c>
      <c r="F1450" s="444"/>
    </row>
    <row r="1451" spans="1:6" s="445" customFormat="1" ht="30" hidden="1" customHeight="1" x14ac:dyDescent="0.25">
      <c r="A1451" s="436" t="str">
        <f>IF((SUM('Раздел 1'!N19:N19)&lt;=SUM('Раздел 1'!M19:M19)),"","Неверно!")</f>
        <v/>
      </c>
      <c r="B1451" s="437" t="s">
        <v>10959</v>
      </c>
      <c r="C1451" s="443" t="s">
        <v>1462</v>
      </c>
      <c r="D1451" s="443" t="s">
        <v>250</v>
      </c>
      <c r="E1451" s="443" t="str">
        <f>CONCATENATE(SUM('Раздел 1'!N19:N19),"&lt;=",SUM('Раздел 1'!M19:M19))</f>
        <v>0&lt;=1</v>
      </c>
      <c r="F1451" s="444"/>
    </row>
    <row r="1452" spans="1:6" s="445" customFormat="1" ht="30" hidden="1" customHeight="1" x14ac:dyDescent="0.25">
      <c r="A1452" s="436" t="str">
        <f>IF((SUM('Раздел 1'!N20:N20)&lt;=SUM('Раздел 1'!M20:M20)),"","Неверно!")</f>
        <v/>
      </c>
      <c r="B1452" s="437" t="s">
        <v>10959</v>
      </c>
      <c r="C1452" s="443" t="s">
        <v>1463</v>
      </c>
      <c r="D1452" s="443" t="s">
        <v>250</v>
      </c>
      <c r="E1452" s="443" t="str">
        <f>CONCATENATE(SUM('Раздел 1'!N20:N20),"&lt;=",SUM('Раздел 1'!M20:M20))</f>
        <v>0&lt;=0</v>
      </c>
      <c r="F1452" s="444"/>
    </row>
    <row r="1453" spans="1:6" s="445" customFormat="1" ht="30" hidden="1" customHeight="1" x14ac:dyDescent="0.25">
      <c r="A1453" s="436" t="str">
        <f>IF((SUM('Раздел 1'!N21:N21)&lt;=SUM('Раздел 1'!M21:M21)),"","Неверно!")</f>
        <v/>
      </c>
      <c r="B1453" s="437" t="s">
        <v>10959</v>
      </c>
      <c r="C1453" s="443" t="s">
        <v>1464</v>
      </c>
      <c r="D1453" s="443" t="s">
        <v>250</v>
      </c>
      <c r="E1453" s="443" t="str">
        <f>CONCATENATE(SUM('Раздел 1'!N21:N21),"&lt;=",SUM('Раздел 1'!M21:M21))</f>
        <v>0&lt;=1</v>
      </c>
      <c r="F1453" s="444"/>
    </row>
    <row r="1454" spans="1:6" s="445" customFormat="1" ht="30" hidden="1" customHeight="1" x14ac:dyDescent="0.25">
      <c r="A1454" s="436" t="str">
        <f>IF((SUM('Раздел 1'!N22:N22)&lt;=SUM('Раздел 1'!M22:M22)),"","Неверно!")</f>
        <v/>
      </c>
      <c r="B1454" s="437" t="s">
        <v>10959</v>
      </c>
      <c r="C1454" s="443" t="s">
        <v>1465</v>
      </c>
      <c r="D1454" s="443" t="s">
        <v>250</v>
      </c>
      <c r="E1454" s="443" t="str">
        <f>CONCATENATE(SUM('Раздел 1'!N22:N22),"&lt;=",SUM('Раздел 1'!M22:M22))</f>
        <v>0&lt;=0</v>
      </c>
      <c r="F1454" s="444"/>
    </row>
    <row r="1455" spans="1:6" s="445" customFormat="1" ht="30" hidden="1" customHeight="1" x14ac:dyDescent="0.25">
      <c r="A1455" s="436" t="str">
        <f>IF((SUM('Раздел 1'!N23:N23)&lt;=SUM('Раздел 1'!M23:M23)),"","Неверно!")</f>
        <v/>
      </c>
      <c r="B1455" s="437" t="s">
        <v>10959</v>
      </c>
      <c r="C1455" s="443" t="s">
        <v>1466</v>
      </c>
      <c r="D1455" s="443" t="s">
        <v>250</v>
      </c>
      <c r="E1455" s="443" t="str">
        <f>CONCATENATE(SUM('Раздел 1'!N23:N23),"&lt;=",SUM('Раздел 1'!M23:M23))</f>
        <v>0&lt;=0</v>
      </c>
      <c r="F1455" s="444"/>
    </row>
    <row r="1456" spans="1:6" s="445" customFormat="1" ht="30" hidden="1" customHeight="1" x14ac:dyDescent="0.25">
      <c r="A1456" s="436" t="str">
        <f>IF((SUM('Раздел 1'!N24:N24)&lt;=SUM('Раздел 1'!M24:M24)),"","Неверно!")</f>
        <v/>
      </c>
      <c r="B1456" s="437" t="s">
        <v>10959</v>
      </c>
      <c r="C1456" s="443" t="s">
        <v>1467</v>
      </c>
      <c r="D1456" s="443" t="s">
        <v>250</v>
      </c>
      <c r="E1456" s="443" t="str">
        <f>CONCATENATE(SUM('Раздел 1'!N24:N24),"&lt;=",SUM('Раздел 1'!M24:M24))</f>
        <v>0&lt;=4</v>
      </c>
      <c r="F1456" s="444"/>
    </row>
    <row r="1457" spans="1:6" s="445" customFormat="1" ht="30" hidden="1" customHeight="1" x14ac:dyDescent="0.25">
      <c r="A1457" s="436" t="str">
        <f>IF((SUM('Раздел 1'!N25:N25)&lt;=SUM('Раздел 1'!M25:M25)),"","Неверно!")</f>
        <v/>
      </c>
      <c r="B1457" s="437" t="s">
        <v>10959</v>
      </c>
      <c r="C1457" s="443" t="s">
        <v>1468</v>
      </c>
      <c r="D1457" s="443" t="s">
        <v>250</v>
      </c>
      <c r="E1457" s="443" t="str">
        <f>CONCATENATE(SUM('Раздел 1'!N25:N25),"&lt;=",SUM('Раздел 1'!M25:M25))</f>
        <v>0&lt;=0</v>
      </c>
      <c r="F1457" s="444"/>
    </row>
    <row r="1458" spans="1:6" s="445" customFormat="1" ht="30" hidden="1" customHeight="1" x14ac:dyDescent="0.25">
      <c r="A1458" s="436" t="str">
        <f>IF((SUM('Раздел 1'!N26:N26)&lt;=SUM('Раздел 1'!M26:M26)),"","Неверно!")</f>
        <v/>
      </c>
      <c r="B1458" s="437" t="s">
        <v>10959</v>
      </c>
      <c r="C1458" s="443" t="s">
        <v>1469</v>
      </c>
      <c r="D1458" s="443" t="s">
        <v>250</v>
      </c>
      <c r="E1458" s="443" t="str">
        <f>CONCATENATE(SUM('Раздел 1'!N26:N26),"&lt;=",SUM('Раздел 1'!M26:M26))</f>
        <v>0&lt;=0</v>
      </c>
      <c r="F1458" s="444"/>
    </row>
    <row r="1459" spans="1:6" s="445" customFormat="1" ht="30" hidden="1" customHeight="1" x14ac:dyDescent="0.25">
      <c r="A1459" s="436" t="str">
        <f>IF((SUM('Раздел 1'!N27:N27)&lt;=SUM('Раздел 1'!M27:M27)),"","Неверно!")</f>
        <v/>
      </c>
      <c r="B1459" s="437" t="s">
        <v>10959</v>
      </c>
      <c r="C1459" s="443" t="s">
        <v>1470</v>
      </c>
      <c r="D1459" s="443" t="s">
        <v>250</v>
      </c>
      <c r="E1459" s="443" t="str">
        <f>CONCATENATE(SUM('Раздел 1'!N27:N27),"&lt;=",SUM('Раздел 1'!M27:M27))</f>
        <v>0&lt;=0</v>
      </c>
      <c r="F1459" s="444"/>
    </row>
    <row r="1460" spans="1:6" s="445" customFormat="1" ht="30" hidden="1" customHeight="1" x14ac:dyDescent="0.25">
      <c r="A1460" s="436" t="str">
        <f>IF((SUM('Раздел 1'!N28:N28)&lt;=SUM('Раздел 1'!M28:M28)),"","Неверно!")</f>
        <v/>
      </c>
      <c r="B1460" s="437" t="s">
        <v>10959</v>
      </c>
      <c r="C1460" s="443" t="s">
        <v>1471</v>
      </c>
      <c r="D1460" s="443" t="s">
        <v>250</v>
      </c>
      <c r="E1460" s="443" t="str">
        <f>CONCATENATE(SUM('Раздел 1'!N28:N28),"&lt;=",SUM('Раздел 1'!M28:M28))</f>
        <v>0&lt;=0</v>
      </c>
      <c r="F1460" s="444"/>
    </row>
    <row r="1461" spans="1:6" s="445" customFormat="1" ht="30" hidden="1" customHeight="1" x14ac:dyDescent="0.25">
      <c r="A1461" s="436" t="str">
        <f>IF((SUM('Раздел 1'!N11:N11)&lt;=SUM('Раздел 1'!M11:M11)),"","Неверно!")</f>
        <v/>
      </c>
      <c r="B1461" s="437" t="s">
        <v>10959</v>
      </c>
      <c r="C1461" s="443" t="s">
        <v>1472</v>
      </c>
      <c r="D1461" s="443" t="s">
        <v>250</v>
      </c>
      <c r="E1461" s="443" t="str">
        <f>CONCATENATE(SUM('Раздел 1'!N11:N11),"&lt;=",SUM('Раздел 1'!M11:M11))</f>
        <v>0&lt;=0</v>
      </c>
      <c r="F1461" s="444"/>
    </row>
    <row r="1462" spans="1:6" s="445" customFormat="1" ht="30" hidden="1" customHeight="1" x14ac:dyDescent="0.25">
      <c r="A1462" s="436" t="str">
        <f>IF((SUM('Раздел 1'!N29:N29)&lt;=SUM('Раздел 1'!M29:M29)),"","Неверно!")</f>
        <v/>
      </c>
      <c r="B1462" s="437" t="s">
        <v>10959</v>
      </c>
      <c r="C1462" s="443" t="s">
        <v>1473</v>
      </c>
      <c r="D1462" s="443" t="s">
        <v>250</v>
      </c>
      <c r="E1462" s="443" t="str">
        <f>CONCATENATE(SUM('Раздел 1'!N29:N29),"&lt;=",SUM('Раздел 1'!M29:M29))</f>
        <v>0&lt;=0</v>
      </c>
      <c r="F1462" s="444"/>
    </row>
    <row r="1463" spans="1:6" s="445" customFormat="1" ht="30" hidden="1" customHeight="1" x14ac:dyDescent="0.25">
      <c r="A1463" s="436" t="str">
        <f>IF((SUM('Раздел 1'!N30:N30)&lt;=SUM('Раздел 1'!M30:M30)),"","Неверно!")</f>
        <v/>
      </c>
      <c r="B1463" s="437" t="s">
        <v>10959</v>
      </c>
      <c r="C1463" s="443" t="s">
        <v>1474</v>
      </c>
      <c r="D1463" s="443" t="s">
        <v>250</v>
      </c>
      <c r="E1463" s="443" t="str">
        <f>CONCATENATE(SUM('Раздел 1'!N30:N30),"&lt;=",SUM('Раздел 1'!M30:M30))</f>
        <v>0&lt;=0</v>
      </c>
      <c r="F1463" s="444"/>
    </row>
    <row r="1464" spans="1:6" s="445" customFormat="1" ht="30" hidden="1" customHeight="1" x14ac:dyDescent="0.25">
      <c r="A1464" s="436" t="str">
        <f>IF((SUM('Раздел 1'!N31:N31)&lt;=SUM('Раздел 1'!M31:M31)),"","Неверно!")</f>
        <v/>
      </c>
      <c r="B1464" s="437" t="s">
        <v>10959</v>
      </c>
      <c r="C1464" s="443" t="s">
        <v>1475</v>
      </c>
      <c r="D1464" s="443" t="s">
        <v>250</v>
      </c>
      <c r="E1464" s="443" t="str">
        <f>CONCATENATE(SUM('Раздел 1'!N31:N31),"&lt;=",SUM('Раздел 1'!M31:M31))</f>
        <v>0&lt;=0</v>
      </c>
      <c r="F1464" s="444"/>
    </row>
    <row r="1465" spans="1:6" s="445" customFormat="1" ht="30" hidden="1" customHeight="1" x14ac:dyDescent="0.25">
      <c r="A1465" s="436" t="str">
        <f>IF((SUM('Раздел 1'!N32:N32)&lt;=SUM('Раздел 1'!M32:M32)),"","Неверно!")</f>
        <v/>
      </c>
      <c r="B1465" s="437" t="s">
        <v>10959</v>
      </c>
      <c r="C1465" s="443" t="s">
        <v>1476</v>
      </c>
      <c r="D1465" s="443" t="s">
        <v>250</v>
      </c>
      <c r="E1465" s="443" t="str">
        <f>CONCATENATE(SUM('Раздел 1'!N32:N32),"&lt;=",SUM('Раздел 1'!M32:M32))</f>
        <v>0&lt;=8</v>
      </c>
      <c r="F1465" s="444"/>
    </row>
    <row r="1466" spans="1:6" s="445" customFormat="1" ht="30" hidden="1" customHeight="1" x14ac:dyDescent="0.25">
      <c r="A1466" s="436" t="str">
        <f>IF((SUM('Раздел 1'!N33:N33)&lt;=SUM('Раздел 1'!M33:M33)),"","Неверно!")</f>
        <v/>
      </c>
      <c r="B1466" s="437" t="s">
        <v>10959</v>
      </c>
      <c r="C1466" s="443" t="s">
        <v>1477</v>
      </c>
      <c r="D1466" s="443" t="s">
        <v>250</v>
      </c>
      <c r="E1466" s="443" t="str">
        <f>CONCATENATE(SUM('Раздел 1'!N33:N33),"&lt;=",SUM('Раздел 1'!M33:M33))</f>
        <v>0&lt;=0</v>
      </c>
      <c r="F1466" s="444"/>
    </row>
    <row r="1467" spans="1:6" s="445" customFormat="1" ht="30" hidden="1" customHeight="1" x14ac:dyDescent="0.25">
      <c r="A1467" s="436" t="str">
        <f>IF((SUM('Раздел 1'!N34:N34)&lt;=SUM('Раздел 1'!M34:M34)),"","Неверно!")</f>
        <v/>
      </c>
      <c r="B1467" s="437" t="s">
        <v>10959</v>
      </c>
      <c r="C1467" s="443" t="s">
        <v>1478</v>
      </c>
      <c r="D1467" s="443" t="s">
        <v>250</v>
      </c>
      <c r="E1467" s="443" t="str">
        <f>CONCATENATE(SUM('Раздел 1'!N34:N34),"&lt;=",SUM('Раздел 1'!M34:M34))</f>
        <v>0&lt;=2</v>
      </c>
      <c r="F1467" s="444"/>
    </row>
    <row r="1468" spans="1:6" s="445" customFormat="1" ht="30" hidden="1" customHeight="1" x14ac:dyDescent="0.25">
      <c r="A1468" s="436" t="str">
        <f>IF((SUM('Раздел 1'!N35:N35)&lt;=SUM('Раздел 1'!M35:M35)),"","Неверно!")</f>
        <v/>
      </c>
      <c r="B1468" s="437" t="s">
        <v>10959</v>
      </c>
      <c r="C1468" s="443" t="s">
        <v>1479</v>
      </c>
      <c r="D1468" s="443" t="s">
        <v>250</v>
      </c>
      <c r="E1468" s="443" t="str">
        <f>CONCATENATE(SUM('Раздел 1'!N35:N35),"&lt;=",SUM('Раздел 1'!M35:M35))</f>
        <v>0&lt;=2</v>
      </c>
      <c r="F1468" s="444"/>
    </row>
    <row r="1469" spans="1:6" s="445" customFormat="1" ht="30" hidden="1" customHeight="1" x14ac:dyDescent="0.25">
      <c r="A1469" s="436" t="str">
        <f>IF((SUM('Раздел 1'!N36:N36)&lt;=SUM('Раздел 1'!M36:M36)),"","Неверно!")</f>
        <v/>
      </c>
      <c r="B1469" s="437" t="s">
        <v>10959</v>
      </c>
      <c r="C1469" s="443" t="s">
        <v>1480</v>
      </c>
      <c r="D1469" s="443" t="s">
        <v>250</v>
      </c>
      <c r="E1469" s="443" t="str">
        <f>CONCATENATE(SUM('Раздел 1'!N36:N36),"&lt;=",SUM('Раздел 1'!M36:M36))</f>
        <v>0&lt;=7</v>
      </c>
      <c r="F1469" s="444"/>
    </row>
    <row r="1470" spans="1:6" s="445" customFormat="1" ht="30" hidden="1" customHeight="1" x14ac:dyDescent="0.25">
      <c r="A1470" s="436" t="str">
        <f>IF((SUM('Раздел 1'!N37:N37)&lt;=SUM('Раздел 1'!M37:M37)),"","Неверно!")</f>
        <v/>
      </c>
      <c r="B1470" s="437" t="s">
        <v>10959</v>
      </c>
      <c r="C1470" s="443" t="s">
        <v>1481</v>
      </c>
      <c r="D1470" s="443" t="s">
        <v>250</v>
      </c>
      <c r="E1470" s="443" t="str">
        <f>CONCATENATE(SUM('Раздел 1'!N37:N37),"&lt;=",SUM('Раздел 1'!M37:M37))</f>
        <v>0&lt;=0</v>
      </c>
      <c r="F1470" s="444"/>
    </row>
    <row r="1471" spans="1:6" s="445" customFormat="1" ht="30" hidden="1" customHeight="1" x14ac:dyDescent="0.25">
      <c r="A1471" s="436" t="str">
        <f>IF((SUM('Раздел 1'!N38:N38)&lt;=SUM('Раздел 1'!M38:M38)),"","Неверно!")</f>
        <v/>
      </c>
      <c r="B1471" s="437" t="s">
        <v>10959</v>
      </c>
      <c r="C1471" s="443" t="s">
        <v>1482</v>
      </c>
      <c r="D1471" s="443" t="s">
        <v>250</v>
      </c>
      <c r="E1471" s="443" t="str">
        <f>CONCATENATE(SUM('Раздел 1'!N38:N38),"&lt;=",SUM('Раздел 1'!M38:M38))</f>
        <v>0&lt;=0</v>
      </c>
      <c r="F1471" s="444"/>
    </row>
    <row r="1472" spans="1:6" s="445" customFormat="1" ht="30" hidden="1" customHeight="1" x14ac:dyDescent="0.25">
      <c r="A1472" s="436" t="str">
        <f>IF((SUM('Раздел 1'!N12:N12)&lt;=SUM('Раздел 1'!M12:M12)),"","Неверно!")</f>
        <v/>
      </c>
      <c r="B1472" s="437" t="s">
        <v>10959</v>
      </c>
      <c r="C1472" s="443" t="s">
        <v>1483</v>
      </c>
      <c r="D1472" s="443" t="s">
        <v>250</v>
      </c>
      <c r="E1472" s="443" t="str">
        <f>CONCATENATE(SUM('Раздел 1'!N12:N12),"&lt;=",SUM('Раздел 1'!M12:M12))</f>
        <v>0&lt;=0</v>
      </c>
      <c r="F1472" s="444"/>
    </row>
    <row r="1473" spans="1:6" s="445" customFormat="1" ht="30" hidden="1" customHeight="1" x14ac:dyDescent="0.25">
      <c r="A1473" s="436" t="str">
        <f>IF((SUM('Раздел 1'!N39:N39)&lt;=SUM('Раздел 1'!M39:M39)),"","Неверно!")</f>
        <v/>
      </c>
      <c r="B1473" s="437" t="s">
        <v>10959</v>
      </c>
      <c r="C1473" s="443" t="s">
        <v>1484</v>
      </c>
      <c r="D1473" s="443" t="s">
        <v>250</v>
      </c>
      <c r="E1473" s="443" t="str">
        <f>CONCATENATE(SUM('Раздел 1'!N39:N39),"&lt;=",SUM('Раздел 1'!M39:M39))</f>
        <v>0&lt;=0</v>
      </c>
      <c r="F1473" s="444"/>
    </row>
    <row r="1474" spans="1:6" s="445" customFormat="1" ht="30" hidden="1" customHeight="1" x14ac:dyDescent="0.25">
      <c r="A1474" s="436" t="str">
        <f>IF((SUM('Раздел 1'!N40:N40)&lt;=SUM('Раздел 1'!M40:M40)),"","Неверно!")</f>
        <v/>
      </c>
      <c r="B1474" s="437" t="s">
        <v>10959</v>
      </c>
      <c r="C1474" s="443" t="s">
        <v>1485</v>
      </c>
      <c r="D1474" s="443" t="s">
        <v>250</v>
      </c>
      <c r="E1474" s="443" t="str">
        <f>CONCATENATE(SUM('Раздел 1'!N40:N40),"&lt;=",SUM('Раздел 1'!M40:M40))</f>
        <v>0&lt;=0</v>
      </c>
      <c r="F1474" s="444"/>
    </row>
    <row r="1475" spans="1:6" s="445" customFormat="1" ht="30" hidden="1" customHeight="1" x14ac:dyDescent="0.25">
      <c r="A1475" s="436" t="str">
        <f>IF((SUM('Раздел 1'!N41:N41)&lt;=SUM('Раздел 1'!M41:M41)),"","Неверно!")</f>
        <v/>
      </c>
      <c r="B1475" s="437" t="s">
        <v>10959</v>
      </c>
      <c r="C1475" s="443" t="s">
        <v>1486</v>
      </c>
      <c r="D1475" s="443" t="s">
        <v>250</v>
      </c>
      <c r="E1475" s="443" t="str">
        <f>CONCATENATE(SUM('Раздел 1'!N41:N41),"&lt;=",SUM('Раздел 1'!M41:M41))</f>
        <v>0&lt;=0</v>
      </c>
      <c r="F1475" s="444"/>
    </row>
    <row r="1476" spans="1:6" s="445" customFormat="1" ht="30" hidden="1" customHeight="1" x14ac:dyDescent="0.25">
      <c r="A1476" s="436" t="str">
        <f>IF((SUM('Раздел 1'!N42:N42)&lt;=SUM('Раздел 1'!M42:M42)),"","Неверно!")</f>
        <v/>
      </c>
      <c r="B1476" s="437" t="s">
        <v>10959</v>
      </c>
      <c r="C1476" s="443" t="s">
        <v>1487</v>
      </c>
      <c r="D1476" s="443" t="s">
        <v>250</v>
      </c>
      <c r="E1476" s="443" t="str">
        <f>CONCATENATE(SUM('Раздел 1'!N42:N42),"&lt;=",SUM('Раздел 1'!M42:M42))</f>
        <v>0&lt;=0</v>
      </c>
      <c r="F1476" s="444"/>
    </row>
    <row r="1477" spans="1:6" s="445" customFormat="1" ht="30" hidden="1" customHeight="1" x14ac:dyDescent="0.25">
      <c r="A1477" s="436" t="str">
        <f>IF((SUM('Раздел 1'!N43:N43)&lt;=SUM('Раздел 1'!M43:M43)),"","Неверно!")</f>
        <v/>
      </c>
      <c r="B1477" s="437" t="s">
        <v>10959</v>
      </c>
      <c r="C1477" s="443" t="s">
        <v>1488</v>
      </c>
      <c r="D1477" s="443" t="s">
        <v>250</v>
      </c>
      <c r="E1477" s="443" t="str">
        <f>CONCATENATE(SUM('Раздел 1'!N43:N43),"&lt;=",SUM('Раздел 1'!M43:M43))</f>
        <v>0&lt;=4</v>
      </c>
      <c r="F1477" s="444"/>
    </row>
    <row r="1478" spans="1:6" s="445" customFormat="1" ht="30" hidden="1" customHeight="1" x14ac:dyDescent="0.25">
      <c r="A1478" s="436" t="str">
        <f>IF((SUM('Раздел 1'!N44:N44)&lt;=SUM('Раздел 1'!M44:M44)),"","Неверно!")</f>
        <v/>
      </c>
      <c r="B1478" s="437" t="s">
        <v>10959</v>
      </c>
      <c r="C1478" s="443" t="s">
        <v>1489</v>
      </c>
      <c r="D1478" s="443" t="s">
        <v>250</v>
      </c>
      <c r="E1478" s="443" t="str">
        <f>CONCATENATE(SUM('Раздел 1'!N44:N44),"&lt;=",SUM('Раздел 1'!M44:M44))</f>
        <v>0&lt;=0</v>
      </c>
      <c r="F1478" s="444"/>
    </row>
    <row r="1479" spans="1:6" s="445" customFormat="1" ht="30" hidden="1" customHeight="1" x14ac:dyDescent="0.25">
      <c r="A1479" s="436" t="str">
        <f>IF((SUM('Раздел 1'!N45:N45)&lt;=SUM('Раздел 1'!M45:M45)),"","Неверно!")</f>
        <v/>
      </c>
      <c r="B1479" s="437" t="s">
        <v>10959</v>
      </c>
      <c r="C1479" s="443" t="s">
        <v>1490</v>
      </c>
      <c r="D1479" s="443" t="s">
        <v>250</v>
      </c>
      <c r="E1479" s="443" t="str">
        <f>CONCATENATE(SUM('Раздел 1'!N45:N45),"&lt;=",SUM('Раздел 1'!M45:M45))</f>
        <v>0&lt;=0</v>
      </c>
      <c r="F1479" s="444"/>
    </row>
    <row r="1480" spans="1:6" s="445" customFormat="1" ht="30" hidden="1" customHeight="1" x14ac:dyDescent="0.25">
      <c r="A1480" s="436" t="str">
        <f>IF((SUM('Раздел 1'!N46:N46)&lt;=SUM('Раздел 1'!M46:M46)),"","Неверно!")</f>
        <v/>
      </c>
      <c r="B1480" s="437" t="s">
        <v>10959</v>
      </c>
      <c r="C1480" s="443" t="s">
        <v>1491</v>
      </c>
      <c r="D1480" s="443" t="s">
        <v>250</v>
      </c>
      <c r="E1480" s="443" t="str">
        <f>CONCATENATE(SUM('Раздел 1'!N46:N46),"&lt;=",SUM('Раздел 1'!M46:M46))</f>
        <v>0&lt;=24</v>
      </c>
      <c r="F1480" s="444"/>
    </row>
    <row r="1481" spans="1:6" s="445" customFormat="1" ht="30" hidden="1" customHeight="1" x14ac:dyDescent="0.25">
      <c r="A1481" s="436" t="str">
        <f>IF((SUM('Раздел 1'!N47:N47)&lt;=SUM('Раздел 1'!M47:M47)),"","Неверно!")</f>
        <v/>
      </c>
      <c r="B1481" s="437" t="s">
        <v>10959</v>
      </c>
      <c r="C1481" s="443" t="s">
        <v>1492</v>
      </c>
      <c r="D1481" s="443" t="s">
        <v>250</v>
      </c>
      <c r="E1481" s="443" t="str">
        <f>CONCATENATE(SUM('Раздел 1'!N47:N47),"&lt;=",SUM('Раздел 1'!M47:M47))</f>
        <v>0&lt;=2</v>
      </c>
      <c r="F1481" s="444"/>
    </row>
    <row r="1482" spans="1:6" s="445" customFormat="1" ht="30" hidden="1" customHeight="1" x14ac:dyDescent="0.25">
      <c r="A1482" s="436" t="str">
        <f>IF((SUM('Раздел 1'!N48:N48)&lt;=SUM('Раздел 1'!M48:M48)),"","Неверно!")</f>
        <v/>
      </c>
      <c r="B1482" s="437" t="s">
        <v>10959</v>
      </c>
      <c r="C1482" s="443" t="s">
        <v>1493</v>
      </c>
      <c r="D1482" s="443" t="s">
        <v>250</v>
      </c>
      <c r="E1482" s="443" t="str">
        <f>CONCATENATE(SUM('Раздел 1'!N48:N48),"&lt;=",SUM('Раздел 1'!M48:M48))</f>
        <v>0&lt;=0</v>
      </c>
      <c r="F1482" s="444"/>
    </row>
    <row r="1483" spans="1:6" s="445" customFormat="1" ht="30" hidden="1" customHeight="1" x14ac:dyDescent="0.25">
      <c r="A1483" s="436" t="str">
        <f>IF((SUM('Раздел 1'!N13:N13)&lt;=SUM('Раздел 1'!M13:M13)),"","Неверно!")</f>
        <v/>
      </c>
      <c r="B1483" s="437" t="s">
        <v>10959</v>
      </c>
      <c r="C1483" s="443" t="s">
        <v>1494</v>
      </c>
      <c r="D1483" s="443" t="s">
        <v>250</v>
      </c>
      <c r="E1483" s="443" t="str">
        <f>CONCATENATE(SUM('Раздел 1'!N13:N13),"&lt;=",SUM('Раздел 1'!M13:M13))</f>
        <v>0&lt;=4</v>
      </c>
      <c r="F1483" s="444"/>
    </row>
    <row r="1484" spans="1:6" s="445" customFormat="1" ht="30" hidden="1" customHeight="1" x14ac:dyDescent="0.25">
      <c r="A1484" s="436" t="str">
        <f>IF((SUM('Раздел 1'!N49:N49)&lt;=SUM('Раздел 1'!M49:M49)),"","Неверно!")</f>
        <v/>
      </c>
      <c r="B1484" s="437" t="s">
        <v>10959</v>
      </c>
      <c r="C1484" s="443" t="s">
        <v>1495</v>
      </c>
      <c r="D1484" s="443" t="s">
        <v>250</v>
      </c>
      <c r="E1484" s="443" t="str">
        <f>CONCATENATE(SUM('Раздел 1'!N49:N49),"&lt;=",SUM('Раздел 1'!M49:M49))</f>
        <v>0&lt;=26</v>
      </c>
      <c r="F1484" s="444"/>
    </row>
    <row r="1485" spans="1:6" s="445" customFormat="1" ht="30" hidden="1" customHeight="1" x14ac:dyDescent="0.25">
      <c r="A1485" s="436" t="str">
        <f>IF((SUM('Раздел 1'!N50:N50)&lt;=SUM('Раздел 1'!M50:M50)),"","Неверно!")</f>
        <v/>
      </c>
      <c r="B1485" s="437" t="s">
        <v>10959</v>
      </c>
      <c r="C1485" s="443" t="s">
        <v>1496</v>
      </c>
      <c r="D1485" s="443" t="s">
        <v>250</v>
      </c>
      <c r="E1485" s="443" t="str">
        <f>CONCATENATE(SUM('Раздел 1'!N50:N50),"&lt;=",SUM('Раздел 1'!M50:M50))</f>
        <v>0&lt;=1</v>
      </c>
      <c r="F1485" s="444"/>
    </row>
    <row r="1486" spans="1:6" s="445" customFormat="1" ht="30" hidden="1" customHeight="1" x14ac:dyDescent="0.25">
      <c r="A1486" s="436" t="str">
        <f>IF((SUM('Раздел 1'!N51:N51)&lt;=SUM('Раздел 1'!M51:M51)),"","Неверно!")</f>
        <v/>
      </c>
      <c r="B1486" s="437" t="s">
        <v>10959</v>
      </c>
      <c r="C1486" s="443" t="s">
        <v>1497</v>
      </c>
      <c r="D1486" s="443" t="s">
        <v>250</v>
      </c>
      <c r="E1486" s="443" t="str">
        <f>CONCATENATE(SUM('Раздел 1'!N51:N51),"&lt;=",SUM('Раздел 1'!M51:M51))</f>
        <v>0&lt;=35</v>
      </c>
      <c r="F1486" s="444"/>
    </row>
    <row r="1487" spans="1:6" s="445" customFormat="1" ht="30" hidden="1" customHeight="1" x14ac:dyDescent="0.25">
      <c r="A1487" s="436" t="str">
        <f>IF((SUM('Раздел 1'!N52:N52)&lt;=SUM('Раздел 1'!M52:M52)),"","Неверно!")</f>
        <v/>
      </c>
      <c r="B1487" s="437" t="s">
        <v>10959</v>
      </c>
      <c r="C1487" s="443" t="s">
        <v>1498</v>
      </c>
      <c r="D1487" s="443" t="s">
        <v>250</v>
      </c>
      <c r="E1487" s="443" t="str">
        <f>CONCATENATE(SUM('Раздел 1'!N52:N52),"&lt;=",SUM('Раздел 1'!M52:M52))</f>
        <v>0&lt;=66</v>
      </c>
      <c r="F1487" s="444"/>
    </row>
    <row r="1488" spans="1:6" s="445" customFormat="1" ht="30" hidden="1" customHeight="1" x14ac:dyDescent="0.25">
      <c r="A1488" s="436" t="str">
        <f>IF((SUM('Раздел 1'!N53:N53)&lt;=SUM('Раздел 1'!M53:M53)),"","Неверно!")</f>
        <v/>
      </c>
      <c r="B1488" s="437" t="s">
        <v>10959</v>
      </c>
      <c r="C1488" s="443" t="s">
        <v>1499</v>
      </c>
      <c r="D1488" s="443" t="s">
        <v>250</v>
      </c>
      <c r="E1488" s="443" t="str">
        <f>CONCATENATE(SUM('Раздел 1'!N53:N53),"&lt;=",SUM('Раздел 1'!M53:M53))</f>
        <v>0&lt;=0</v>
      </c>
      <c r="F1488" s="444"/>
    </row>
    <row r="1489" spans="1:6" s="445" customFormat="1" ht="30" hidden="1" customHeight="1" x14ac:dyDescent="0.25">
      <c r="A1489" s="436" t="str">
        <f>IF((SUM('Раздел 1'!N54:N54)&lt;=SUM('Раздел 1'!M54:M54)),"","Неверно!")</f>
        <v/>
      </c>
      <c r="B1489" s="437" t="s">
        <v>10959</v>
      </c>
      <c r="C1489" s="443" t="s">
        <v>1500</v>
      </c>
      <c r="D1489" s="443" t="s">
        <v>250</v>
      </c>
      <c r="E1489" s="443" t="str">
        <f>CONCATENATE(SUM('Раздел 1'!N54:N54),"&lt;=",SUM('Раздел 1'!M54:M54))</f>
        <v>0&lt;=1</v>
      </c>
      <c r="F1489" s="444"/>
    </row>
    <row r="1490" spans="1:6" s="445" customFormat="1" ht="30" hidden="1" customHeight="1" x14ac:dyDescent="0.25">
      <c r="A1490" s="436" t="str">
        <f>IF((SUM('Раздел 1'!N55:N55)&lt;=SUM('Раздел 1'!M55:M55)),"","Неверно!")</f>
        <v/>
      </c>
      <c r="B1490" s="437" t="s">
        <v>10959</v>
      </c>
      <c r="C1490" s="443" t="s">
        <v>1501</v>
      </c>
      <c r="D1490" s="443" t="s">
        <v>250</v>
      </c>
      <c r="E1490" s="443" t="str">
        <f>CONCATENATE(SUM('Раздел 1'!N55:N55),"&lt;=",SUM('Раздел 1'!M55:M55))</f>
        <v>0&lt;=2</v>
      </c>
      <c r="F1490" s="444"/>
    </row>
    <row r="1491" spans="1:6" s="445" customFormat="1" ht="30" hidden="1" customHeight="1" x14ac:dyDescent="0.25">
      <c r="A1491" s="436" t="str">
        <f>IF((SUM('Раздел 1'!N56:N56)&lt;=SUM('Раздел 1'!M56:M56)),"","Неверно!")</f>
        <v/>
      </c>
      <c r="B1491" s="437" t="s">
        <v>10959</v>
      </c>
      <c r="C1491" s="443" t="s">
        <v>1502</v>
      </c>
      <c r="D1491" s="443" t="s">
        <v>250</v>
      </c>
      <c r="E1491" s="443" t="str">
        <f>CONCATENATE(SUM('Раздел 1'!N56:N56),"&lt;=",SUM('Раздел 1'!M56:M56))</f>
        <v>0&lt;=14</v>
      </c>
      <c r="F1491" s="444"/>
    </row>
    <row r="1492" spans="1:6" s="445" customFormat="1" ht="30" hidden="1" customHeight="1" x14ac:dyDescent="0.25">
      <c r="A1492" s="436" t="str">
        <f>IF((SUM('Раздел 1'!N57:N57)&lt;=SUM('Раздел 1'!M57:M57)),"","Неверно!")</f>
        <v/>
      </c>
      <c r="B1492" s="437" t="s">
        <v>10959</v>
      </c>
      <c r="C1492" s="443" t="s">
        <v>1503</v>
      </c>
      <c r="D1492" s="443" t="s">
        <v>250</v>
      </c>
      <c r="E1492" s="443" t="str">
        <f>CONCATENATE(SUM('Раздел 1'!N57:N57),"&lt;=",SUM('Раздел 1'!M57:M57))</f>
        <v>0&lt;=22</v>
      </c>
      <c r="F1492" s="444"/>
    </row>
    <row r="1493" spans="1:6" s="445" customFormat="1" ht="30" hidden="1" customHeight="1" x14ac:dyDescent="0.25">
      <c r="A1493" s="436" t="str">
        <f>IF((SUM('Раздел 1'!N58:N58)&lt;=SUM('Раздел 1'!M58:M58)),"","Неверно!")</f>
        <v/>
      </c>
      <c r="B1493" s="437" t="s">
        <v>10959</v>
      </c>
      <c r="C1493" s="443" t="s">
        <v>1504</v>
      </c>
      <c r="D1493" s="443" t="s">
        <v>250</v>
      </c>
      <c r="E1493" s="443" t="str">
        <f>CONCATENATE(SUM('Раздел 1'!N58:N58),"&lt;=",SUM('Раздел 1'!M58:M58))</f>
        <v>0&lt;=29</v>
      </c>
      <c r="F1493" s="444"/>
    </row>
    <row r="1494" spans="1:6" s="445" customFormat="1" ht="30" hidden="1" customHeight="1" x14ac:dyDescent="0.25">
      <c r="A1494" s="436" t="str">
        <f>IF((SUM('Раздел 1'!N14:N14)&lt;=SUM('Раздел 1'!M14:M14)),"","Неверно!")</f>
        <v/>
      </c>
      <c r="B1494" s="437" t="s">
        <v>10959</v>
      </c>
      <c r="C1494" s="443" t="s">
        <v>1505</v>
      </c>
      <c r="D1494" s="443" t="s">
        <v>250</v>
      </c>
      <c r="E1494" s="443" t="str">
        <f>CONCATENATE(SUM('Раздел 1'!N14:N14),"&lt;=",SUM('Раздел 1'!M14:M14))</f>
        <v>0&lt;=0</v>
      </c>
      <c r="F1494" s="444"/>
    </row>
    <row r="1495" spans="1:6" s="445" customFormat="1" ht="30" hidden="1" customHeight="1" x14ac:dyDescent="0.25">
      <c r="A1495" s="436" t="str">
        <f>IF((SUM('Раздел 1'!N59:N59)&lt;=SUM('Раздел 1'!M59:M59)),"","Неверно!")</f>
        <v/>
      </c>
      <c r="B1495" s="437" t="s">
        <v>10959</v>
      </c>
      <c r="C1495" s="443" t="s">
        <v>1506</v>
      </c>
      <c r="D1495" s="443" t="s">
        <v>250</v>
      </c>
      <c r="E1495" s="443" t="str">
        <f>CONCATENATE(SUM('Раздел 1'!N59:N59),"&lt;=",SUM('Раздел 1'!M59:M59))</f>
        <v>0&lt;=2</v>
      </c>
      <c r="F1495" s="444"/>
    </row>
    <row r="1496" spans="1:6" s="445" customFormat="1" ht="30" hidden="1" customHeight="1" x14ac:dyDescent="0.25">
      <c r="A1496" s="436" t="str">
        <f>IF((SUM('Раздел 1'!N60:N60)&lt;=SUM('Раздел 1'!M60:M60)),"","Неверно!")</f>
        <v/>
      </c>
      <c r="B1496" s="437" t="s">
        <v>10959</v>
      </c>
      <c r="C1496" s="443" t="s">
        <v>1507</v>
      </c>
      <c r="D1496" s="443" t="s">
        <v>250</v>
      </c>
      <c r="E1496" s="443" t="str">
        <f>CONCATENATE(SUM('Раздел 1'!N60:N60),"&lt;=",SUM('Раздел 1'!M60:M60))</f>
        <v>0&lt;=0</v>
      </c>
      <c r="F1496" s="444"/>
    </row>
    <row r="1497" spans="1:6" s="445" customFormat="1" ht="30" hidden="1" customHeight="1" x14ac:dyDescent="0.25">
      <c r="A1497" s="436" t="str">
        <f>IF((SUM('Раздел 1'!N61:N61)&lt;=SUM('Раздел 1'!M61:M61)),"","Неверно!")</f>
        <v/>
      </c>
      <c r="B1497" s="437" t="s">
        <v>10959</v>
      </c>
      <c r="C1497" s="443" t="s">
        <v>1508</v>
      </c>
      <c r="D1497" s="443" t="s">
        <v>250</v>
      </c>
      <c r="E1497" s="443" t="str">
        <f>CONCATENATE(SUM('Раздел 1'!N61:N61),"&lt;=",SUM('Раздел 1'!M61:M61))</f>
        <v>0&lt;=0</v>
      </c>
      <c r="F1497" s="444"/>
    </row>
    <row r="1498" spans="1:6" s="445" customFormat="1" ht="30" hidden="1" customHeight="1" x14ac:dyDescent="0.25">
      <c r="A1498" s="436" t="str">
        <f>IF((SUM('Раздел 1'!N62:N62)&lt;=SUM('Раздел 1'!M62:M62)),"","Неверно!")</f>
        <v/>
      </c>
      <c r="B1498" s="437" t="s">
        <v>10959</v>
      </c>
      <c r="C1498" s="443" t="s">
        <v>1509</v>
      </c>
      <c r="D1498" s="443" t="s">
        <v>250</v>
      </c>
      <c r="E1498" s="443" t="str">
        <f>CONCATENATE(SUM('Раздел 1'!N62:N62),"&lt;=",SUM('Раздел 1'!M62:M62))</f>
        <v>0&lt;=0</v>
      </c>
      <c r="F1498" s="444"/>
    </row>
    <row r="1499" spans="1:6" s="445" customFormat="1" ht="30" hidden="1" customHeight="1" x14ac:dyDescent="0.25">
      <c r="A1499" s="436" t="str">
        <f>IF((SUM('Раздел 1'!N63:N63)&lt;=SUM('Раздел 1'!M63:M63)),"","Неверно!")</f>
        <v/>
      </c>
      <c r="B1499" s="437" t="s">
        <v>10959</v>
      </c>
      <c r="C1499" s="443" t="s">
        <v>1510</v>
      </c>
      <c r="D1499" s="443" t="s">
        <v>250</v>
      </c>
      <c r="E1499" s="443" t="str">
        <f>CONCATENATE(SUM('Раздел 1'!N63:N63),"&lt;=",SUM('Раздел 1'!M63:M63))</f>
        <v>0&lt;=0</v>
      </c>
      <c r="F1499" s="444"/>
    </row>
    <row r="1500" spans="1:6" s="445" customFormat="1" ht="30" hidden="1" customHeight="1" x14ac:dyDescent="0.25">
      <c r="A1500" s="436" t="str">
        <f>IF((SUM('Раздел 1'!N15:N15)&lt;=SUM('Раздел 1'!M15:M15)),"","Неверно!")</f>
        <v/>
      </c>
      <c r="B1500" s="437" t="s">
        <v>10959</v>
      </c>
      <c r="C1500" s="443" t="s">
        <v>1511</v>
      </c>
      <c r="D1500" s="443" t="s">
        <v>250</v>
      </c>
      <c r="E1500" s="443" t="str">
        <f>CONCATENATE(SUM('Раздел 1'!N15:N15),"&lt;=",SUM('Раздел 1'!M15:M15))</f>
        <v>0&lt;=0</v>
      </c>
      <c r="F1500" s="444"/>
    </row>
    <row r="1501" spans="1:6" s="445" customFormat="1" ht="30" hidden="1" customHeight="1" x14ac:dyDescent="0.25">
      <c r="A1501" s="436" t="str">
        <f>IF((SUM('Раздел 1'!N16:N16)&lt;=SUM('Раздел 1'!M16:M16)),"","Неверно!")</f>
        <v/>
      </c>
      <c r="B1501" s="437" t="s">
        <v>10959</v>
      </c>
      <c r="C1501" s="443" t="s">
        <v>1512</v>
      </c>
      <c r="D1501" s="443" t="s">
        <v>250</v>
      </c>
      <c r="E1501" s="443" t="str">
        <f>CONCATENATE(SUM('Раздел 1'!N16:N16),"&lt;=",SUM('Раздел 1'!M16:M16))</f>
        <v>0&lt;=0</v>
      </c>
      <c r="F1501" s="444"/>
    </row>
    <row r="1502" spans="1:6" s="445" customFormat="1" ht="30" hidden="1" customHeight="1" x14ac:dyDescent="0.25">
      <c r="A1502" s="436" t="str">
        <f>IF((SUM('Раздел 1'!N17:N17)&lt;=SUM('Раздел 1'!M17:M17)),"","Неверно!")</f>
        <v/>
      </c>
      <c r="B1502" s="437" t="s">
        <v>10959</v>
      </c>
      <c r="C1502" s="443" t="s">
        <v>1513</v>
      </c>
      <c r="D1502" s="443" t="s">
        <v>250</v>
      </c>
      <c r="E1502" s="443" t="str">
        <f>CONCATENATE(SUM('Раздел 1'!N17:N17),"&lt;=",SUM('Раздел 1'!M17:M17))</f>
        <v>0&lt;=10</v>
      </c>
      <c r="F1502" s="444"/>
    </row>
    <row r="1503" spans="1:6" s="445" customFormat="1" ht="30" hidden="1" customHeight="1" x14ac:dyDescent="0.25">
      <c r="A1503" s="436" t="str">
        <f>IF((SUM('Раздел 1'!N18:N18)&lt;=SUM('Раздел 1'!M18:M18)),"","Неверно!")</f>
        <v/>
      </c>
      <c r="B1503" s="437" t="s">
        <v>10959</v>
      </c>
      <c r="C1503" s="443" t="s">
        <v>1514</v>
      </c>
      <c r="D1503" s="443" t="s">
        <v>250</v>
      </c>
      <c r="E1503" s="443" t="str">
        <f>CONCATENATE(SUM('Раздел 1'!N18:N18),"&lt;=",SUM('Раздел 1'!M18:M18))</f>
        <v>0&lt;=0</v>
      </c>
      <c r="F1503" s="444"/>
    </row>
    <row r="1504" spans="1:6" s="445" customFormat="1" ht="30" hidden="1" customHeight="1" x14ac:dyDescent="0.25">
      <c r="A1504" s="436" t="str">
        <f>IF((SUM('Раздел 1'!F47:F47)&lt;=SUM('Раздел 1'!F10:F10)),"","Неверно!")</f>
        <v/>
      </c>
      <c r="B1504" s="437" t="s">
        <v>10960</v>
      </c>
      <c r="C1504" s="443" t="s">
        <v>1427</v>
      </c>
      <c r="D1504" s="443" t="s">
        <v>261</v>
      </c>
      <c r="E1504" s="443" t="str">
        <f>CONCATENATE(SUM('Раздел 1'!F47:F47),"&lt;=",SUM('Раздел 1'!F10:F10))</f>
        <v>2&lt;=37</v>
      </c>
      <c r="F1504" s="444"/>
    </row>
    <row r="1505" spans="1:6" s="445" customFormat="1" ht="30" hidden="1" customHeight="1" x14ac:dyDescent="0.25">
      <c r="A1505" s="436" t="str">
        <f>IF((SUM('Раздел 1'!O47:O47)&lt;=SUM('Раздел 1'!O10:O10)),"","Неверно!")</f>
        <v/>
      </c>
      <c r="B1505" s="437" t="s">
        <v>10960</v>
      </c>
      <c r="C1505" s="443" t="s">
        <v>1428</v>
      </c>
      <c r="D1505" s="443" t="s">
        <v>261</v>
      </c>
      <c r="E1505" s="443" t="str">
        <f>CONCATENATE(SUM('Раздел 1'!O47:O47),"&lt;=",SUM('Раздел 1'!O10:O10))</f>
        <v>1&lt;=41</v>
      </c>
      <c r="F1505" s="444"/>
    </row>
    <row r="1506" spans="1:6" s="445" customFormat="1" ht="30" hidden="1" customHeight="1" x14ac:dyDescent="0.25">
      <c r="A1506" s="436" t="str">
        <f>IF((SUM('Раздел 1'!P47:P47)&lt;=SUM('Раздел 1'!P10:P10)),"","Неверно!")</f>
        <v/>
      </c>
      <c r="B1506" s="437" t="s">
        <v>10960</v>
      </c>
      <c r="C1506" s="443" t="s">
        <v>1429</v>
      </c>
      <c r="D1506" s="443" t="s">
        <v>261</v>
      </c>
      <c r="E1506" s="443" t="str">
        <f>CONCATENATE(SUM('Раздел 1'!P47:P47),"&lt;=",SUM('Раздел 1'!P10:P10))</f>
        <v>1&lt;=77</v>
      </c>
      <c r="F1506" s="444"/>
    </row>
    <row r="1507" spans="1:6" s="445" customFormat="1" ht="30" hidden="1" customHeight="1" x14ac:dyDescent="0.25">
      <c r="A1507" s="436" t="str">
        <f>IF((SUM('Раздел 1'!Q47:Q47)&lt;=SUM('Раздел 1'!Q10:Q10)),"","Неверно!")</f>
        <v/>
      </c>
      <c r="B1507" s="437" t="s">
        <v>10960</v>
      </c>
      <c r="C1507" s="443" t="s">
        <v>1430</v>
      </c>
      <c r="D1507" s="443" t="s">
        <v>261</v>
      </c>
      <c r="E1507" s="443" t="str">
        <f>CONCATENATE(SUM('Раздел 1'!Q47:Q47),"&lt;=",SUM('Раздел 1'!Q10:Q10))</f>
        <v>0&lt;=50</v>
      </c>
      <c r="F1507" s="444"/>
    </row>
    <row r="1508" spans="1:6" s="445" customFormat="1" ht="30" hidden="1" customHeight="1" x14ac:dyDescent="0.25">
      <c r="A1508" s="436" t="str">
        <f>IF((SUM('Раздел 1'!R47:R47)&lt;=SUM('Раздел 1'!R10:R10)),"","Неверно!")</f>
        <v/>
      </c>
      <c r="B1508" s="437" t="s">
        <v>10960</v>
      </c>
      <c r="C1508" s="443" t="s">
        <v>1431</v>
      </c>
      <c r="D1508" s="443" t="s">
        <v>261</v>
      </c>
      <c r="E1508" s="443" t="str">
        <f>CONCATENATE(SUM('Раздел 1'!R47:R47),"&lt;=",SUM('Раздел 1'!R10:R10))</f>
        <v>0&lt;=0</v>
      </c>
      <c r="F1508" s="444"/>
    </row>
    <row r="1509" spans="1:6" s="445" customFormat="1" ht="30" hidden="1" customHeight="1" x14ac:dyDescent="0.25">
      <c r="A1509" s="436" t="str">
        <f>IF((SUM('Раздел 1'!S47:S47)&lt;=SUM('Раздел 1'!S10:S10)),"","Неверно!")</f>
        <v/>
      </c>
      <c r="B1509" s="437" t="s">
        <v>10960</v>
      </c>
      <c r="C1509" s="443" t="s">
        <v>1432</v>
      </c>
      <c r="D1509" s="443" t="s">
        <v>261</v>
      </c>
      <c r="E1509" s="443" t="str">
        <f>CONCATENATE(SUM('Раздел 1'!S47:S47),"&lt;=",SUM('Раздел 1'!S10:S10))</f>
        <v>0&lt;=0</v>
      </c>
      <c r="F1509" s="444"/>
    </row>
    <row r="1510" spans="1:6" s="445" customFormat="1" ht="30" hidden="1" customHeight="1" x14ac:dyDescent="0.25">
      <c r="A1510" s="436" t="str">
        <f>IF((SUM('Раздел 1'!T47:T47)&lt;=SUM('Раздел 1'!T10:T10)),"","Неверно!")</f>
        <v/>
      </c>
      <c r="B1510" s="437" t="s">
        <v>10960</v>
      </c>
      <c r="C1510" s="443" t="s">
        <v>1433</v>
      </c>
      <c r="D1510" s="443" t="s">
        <v>261</v>
      </c>
      <c r="E1510" s="443" t="str">
        <f>CONCATENATE(SUM('Раздел 1'!T47:T47),"&lt;=",SUM('Раздел 1'!T10:T10))</f>
        <v>1&lt;=13</v>
      </c>
      <c r="F1510" s="444"/>
    </row>
    <row r="1511" spans="1:6" s="445" customFormat="1" ht="30" hidden="1" customHeight="1" x14ac:dyDescent="0.25">
      <c r="A1511" s="436" t="str">
        <f>IF((SUM('Раздел 1'!U47:U47)&lt;=SUM('Раздел 1'!U10:U10)),"","Неверно!")</f>
        <v/>
      </c>
      <c r="B1511" s="437" t="s">
        <v>10960</v>
      </c>
      <c r="C1511" s="443" t="s">
        <v>1434</v>
      </c>
      <c r="D1511" s="443" t="s">
        <v>261</v>
      </c>
      <c r="E1511" s="443" t="str">
        <f>CONCATENATE(SUM('Раздел 1'!U47:U47),"&lt;=",SUM('Раздел 1'!U10:U10))</f>
        <v>0&lt;=3</v>
      </c>
      <c r="F1511" s="444"/>
    </row>
    <row r="1512" spans="1:6" s="445" customFormat="1" ht="30" hidden="1" customHeight="1" x14ac:dyDescent="0.25">
      <c r="A1512" s="436" t="str">
        <f>IF((SUM('Раздел 1'!V47:V47)&lt;=SUM('Раздел 1'!V10:V10)),"","Неверно!")</f>
        <v/>
      </c>
      <c r="B1512" s="437" t="s">
        <v>10960</v>
      </c>
      <c r="C1512" s="443" t="s">
        <v>1435</v>
      </c>
      <c r="D1512" s="443" t="s">
        <v>261</v>
      </c>
      <c r="E1512" s="443" t="str">
        <f>CONCATENATE(SUM('Раздел 1'!V47:V47),"&lt;=",SUM('Раздел 1'!V10:V10))</f>
        <v>1&lt;=2</v>
      </c>
      <c r="F1512" s="444"/>
    </row>
    <row r="1513" spans="1:6" s="445" customFormat="1" ht="30" hidden="1" customHeight="1" x14ac:dyDescent="0.25">
      <c r="A1513" s="436" t="str">
        <f>IF((SUM('Раздел 1'!W47:W47)&lt;=SUM('Раздел 1'!W10:W10)),"","Неверно!")</f>
        <v/>
      </c>
      <c r="B1513" s="437" t="s">
        <v>10960</v>
      </c>
      <c r="C1513" s="443" t="s">
        <v>1436</v>
      </c>
      <c r="D1513" s="443" t="s">
        <v>261</v>
      </c>
      <c r="E1513" s="443" t="str">
        <f>CONCATENATE(SUM('Раздел 1'!W47:W47),"&lt;=",SUM('Раздел 1'!W10:W10))</f>
        <v>0&lt;=0</v>
      </c>
      <c r="F1513" s="444"/>
    </row>
    <row r="1514" spans="1:6" s="445" customFormat="1" ht="30" hidden="1" customHeight="1" x14ac:dyDescent="0.25">
      <c r="A1514" s="436" t="str">
        <f>IF((SUM('Раздел 1'!X47:X47)&lt;=SUM('Раздел 1'!X10:X10)),"","Неверно!")</f>
        <v/>
      </c>
      <c r="B1514" s="437" t="s">
        <v>10960</v>
      </c>
      <c r="C1514" s="443" t="s">
        <v>1437</v>
      </c>
      <c r="D1514" s="443" t="s">
        <v>261</v>
      </c>
      <c r="E1514" s="443" t="str">
        <f>CONCATENATE(SUM('Раздел 1'!X47:X47),"&lt;=",SUM('Раздел 1'!X10:X10))</f>
        <v>0&lt;=35</v>
      </c>
      <c r="F1514" s="444"/>
    </row>
    <row r="1515" spans="1:6" s="445" customFormat="1" ht="30" hidden="1" customHeight="1" x14ac:dyDescent="0.25">
      <c r="A1515" s="436" t="str">
        <f>IF((SUM('Раздел 1'!G47:G47)&lt;=SUM('Раздел 1'!G10:G10)),"","Неверно!")</f>
        <v/>
      </c>
      <c r="B1515" s="437" t="s">
        <v>10960</v>
      </c>
      <c r="C1515" s="443" t="s">
        <v>1438</v>
      </c>
      <c r="D1515" s="443" t="s">
        <v>261</v>
      </c>
      <c r="E1515" s="443" t="str">
        <f>CONCATENATE(SUM('Раздел 1'!G47:G47),"&lt;=",SUM('Раздел 1'!G10:G10))</f>
        <v>1&lt;=71</v>
      </c>
      <c r="F1515" s="444"/>
    </row>
    <row r="1516" spans="1:6" s="445" customFormat="1" ht="30" hidden="1" customHeight="1" x14ac:dyDescent="0.25">
      <c r="A1516" s="436" t="str">
        <f>IF((SUM('Раздел 1'!Y47:Y47)&lt;=SUM('Раздел 1'!Y10:Y10)),"","Неверно!")</f>
        <v/>
      </c>
      <c r="B1516" s="437" t="s">
        <v>10960</v>
      </c>
      <c r="C1516" s="443" t="s">
        <v>1439</v>
      </c>
      <c r="D1516" s="443" t="s">
        <v>261</v>
      </c>
      <c r="E1516" s="443" t="str">
        <f>CONCATENATE(SUM('Раздел 1'!Y47:Y47),"&lt;=",SUM('Раздел 1'!Y10:Y10))</f>
        <v>0&lt;=28</v>
      </c>
      <c r="F1516" s="444"/>
    </row>
    <row r="1517" spans="1:6" s="445" customFormat="1" ht="30" hidden="1" customHeight="1" x14ac:dyDescent="0.25">
      <c r="A1517" s="436" t="str">
        <f>IF((SUM('Раздел 1'!Z47:Z47)&lt;=SUM('Раздел 1'!Z10:Z10)),"","Неверно!")</f>
        <v/>
      </c>
      <c r="B1517" s="437" t="s">
        <v>10960</v>
      </c>
      <c r="C1517" s="443" t="s">
        <v>1440</v>
      </c>
      <c r="D1517" s="443" t="s">
        <v>261</v>
      </c>
      <c r="E1517" s="443" t="str">
        <f>CONCATENATE(SUM('Раздел 1'!Z47:Z47),"&lt;=",SUM('Раздел 1'!Z10:Z10))</f>
        <v>0&lt;=9</v>
      </c>
      <c r="F1517" s="444"/>
    </row>
    <row r="1518" spans="1:6" s="445" customFormat="1" ht="30" hidden="1" customHeight="1" x14ac:dyDescent="0.25">
      <c r="A1518" s="436" t="str">
        <f>IF((SUM('Раздел 1'!AA47:AA47)&lt;=SUM('Раздел 1'!AA10:AA10)),"","Неверно!")</f>
        <v/>
      </c>
      <c r="B1518" s="437" t="s">
        <v>10960</v>
      </c>
      <c r="C1518" s="443" t="s">
        <v>1441</v>
      </c>
      <c r="D1518" s="443" t="s">
        <v>261</v>
      </c>
      <c r="E1518" s="443" t="str">
        <f>CONCATENATE(SUM('Раздел 1'!AA47:AA47),"&lt;=",SUM('Раздел 1'!AA10:AA10))</f>
        <v>0&lt;=0</v>
      </c>
      <c r="F1518" s="444"/>
    </row>
    <row r="1519" spans="1:6" s="445" customFormat="1" ht="30" hidden="1" customHeight="1" x14ac:dyDescent="0.25">
      <c r="A1519" s="436" t="str">
        <f>IF((SUM('Раздел 1'!AB47:AB47)&lt;=SUM('Раздел 1'!AB10:AB10)),"","Неверно!")</f>
        <v/>
      </c>
      <c r="B1519" s="437" t="s">
        <v>10960</v>
      </c>
      <c r="C1519" s="443" t="s">
        <v>1442</v>
      </c>
      <c r="D1519" s="443" t="s">
        <v>261</v>
      </c>
      <c r="E1519" s="443" t="str">
        <f>CONCATENATE(SUM('Раздел 1'!AB47:AB47),"&lt;=",SUM('Раздел 1'!AB10:AB10))</f>
        <v>0&lt;=0</v>
      </c>
      <c r="F1519" s="444"/>
    </row>
    <row r="1520" spans="1:6" s="445" customFormat="1" ht="30" hidden="1" customHeight="1" x14ac:dyDescent="0.25">
      <c r="A1520" s="436" t="str">
        <f>IF((SUM('Раздел 1'!AC47:AC47)&lt;=SUM('Раздел 1'!AC10:AC10)),"","Неверно!")</f>
        <v/>
      </c>
      <c r="B1520" s="437" t="s">
        <v>10960</v>
      </c>
      <c r="C1520" s="443" t="s">
        <v>1443</v>
      </c>
      <c r="D1520" s="443" t="s">
        <v>261</v>
      </c>
      <c r="E1520" s="443" t="str">
        <f>CONCATENATE(SUM('Раздел 1'!AC47:AC47),"&lt;=",SUM('Раздел 1'!AC10:AC10))</f>
        <v>0&lt;=0</v>
      </c>
      <c r="F1520" s="444"/>
    </row>
    <row r="1521" spans="1:6" s="445" customFormat="1" ht="30" hidden="1" customHeight="1" x14ac:dyDescent="0.25">
      <c r="A1521" s="436" t="str">
        <f>IF((SUM('Раздел 1'!AD47:AD47)&lt;=SUM('Раздел 1'!AD10:AD10)),"","Неверно!")</f>
        <v/>
      </c>
      <c r="B1521" s="437" t="s">
        <v>10960</v>
      </c>
      <c r="C1521" s="443" t="s">
        <v>1444</v>
      </c>
      <c r="D1521" s="443" t="s">
        <v>261</v>
      </c>
      <c r="E1521" s="443" t="str">
        <f>CONCATENATE(SUM('Раздел 1'!AD47:AD47),"&lt;=",SUM('Раздел 1'!AD10:AD10))</f>
        <v>0&lt;=0</v>
      </c>
      <c r="F1521" s="444"/>
    </row>
    <row r="1522" spans="1:6" s="445" customFormat="1" ht="30" hidden="1" customHeight="1" x14ac:dyDescent="0.25">
      <c r="A1522" s="436" t="str">
        <f>IF((SUM('Раздел 1'!AE47:AE47)&lt;=SUM('Раздел 1'!AE10:AE10)),"","Неверно!")</f>
        <v/>
      </c>
      <c r="B1522" s="437" t="s">
        <v>10960</v>
      </c>
      <c r="C1522" s="443" t="s">
        <v>1445</v>
      </c>
      <c r="D1522" s="443" t="s">
        <v>261</v>
      </c>
      <c r="E1522" s="443" t="str">
        <f>CONCATENATE(SUM('Раздел 1'!AE47:AE47),"&lt;=",SUM('Раздел 1'!AE10:AE10))</f>
        <v>0&lt;=0</v>
      </c>
      <c r="F1522" s="444"/>
    </row>
    <row r="1523" spans="1:6" s="445" customFormat="1" ht="30" hidden="1" customHeight="1" x14ac:dyDescent="0.25">
      <c r="A1523" s="436" t="str">
        <f>IF((SUM('Раздел 1'!AF47:AF47)&lt;=SUM('Раздел 1'!AF10:AF10)),"","Неверно!")</f>
        <v/>
      </c>
      <c r="B1523" s="437" t="s">
        <v>10960</v>
      </c>
      <c r="C1523" s="443" t="s">
        <v>1446</v>
      </c>
      <c r="D1523" s="443" t="s">
        <v>261</v>
      </c>
      <c r="E1523" s="443" t="str">
        <f>CONCATENATE(SUM('Раздел 1'!AF47:AF47),"&lt;=",SUM('Раздел 1'!AF10:AF10))</f>
        <v>0&lt;=0</v>
      </c>
      <c r="F1523" s="444"/>
    </row>
    <row r="1524" spans="1:6" s="445" customFormat="1" ht="30" hidden="1" customHeight="1" x14ac:dyDescent="0.25">
      <c r="A1524" s="436" t="str">
        <f>IF((SUM('Раздел 1'!AG47:AG47)&lt;=SUM('Раздел 1'!AG10:AG10)),"","Неверно!")</f>
        <v/>
      </c>
      <c r="B1524" s="437" t="s">
        <v>10960</v>
      </c>
      <c r="C1524" s="443" t="s">
        <v>1447</v>
      </c>
      <c r="D1524" s="443" t="s">
        <v>261</v>
      </c>
      <c r="E1524" s="443" t="str">
        <f>CONCATENATE(SUM('Раздел 1'!AG47:AG47),"&lt;=",SUM('Раздел 1'!AG10:AG10))</f>
        <v>0&lt;=1</v>
      </c>
      <c r="F1524" s="444"/>
    </row>
    <row r="1525" spans="1:6" s="445" customFormat="1" ht="30" hidden="1" customHeight="1" x14ac:dyDescent="0.25">
      <c r="A1525" s="436" t="str">
        <f>IF((SUM('Раздел 1'!AH47:AH47)&lt;=SUM('Раздел 1'!AH10:AH10)),"","Неверно!")</f>
        <v/>
      </c>
      <c r="B1525" s="437" t="s">
        <v>10960</v>
      </c>
      <c r="C1525" s="443" t="s">
        <v>1448</v>
      </c>
      <c r="D1525" s="443" t="s">
        <v>261</v>
      </c>
      <c r="E1525" s="443" t="str">
        <f>CONCATENATE(SUM('Раздел 1'!AH47:AH47),"&lt;=",SUM('Раздел 1'!AH10:AH10))</f>
        <v>0&lt;=0</v>
      </c>
      <c r="F1525" s="444"/>
    </row>
    <row r="1526" spans="1:6" s="445" customFormat="1" ht="30" hidden="1" customHeight="1" x14ac:dyDescent="0.25">
      <c r="A1526" s="436" t="str">
        <f>IF((SUM('Раздел 1'!H47:H47)&lt;=SUM('Раздел 1'!H10:H10)),"","Неверно!")</f>
        <v/>
      </c>
      <c r="B1526" s="437" t="s">
        <v>10960</v>
      </c>
      <c r="C1526" s="443" t="s">
        <v>1449</v>
      </c>
      <c r="D1526" s="443" t="s">
        <v>261</v>
      </c>
      <c r="E1526" s="443" t="str">
        <f>CONCATENATE(SUM('Раздел 1'!H47:H47),"&lt;=",SUM('Раздел 1'!H10:H10))</f>
        <v>0&lt;=49</v>
      </c>
      <c r="F1526" s="444"/>
    </row>
    <row r="1527" spans="1:6" s="445" customFormat="1" ht="30" hidden="1" customHeight="1" x14ac:dyDescent="0.25">
      <c r="A1527" s="436" t="str">
        <f>IF((SUM('Раздел 1'!AI47:AI47)&lt;=SUM('Раздел 1'!AI10:AI10)),"","Неверно!")</f>
        <v/>
      </c>
      <c r="B1527" s="437" t="s">
        <v>10960</v>
      </c>
      <c r="C1527" s="443" t="s">
        <v>1450</v>
      </c>
      <c r="D1527" s="443" t="s">
        <v>261</v>
      </c>
      <c r="E1527" s="443" t="str">
        <f>CONCATENATE(SUM('Раздел 1'!AI47:AI47),"&lt;=",SUM('Раздел 1'!AI10:AI10))</f>
        <v>0&lt;=0</v>
      </c>
      <c r="F1527" s="444"/>
    </row>
    <row r="1528" spans="1:6" s="445" customFormat="1" ht="30" hidden="1" customHeight="1" x14ac:dyDescent="0.25">
      <c r="A1528" s="436" t="str">
        <f>IF((SUM('Раздел 1'!AJ47:AJ47)&lt;=SUM('Раздел 1'!AJ10:AJ10)),"","Неверно!")</f>
        <v/>
      </c>
      <c r="B1528" s="437" t="s">
        <v>10960</v>
      </c>
      <c r="C1528" s="443" t="s">
        <v>1451</v>
      </c>
      <c r="D1528" s="443" t="s">
        <v>261</v>
      </c>
      <c r="E1528" s="443" t="str">
        <f>CONCATENATE(SUM('Раздел 1'!AJ47:AJ47),"&lt;=",SUM('Раздел 1'!AJ10:AJ10))</f>
        <v>0&lt;=1</v>
      </c>
      <c r="F1528" s="444"/>
    </row>
    <row r="1529" spans="1:6" s="445" customFormat="1" ht="30" hidden="1" customHeight="1" x14ac:dyDescent="0.25">
      <c r="A1529" s="436" t="str">
        <f>IF((SUM('Раздел 1'!AK47:AK47)&lt;=SUM('Раздел 1'!AK10:AK10)),"","Неверно!")</f>
        <v/>
      </c>
      <c r="B1529" s="437" t="s">
        <v>10960</v>
      </c>
      <c r="C1529" s="443" t="s">
        <v>1452</v>
      </c>
      <c r="D1529" s="443" t="s">
        <v>261</v>
      </c>
      <c r="E1529" s="443" t="str">
        <f>CONCATENATE(SUM('Раздел 1'!AK47:AK47),"&lt;=",SUM('Раздел 1'!AK10:AK10))</f>
        <v>0&lt;=0</v>
      </c>
      <c r="F1529" s="444"/>
    </row>
    <row r="1530" spans="1:6" s="445" customFormat="1" ht="30" hidden="1" customHeight="1" x14ac:dyDescent="0.25">
      <c r="A1530" s="436" t="str">
        <f>IF((SUM('Раздел 1'!AL47:AL47)&lt;=SUM('Раздел 1'!AL10:AL10)),"","Неверно!")</f>
        <v/>
      </c>
      <c r="B1530" s="437" t="s">
        <v>10960</v>
      </c>
      <c r="C1530" s="443" t="s">
        <v>1453</v>
      </c>
      <c r="D1530" s="443" t="s">
        <v>261</v>
      </c>
      <c r="E1530" s="443" t="str">
        <f>CONCATENATE(SUM('Раздел 1'!AL47:AL47),"&lt;=",SUM('Раздел 1'!AL10:AL10))</f>
        <v>0&lt;=0</v>
      </c>
      <c r="F1530" s="444"/>
    </row>
    <row r="1531" spans="1:6" s="445" customFormat="1" ht="30" hidden="1" customHeight="1" x14ac:dyDescent="0.25">
      <c r="A1531" s="436" t="str">
        <f>IF((SUM('Раздел 1'!AM47:AM47)&lt;=SUM('Раздел 1'!AM10:AM10)),"","Неверно!")</f>
        <v/>
      </c>
      <c r="B1531" s="437" t="s">
        <v>10960</v>
      </c>
      <c r="C1531" s="443" t="s">
        <v>1454</v>
      </c>
      <c r="D1531" s="443" t="s">
        <v>261</v>
      </c>
      <c r="E1531" s="443" t="str">
        <f>CONCATENATE(SUM('Раздел 1'!AM47:AM47),"&lt;=",SUM('Раздел 1'!AM10:AM10))</f>
        <v>0&lt;=0</v>
      </c>
      <c r="F1531" s="444"/>
    </row>
    <row r="1532" spans="1:6" s="445" customFormat="1" ht="30" hidden="1" customHeight="1" x14ac:dyDescent="0.25">
      <c r="A1532" s="436" t="str">
        <f>IF((SUM('Раздел 1'!I47:I47)&lt;=SUM('Раздел 1'!I10:I10)),"","Неверно!")</f>
        <v/>
      </c>
      <c r="B1532" s="437" t="s">
        <v>10960</v>
      </c>
      <c r="C1532" s="443" t="s">
        <v>1455</v>
      </c>
      <c r="D1532" s="443" t="s">
        <v>261</v>
      </c>
      <c r="E1532" s="443" t="str">
        <f>CONCATENATE(SUM('Раздел 1'!I47:I47),"&lt;=",SUM('Раздел 1'!I10:I10))</f>
        <v>1&lt;=12</v>
      </c>
      <c r="F1532" s="444"/>
    </row>
    <row r="1533" spans="1:6" s="445" customFormat="1" ht="30" hidden="1" customHeight="1" x14ac:dyDescent="0.25">
      <c r="A1533" s="436" t="str">
        <f>IF((SUM('Раздел 1'!J47:J47)&lt;=SUM('Раздел 1'!J10:J10)),"","Неверно!")</f>
        <v/>
      </c>
      <c r="B1533" s="437" t="s">
        <v>10960</v>
      </c>
      <c r="C1533" s="443" t="s">
        <v>1456</v>
      </c>
      <c r="D1533" s="443" t="s">
        <v>261</v>
      </c>
      <c r="E1533" s="443" t="str">
        <f>CONCATENATE(SUM('Раздел 1'!J47:J47),"&lt;=",SUM('Раздел 1'!J10:J10))</f>
        <v>0&lt;=3</v>
      </c>
      <c r="F1533" s="444"/>
    </row>
    <row r="1534" spans="1:6" s="445" customFormat="1" ht="30" hidden="1" customHeight="1" x14ac:dyDescent="0.25">
      <c r="A1534" s="436" t="str">
        <f>IF((SUM('Раздел 1'!K47:K47)&lt;=SUM('Раздел 1'!K10:K10)),"","Неверно!")</f>
        <v/>
      </c>
      <c r="B1534" s="437" t="s">
        <v>10960</v>
      </c>
      <c r="C1534" s="443" t="s">
        <v>1457</v>
      </c>
      <c r="D1534" s="443" t="s">
        <v>261</v>
      </c>
      <c r="E1534" s="443" t="str">
        <f>CONCATENATE(SUM('Раздел 1'!K47:K47),"&lt;=",SUM('Раздел 1'!K10:K10))</f>
        <v>1&lt;=2</v>
      </c>
      <c r="F1534" s="444"/>
    </row>
    <row r="1535" spans="1:6" s="445" customFormat="1" ht="30" hidden="1" customHeight="1" x14ac:dyDescent="0.25">
      <c r="A1535" s="436" t="str">
        <f>IF((SUM('Раздел 1'!L47:L47)&lt;=SUM('Раздел 1'!L10:L10)),"","Неверно!")</f>
        <v/>
      </c>
      <c r="B1535" s="437" t="s">
        <v>10960</v>
      </c>
      <c r="C1535" s="443" t="s">
        <v>1458</v>
      </c>
      <c r="D1535" s="443" t="s">
        <v>261</v>
      </c>
      <c r="E1535" s="443" t="str">
        <f>CONCATENATE(SUM('Раздел 1'!L47:L47),"&lt;=",SUM('Раздел 1'!L10:L10))</f>
        <v>0&lt;=1</v>
      </c>
      <c r="F1535" s="444"/>
    </row>
    <row r="1536" spans="1:6" s="445" customFormat="1" ht="30" hidden="1" customHeight="1" x14ac:dyDescent="0.25">
      <c r="A1536" s="436" t="str">
        <f>IF((SUM('Раздел 1'!M47:M47)&lt;=SUM('Раздел 1'!M10:M10)),"","Неверно!")</f>
        <v/>
      </c>
      <c r="B1536" s="437" t="s">
        <v>10960</v>
      </c>
      <c r="C1536" s="443" t="s">
        <v>1459</v>
      </c>
      <c r="D1536" s="443" t="s">
        <v>261</v>
      </c>
      <c r="E1536" s="443" t="str">
        <f>CONCATENATE(SUM('Раздел 1'!M47:M47),"&lt;=",SUM('Раздел 1'!M10:M10))</f>
        <v>2&lt;=67</v>
      </c>
      <c r="F1536" s="444"/>
    </row>
    <row r="1537" spans="1:6" s="445" customFormat="1" ht="30" hidden="1" customHeight="1" x14ac:dyDescent="0.25">
      <c r="A1537" s="436" t="str">
        <f>IF((SUM('Раздел 1'!N47:N47)&lt;=SUM('Раздел 1'!N10:N10)),"","Неверно!")</f>
        <v/>
      </c>
      <c r="B1537" s="437" t="s">
        <v>10960</v>
      </c>
      <c r="C1537" s="443" t="s">
        <v>1460</v>
      </c>
      <c r="D1537" s="443" t="s">
        <v>261</v>
      </c>
      <c r="E1537" s="443" t="str">
        <f>CONCATENATE(SUM('Раздел 1'!N47:N47),"&lt;=",SUM('Раздел 1'!N10:N10))</f>
        <v>0&lt;=0</v>
      </c>
      <c r="F1537" s="444"/>
    </row>
    <row r="1538" spans="1:6" s="445" customFormat="1" ht="30" hidden="1" customHeight="1" x14ac:dyDescent="0.25">
      <c r="A1538" s="436" t="str">
        <f>IF((SUM('Раздел 1'!M10:M10)=SUM('Раздел 1'!H10:L10)),"","Неверно!")</f>
        <v/>
      </c>
      <c r="B1538" s="437" t="s">
        <v>10961</v>
      </c>
      <c r="C1538" s="443" t="s">
        <v>1373</v>
      </c>
      <c r="D1538" s="443" t="s">
        <v>263</v>
      </c>
      <c r="E1538" s="443" t="str">
        <f>CONCATENATE(SUM('Раздел 1'!M10:M10),"=",SUM('Раздел 1'!H10:L10))</f>
        <v>67=67</v>
      </c>
      <c r="F1538" s="444"/>
    </row>
    <row r="1539" spans="1:6" s="445" customFormat="1" ht="30" hidden="1" customHeight="1" x14ac:dyDescent="0.25">
      <c r="A1539" s="436" t="str">
        <f>IF((SUM('Раздел 1'!M19:M19)=SUM('Раздел 1'!H19:L19)),"","Неверно!")</f>
        <v/>
      </c>
      <c r="B1539" s="437" t="s">
        <v>10961</v>
      </c>
      <c r="C1539" s="443" t="s">
        <v>1374</v>
      </c>
      <c r="D1539" s="443" t="s">
        <v>263</v>
      </c>
      <c r="E1539" s="443" t="str">
        <f>CONCATENATE(SUM('Раздел 1'!M19:M19),"=",SUM('Раздел 1'!H19:L19))</f>
        <v>1=1</v>
      </c>
      <c r="F1539" s="444"/>
    </row>
    <row r="1540" spans="1:6" s="445" customFormat="1" ht="30" hidden="1" customHeight="1" x14ac:dyDescent="0.25">
      <c r="A1540" s="436" t="str">
        <f>IF((SUM('Раздел 1'!M20:M20)=SUM('Раздел 1'!H20:L20)),"","Неверно!")</f>
        <v/>
      </c>
      <c r="B1540" s="437" t="s">
        <v>10961</v>
      </c>
      <c r="C1540" s="443" t="s">
        <v>1375</v>
      </c>
      <c r="D1540" s="443" t="s">
        <v>263</v>
      </c>
      <c r="E1540" s="443" t="str">
        <f>CONCATENATE(SUM('Раздел 1'!M20:M20),"=",SUM('Раздел 1'!H20:L20))</f>
        <v>0=0</v>
      </c>
      <c r="F1540" s="444"/>
    </row>
    <row r="1541" spans="1:6" s="445" customFormat="1" ht="30" hidden="1" customHeight="1" x14ac:dyDescent="0.25">
      <c r="A1541" s="436" t="str">
        <f>IF((SUM('Раздел 1'!M21:M21)=SUM('Раздел 1'!H21:L21)),"","Неверно!")</f>
        <v/>
      </c>
      <c r="B1541" s="437" t="s">
        <v>10961</v>
      </c>
      <c r="C1541" s="443" t="s">
        <v>1376</v>
      </c>
      <c r="D1541" s="443" t="s">
        <v>263</v>
      </c>
      <c r="E1541" s="443" t="str">
        <f>CONCATENATE(SUM('Раздел 1'!M21:M21),"=",SUM('Раздел 1'!H21:L21))</f>
        <v>1=1</v>
      </c>
      <c r="F1541" s="444"/>
    </row>
    <row r="1542" spans="1:6" s="445" customFormat="1" ht="30" hidden="1" customHeight="1" x14ac:dyDescent="0.25">
      <c r="A1542" s="436" t="str">
        <f>IF((SUM('Раздел 1'!M22:M22)=SUM('Раздел 1'!H22:L22)),"","Неверно!")</f>
        <v/>
      </c>
      <c r="B1542" s="437" t="s">
        <v>10961</v>
      </c>
      <c r="C1542" s="443" t="s">
        <v>1377</v>
      </c>
      <c r="D1542" s="443" t="s">
        <v>263</v>
      </c>
      <c r="E1542" s="443" t="str">
        <f>CONCATENATE(SUM('Раздел 1'!M22:M22),"=",SUM('Раздел 1'!H22:L22))</f>
        <v>0=0</v>
      </c>
      <c r="F1542" s="444"/>
    </row>
    <row r="1543" spans="1:6" s="445" customFormat="1" ht="30" hidden="1" customHeight="1" x14ac:dyDescent="0.25">
      <c r="A1543" s="436" t="str">
        <f>IF((SUM('Раздел 1'!M23:M23)=SUM('Раздел 1'!H23:L23)),"","Неверно!")</f>
        <v/>
      </c>
      <c r="B1543" s="437" t="s">
        <v>10961</v>
      </c>
      <c r="C1543" s="443" t="s">
        <v>1378</v>
      </c>
      <c r="D1543" s="443" t="s">
        <v>263</v>
      </c>
      <c r="E1543" s="443" t="str">
        <f>CONCATENATE(SUM('Раздел 1'!M23:M23),"=",SUM('Раздел 1'!H23:L23))</f>
        <v>0=0</v>
      </c>
      <c r="F1543" s="444"/>
    </row>
    <row r="1544" spans="1:6" s="445" customFormat="1" ht="30" hidden="1" customHeight="1" x14ac:dyDescent="0.25">
      <c r="A1544" s="436" t="str">
        <f>IF((SUM('Раздел 1'!M24:M24)=SUM('Раздел 1'!H24:L24)),"","Неверно!")</f>
        <v/>
      </c>
      <c r="B1544" s="437" t="s">
        <v>10961</v>
      </c>
      <c r="C1544" s="443" t="s">
        <v>1379</v>
      </c>
      <c r="D1544" s="443" t="s">
        <v>263</v>
      </c>
      <c r="E1544" s="443" t="str">
        <f>CONCATENATE(SUM('Раздел 1'!M24:M24),"=",SUM('Раздел 1'!H24:L24))</f>
        <v>4=4</v>
      </c>
      <c r="F1544" s="444"/>
    </row>
    <row r="1545" spans="1:6" s="445" customFormat="1" ht="30" hidden="1" customHeight="1" x14ac:dyDescent="0.25">
      <c r="A1545" s="436" t="str">
        <f>IF((SUM('Раздел 1'!M25:M25)=SUM('Раздел 1'!H25:L25)),"","Неверно!")</f>
        <v/>
      </c>
      <c r="B1545" s="437" t="s">
        <v>10961</v>
      </c>
      <c r="C1545" s="443" t="s">
        <v>1380</v>
      </c>
      <c r="D1545" s="443" t="s">
        <v>263</v>
      </c>
      <c r="E1545" s="443" t="str">
        <f>CONCATENATE(SUM('Раздел 1'!M25:M25),"=",SUM('Раздел 1'!H25:L25))</f>
        <v>0=0</v>
      </c>
      <c r="F1545" s="444"/>
    </row>
    <row r="1546" spans="1:6" s="445" customFormat="1" ht="30" hidden="1" customHeight="1" x14ac:dyDescent="0.25">
      <c r="A1546" s="436" t="str">
        <f>IF((SUM('Раздел 1'!M26:M26)=SUM('Раздел 1'!H26:L26)),"","Неверно!")</f>
        <v/>
      </c>
      <c r="B1546" s="437" t="s">
        <v>10961</v>
      </c>
      <c r="C1546" s="443" t="s">
        <v>1381</v>
      </c>
      <c r="D1546" s="443" t="s">
        <v>263</v>
      </c>
      <c r="E1546" s="443" t="str">
        <f>CONCATENATE(SUM('Раздел 1'!M26:M26),"=",SUM('Раздел 1'!H26:L26))</f>
        <v>0=0</v>
      </c>
      <c r="F1546" s="444"/>
    </row>
    <row r="1547" spans="1:6" s="445" customFormat="1" ht="30" hidden="1" customHeight="1" x14ac:dyDescent="0.25">
      <c r="A1547" s="436" t="str">
        <f>IF((SUM('Раздел 1'!M27:M27)=SUM('Раздел 1'!H27:L27)),"","Неверно!")</f>
        <v/>
      </c>
      <c r="B1547" s="437" t="s">
        <v>10961</v>
      </c>
      <c r="C1547" s="443" t="s">
        <v>1382</v>
      </c>
      <c r="D1547" s="443" t="s">
        <v>263</v>
      </c>
      <c r="E1547" s="443" t="str">
        <f>CONCATENATE(SUM('Раздел 1'!M27:M27),"=",SUM('Раздел 1'!H27:L27))</f>
        <v>0=0</v>
      </c>
      <c r="F1547" s="444"/>
    </row>
    <row r="1548" spans="1:6" s="445" customFormat="1" ht="30" hidden="1" customHeight="1" x14ac:dyDescent="0.25">
      <c r="A1548" s="436" t="str">
        <f>IF((SUM('Раздел 1'!M28:M28)=SUM('Раздел 1'!H28:L28)),"","Неверно!")</f>
        <v/>
      </c>
      <c r="B1548" s="437" t="s">
        <v>10961</v>
      </c>
      <c r="C1548" s="443" t="s">
        <v>1383</v>
      </c>
      <c r="D1548" s="443" t="s">
        <v>263</v>
      </c>
      <c r="E1548" s="443" t="str">
        <f>CONCATENATE(SUM('Раздел 1'!M28:M28),"=",SUM('Раздел 1'!H28:L28))</f>
        <v>0=0</v>
      </c>
      <c r="F1548" s="444"/>
    </row>
    <row r="1549" spans="1:6" s="445" customFormat="1" ht="30" hidden="1" customHeight="1" x14ac:dyDescent="0.25">
      <c r="A1549" s="436" t="str">
        <f>IF((SUM('Раздел 1'!M11:M11)=SUM('Раздел 1'!H11:L11)),"","Неверно!")</f>
        <v/>
      </c>
      <c r="B1549" s="437" t="s">
        <v>10961</v>
      </c>
      <c r="C1549" s="443" t="s">
        <v>1384</v>
      </c>
      <c r="D1549" s="443" t="s">
        <v>263</v>
      </c>
      <c r="E1549" s="443" t="str">
        <f>CONCATENATE(SUM('Раздел 1'!M11:M11),"=",SUM('Раздел 1'!H11:L11))</f>
        <v>0=0</v>
      </c>
      <c r="F1549" s="444"/>
    </row>
    <row r="1550" spans="1:6" s="445" customFormat="1" ht="30" hidden="1" customHeight="1" x14ac:dyDescent="0.25">
      <c r="A1550" s="436" t="str">
        <f>IF((SUM('Раздел 1'!M29:M29)=SUM('Раздел 1'!H29:L29)),"","Неверно!")</f>
        <v/>
      </c>
      <c r="B1550" s="437" t="s">
        <v>10961</v>
      </c>
      <c r="C1550" s="443" t="s">
        <v>1385</v>
      </c>
      <c r="D1550" s="443" t="s">
        <v>263</v>
      </c>
      <c r="E1550" s="443" t="str">
        <f>CONCATENATE(SUM('Раздел 1'!M29:M29),"=",SUM('Раздел 1'!H29:L29))</f>
        <v>0=0</v>
      </c>
      <c r="F1550" s="444"/>
    </row>
    <row r="1551" spans="1:6" s="445" customFormat="1" ht="30" hidden="1" customHeight="1" x14ac:dyDescent="0.25">
      <c r="A1551" s="436" t="str">
        <f>IF((SUM('Раздел 1'!M30:M30)=SUM('Раздел 1'!H30:L30)),"","Неверно!")</f>
        <v/>
      </c>
      <c r="B1551" s="437" t="s">
        <v>10961</v>
      </c>
      <c r="C1551" s="443" t="s">
        <v>1386</v>
      </c>
      <c r="D1551" s="443" t="s">
        <v>263</v>
      </c>
      <c r="E1551" s="443" t="str">
        <f>CONCATENATE(SUM('Раздел 1'!M30:M30),"=",SUM('Раздел 1'!H30:L30))</f>
        <v>0=0</v>
      </c>
      <c r="F1551" s="444"/>
    </row>
    <row r="1552" spans="1:6" s="445" customFormat="1" ht="30" hidden="1" customHeight="1" x14ac:dyDescent="0.25">
      <c r="A1552" s="436" t="str">
        <f>IF((SUM('Раздел 1'!M31:M31)=SUM('Раздел 1'!H31:L31)),"","Неверно!")</f>
        <v/>
      </c>
      <c r="B1552" s="437" t="s">
        <v>10961</v>
      </c>
      <c r="C1552" s="443" t="s">
        <v>1387</v>
      </c>
      <c r="D1552" s="443" t="s">
        <v>263</v>
      </c>
      <c r="E1552" s="443" t="str">
        <f>CONCATENATE(SUM('Раздел 1'!M31:M31),"=",SUM('Раздел 1'!H31:L31))</f>
        <v>0=0</v>
      </c>
      <c r="F1552" s="444"/>
    </row>
    <row r="1553" spans="1:6" s="445" customFormat="1" ht="30" hidden="1" customHeight="1" x14ac:dyDescent="0.25">
      <c r="A1553" s="436" t="str">
        <f>IF((SUM('Раздел 1'!M32:M32)=SUM('Раздел 1'!H32:L32)),"","Неверно!")</f>
        <v/>
      </c>
      <c r="B1553" s="437" t="s">
        <v>10961</v>
      </c>
      <c r="C1553" s="443" t="s">
        <v>1388</v>
      </c>
      <c r="D1553" s="443" t="s">
        <v>263</v>
      </c>
      <c r="E1553" s="443" t="str">
        <f>CONCATENATE(SUM('Раздел 1'!M32:M32),"=",SUM('Раздел 1'!H32:L32))</f>
        <v>8=8</v>
      </c>
      <c r="F1553" s="444"/>
    </row>
    <row r="1554" spans="1:6" s="445" customFormat="1" ht="30" hidden="1" customHeight="1" x14ac:dyDescent="0.25">
      <c r="A1554" s="436" t="str">
        <f>IF((SUM('Раздел 1'!M33:M33)=SUM('Раздел 1'!H33:L33)),"","Неверно!")</f>
        <v/>
      </c>
      <c r="B1554" s="437" t="s">
        <v>10961</v>
      </c>
      <c r="C1554" s="443" t="s">
        <v>1389</v>
      </c>
      <c r="D1554" s="443" t="s">
        <v>263</v>
      </c>
      <c r="E1554" s="443" t="str">
        <f>CONCATENATE(SUM('Раздел 1'!M33:M33),"=",SUM('Раздел 1'!H33:L33))</f>
        <v>0=0</v>
      </c>
      <c r="F1554" s="444"/>
    </row>
    <row r="1555" spans="1:6" s="445" customFormat="1" ht="30" hidden="1" customHeight="1" x14ac:dyDescent="0.25">
      <c r="A1555" s="436" t="str">
        <f>IF((SUM('Раздел 1'!M34:M34)=SUM('Раздел 1'!H34:L34)),"","Неверно!")</f>
        <v/>
      </c>
      <c r="B1555" s="437" t="s">
        <v>10961</v>
      </c>
      <c r="C1555" s="443" t="s">
        <v>1390</v>
      </c>
      <c r="D1555" s="443" t="s">
        <v>263</v>
      </c>
      <c r="E1555" s="443" t="str">
        <f>CONCATENATE(SUM('Раздел 1'!M34:M34),"=",SUM('Раздел 1'!H34:L34))</f>
        <v>2=2</v>
      </c>
      <c r="F1555" s="444"/>
    </row>
    <row r="1556" spans="1:6" s="445" customFormat="1" ht="30" hidden="1" customHeight="1" x14ac:dyDescent="0.25">
      <c r="A1556" s="436" t="str">
        <f>IF((SUM('Раздел 1'!M35:M35)=SUM('Раздел 1'!H35:L35)),"","Неверно!")</f>
        <v/>
      </c>
      <c r="B1556" s="437" t="s">
        <v>10961</v>
      </c>
      <c r="C1556" s="443" t="s">
        <v>1391</v>
      </c>
      <c r="D1556" s="443" t="s">
        <v>263</v>
      </c>
      <c r="E1556" s="443" t="str">
        <f>CONCATENATE(SUM('Раздел 1'!M35:M35),"=",SUM('Раздел 1'!H35:L35))</f>
        <v>2=2</v>
      </c>
      <c r="F1556" s="444"/>
    </row>
    <row r="1557" spans="1:6" s="445" customFormat="1" ht="30" hidden="1" customHeight="1" x14ac:dyDescent="0.25">
      <c r="A1557" s="436" t="str">
        <f>IF((SUM('Раздел 1'!M36:M36)=SUM('Раздел 1'!H36:L36)),"","Неверно!")</f>
        <v/>
      </c>
      <c r="B1557" s="437" t="s">
        <v>10961</v>
      </c>
      <c r="C1557" s="443" t="s">
        <v>1392</v>
      </c>
      <c r="D1557" s="443" t="s">
        <v>263</v>
      </c>
      <c r="E1557" s="443" t="str">
        <f>CONCATENATE(SUM('Раздел 1'!M36:M36),"=",SUM('Раздел 1'!H36:L36))</f>
        <v>7=7</v>
      </c>
      <c r="F1557" s="444"/>
    </row>
    <row r="1558" spans="1:6" s="445" customFormat="1" ht="30" hidden="1" customHeight="1" x14ac:dyDescent="0.25">
      <c r="A1558" s="436" t="str">
        <f>IF((SUM('Раздел 1'!M37:M37)=SUM('Раздел 1'!H37:L37)),"","Неверно!")</f>
        <v/>
      </c>
      <c r="B1558" s="437" t="s">
        <v>10961</v>
      </c>
      <c r="C1558" s="443" t="s">
        <v>1393</v>
      </c>
      <c r="D1558" s="443" t="s">
        <v>263</v>
      </c>
      <c r="E1558" s="443" t="str">
        <f>CONCATENATE(SUM('Раздел 1'!M37:M37),"=",SUM('Раздел 1'!H37:L37))</f>
        <v>0=0</v>
      </c>
      <c r="F1558" s="444"/>
    </row>
    <row r="1559" spans="1:6" s="445" customFormat="1" ht="30" hidden="1" customHeight="1" x14ac:dyDescent="0.25">
      <c r="A1559" s="436" t="str">
        <f>IF((SUM('Раздел 1'!M38:M38)=SUM('Раздел 1'!H38:L38)),"","Неверно!")</f>
        <v/>
      </c>
      <c r="B1559" s="437" t="s">
        <v>10961</v>
      </c>
      <c r="C1559" s="443" t="s">
        <v>1394</v>
      </c>
      <c r="D1559" s="443" t="s">
        <v>263</v>
      </c>
      <c r="E1559" s="443" t="str">
        <f>CONCATENATE(SUM('Раздел 1'!M38:M38),"=",SUM('Раздел 1'!H38:L38))</f>
        <v>0=0</v>
      </c>
      <c r="F1559" s="444"/>
    </row>
    <row r="1560" spans="1:6" s="445" customFormat="1" ht="30" hidden="1" customHeight="1" x14ac:dyDescent="0.25">
      <c r="A1560" s="436" t="str">
        <f>IF((SUM('Раздел 1'!M12:M12)=SUM('Раздел 1'!H12:L12)),"","Неверно!")</f>
        <v/>
      </c>
      <c r="B1560" s="437" t="s">
        <v>10961</v>
      </c>
      <c r="C1560" s="443" t="s">
        <v>1395</v>
      </c>
      <c r="D1560" s="443" t="s">
        <v>263</v>
      </c>
      <c r="E1560" s="443" t="str">
        <f>CONCATENATE(SUM('Раздел 1'!M12:M12),"=",SUM('Раздел 1'!H12:L12))</f>
        <v>0=0</v>
      </c>
      <c r="F1560" s="444"/>
    </row>
    <row r="1561" spans="1:6" s="445" customFormat="1" ht="30" hidden="1" customHeight="1" x14ac:dyDescent="0.25">
      <c r="A1561" s="436" t="str">
        <f>IF((SUM('Раздел 1'!M39:M39)=SUM('Раздел 1'!H39:L39)),"","Неверно!")</f>
        <v/>
      </c>
      <c r="B1561" s="437" t="s">
        <v>10961</v>
      </c>
      <c r="C1561" s="443" t="s">
        <v>1396</v>
      </c>
      <c r="D1561" s="443" t="s">
        <v>263</v>
      </c>
      <c r="E1561" s="443" t="str">
        <f>CONCATENATE(SUM('Раздел 1'!M39:M39),"=",SUM('Раздел 1'!H39:L39))</f>
        <v>0=0</v>
      </c>
      <c r="F1561" s="444"/>
    </row>
    <row r="1562" spans="1:6" s="445" customFormat="1" ht="30" hidden="1" customHeight="1" x14ac:dyDescent="0.25">
      <c r="A1562" s="436" t="str">
        <f>IF((SUM('Раздел 1'!M40:M40)=SUM('Раздел 1'!H40:L40)),"","Неверно!")</f>
        <v/>
      </c>
      <c r="B1562" s="437" t="s">
        <v>10961</v>
      </c>
      <c r="C1562" s="443" t="s">
        <v>1397</v>
      </c>
      <c r="D1562" s="443" t="s">
        <v>263</v>
      </c>
      <c r="E1562" s="443" t="str">
        <f>CONCATENATE(SUM('Раздел 1'!M40:M40),"=",SUM('Раздел 1'!H40:L40))</f>
        <v>0=0</v>
      </c>
      <c r="F1562" s="444"/>
    </row>
    <row r="1563" spans="1:6" s="445" customFormat="1" ht="30" hidden="1" customHeight="1" x14ac:dyDescent="0.25">
      <c r="A1563" s="436" t="str">
        <f>IF((SUM('Раздел 1'!M41:M41)=SUM('Раздел 1'!H41:L41)),"","Неверно!")</f>
        <v/>
      </c>
      <c r="B1563" s="437" t="s">
        <v>10961</v>
      </c>
      <c r="C1563" s="443" t="s">
        <v>1398</v>
      </c>
      <c r="D1563" s="443" t="s">
        <v>263</v>
      </c>
      <c r="E1563" s="443" t="str">
        <f>CONCATENATE(SUM('Раздел 1'!M41:M41),"=",SUM('Раздел 1'!H41:L41))</f>
        <v>0=0</v>
      </c>
      <c r="F1563" s="444"/>
    </row>
    <row r="1564" spans="1:6" s="445" customFormat="1" ht="30" hidden="1" customHeight="1" x14ac:dyDescent="0.25">
      <c r="A1564" s="436" t="str">
        <f>IF((SUM('Раздел 1'!M42:M42)=SUM('Раздел 1'!H42:L42)),"","Неверно!")</f>
        <v/>
      </c>
      <c r="B1564" s="437" t="s">
        <v>10961</v>
      </c>
      <c r="C1564" s="443" t="s">
        <v>1399</v>
      </c>
      <c r="D1564" s="443" t="s">
        <v>263</v>
      </c>
      <c r="E1564" s="443" t="str">
        <f>CONCATENATE(SUM('Раздел 1'!M42:M42),"=",SUM('Раздел 1'!H42:L42))</f>
        <v>0=0</v>
      </c>
      <c r="F1564" s="444"/>
    </row>
    <row r="1565" spans="1:6" s="445" customFormat="1" ht="30" hidden="1" customHeight="1" x14ac:dyDescent="0.25">
      <c r="A1565" s="436" t="str">
        <f>IF((SUM('Раздел 1'!M43:M43)=SUM('Раздел 1'!H43:L43)),"","Неверно!")</f>
        <v/>
      </c>
      <c r="B1565" s="437" t="s">
        <v>10961</v>
      </c>
      <c r="C1565" s="443" t="s">
        <v>1400</v>
      </c>
      <c r="D1565" s="443" t="s">
        <v>263</v>
      </c>
      <c r="E1565" s="443" t="str">
        <f>CONCATENATE(SUM('Раздел 1'!M43:M43),"=",SUM('Раздел 1'!H43:L43))</f>
        <v>4=4</v>
      </c>
      <c r="F1565" s="444"/>
    </row>
    <row r="1566" spans="1:6" s="445" customFormat="1" ht="30" hidden="1" customHeight="1" x14ac:dyDescent="0.25">
      <c r="A1566" s="436" t="str">
        <f>IF((SUM('Раздел 1'!M44:M44)=SUM('Раздел 1'!H44:L44)),"","Неверно!")</f>
        <v/>
      </c>
      <c r="B1566" s="437" t="s">
        <v>10961</v>
      </c>
      <c r="C1566" s="443" t="s">
        <v>1401</v>
      </c>
      <c r="D1566" s="443" t="s">
        <v>263</v>
      </c>
      <c r="E1566" s="443" t="str">
        <f>CONCATENATE(SUM('Раздел 1'!M44:M44),"=",SUM('Раздел 1'!H44:L44))</f>
        <v>0=0</v>
      </c>
      <c r="F1566" s="444"/>
    </row>
    <row r="1567" spans="1:6" s="445" customFormat="1" ht="30" hidden="1" customHeight="1" x14ac:dyDescent="0.25">
      <c r="A1567" s="436" t="str">
        <f>IF((SUM('Раздел 1'!M45:M45)=SUM('Раздел 1'!H45:L45)),"","Неверно!")</f>
        <v/>
      </c>
      <c r="B1567" s="437" t="s">
        <v>10961</v>
      </c>
      <c r="C1567" s="443" t="s">
        <v>1402</v>
      </c>
      <c r="D1567" s="443" t="s">
        <v>263</v>
      </c>
      <c r="E1567" s="443" t="str">
        <f>CONCATENATE(SUM('Раздел 1'!M45:M45),"=",SUM('Раздел 1'!H45:L45))</f>
        <v>0=0</v>
      </c>
      <c r="F1567" s="444"/>
    </row>
    <row r="1568" spans="1:6" s="445" customFormat="1" ht="30" hidden="1" customHeight="1" x14ac:dyDescent="0.25">
      <c r="A1568" s="436" t="str">
        <f>IF((SUM('Раздел 1'!M46:M46)=SUM('Раздел 1'!H46:L46)),"","Неверно!")</f>
        <v/>
      </c>
      <c r="B1568" s="437" t="s">
        <v>10961</v>
      </c>
      <c r="C1568" s="443" t="s">
        <v>1403</v>
      </c>
      <c r="D1568" s="443" t="s">
        <v>263</v>
      </c>
      <c r="E1568" s="443" t="str">
        <f>CONCATENATE(SUM('Раздел 1'!M46:M46),"=",SUM('Раздел 1'!H46:L46))</f>
        <v>24=24</v>
      </c>
      <c r="F1568" s="444"/>
    </row>
    <row r="1569" spans="1:6" s="445" customFormat="1" ht="30" hidden="1" customHeight="1" x14ac:dyDescent="0.25">
      <c r="A1569" s="436" t="str">
        <f>IF((SUM('Раздел 1'!M47:M47)=SUM('Раздел 1'!H47:L47)),"","Неверно!")</f>
        <v/>
      </c>
      <c r="B1569" s="437" t="s">
        <v>10961</v>
      </c>
      <c r="C1569" s="443" t="s">
        <v>1404</v>
      </c>
      <c r="D1569" s="443" t="s">
        <v>263</v>
      </c>
      <c r="E1569" s="443" t="str">
        <f>CONCATENATE(SUM('Раздел 1'!M47:M47),"=",SUM('Раздел 1'!H47:L47))</f>
        <v>2=2</v>
      </c>
      <c r="F1569" s="444"/>
    </row>
    <row r="1570" spans="1:6" s="445" customFormat="1" ht="30" hidden="1" customHeight="1" x14ac:dyDescent="0.25">
      <c r="A1570" s="436" t="str">
        <f>IF((SUM('Раздел 1'!M48:M48)=SUM('Раздел 1'!H48:L48)),"","Неверно!")</f>
        <v/>
      </c>
      <c r="B1570" s="437" t="s">
        <v>10961</v>
      </c>
      <c r="C1570" s="443" t="s">
        <v>1405</v>
      </c>
      <c r="D1570" s="443" t="s">
        <v>263</v>
      </c>
      <c r="E1570" s="443" t="str">
        <f>CONCATENATE(SUM('Раздел 1'!M48:M48),"=",SUM('Раздел 1'!H48:L48))</f>
        <v>0=0</v>
      </c>
      <c r="F1570" s="444"/>
    </row>
    <row r="1571" spans="1:6" s="445" customFormat="1" ht="30" hidden="1" customHeight="1" x14ac:dyDescent="0.25">
      <c r="A1571" s="436" t="str">
        <f>IF((SUM('Раздел 1'!M13:M13)=SUM('Раздел 1'!H13:L13)),"","Неверно!")</f>
        <v/>
      </c>
      <c r="B1571" s="437" t="s">
        <v>10961</v>
      </c>
      <c r="C1571" s="443" t="s">
        <v>1406</v>
      </c>
      <c r="D1571" s="443" t="s">
        <v>263</v>
      </c>
      <c r="E1571" s="443" t="str">
        <f>CONCATENATE(SUM('Раздел 1'!M13:M13),"=",SUM('Раздел 1'!H13:L13))</f>
        <v>4=4</v>
      </c>
      <c r="F1571" s="444"/>
    </row>
    <row r="1572" spans="1:6" s="445" customFormat="1" ht="30" hidden="1" customHeight="1" x14ac:dyDescent="0.25">
      <c r="A1572" s="436" t="str">
        <f>IF((SUM('Раздел 1'!M49:M49)=SUM('Раздел 1'!H49:L49)),"","Неверно!")</f>
        <v/>
      </c>
      <c r="B1572" s="437" t="s">
        <v>10961</v>
      </c>
      <c r="C1572" s="443" t="s">
        <v>1407</v>
      </c>
      <c r="D1572" s="443" t="s">
        <v>263</v>
      </c>
      <c r="E1572" s="443" t="str">
        <f>CONCATENATE(SUM('Раздел 1'!M49:M49),"=",SUM('Раздел 1'!H49:L49))</f>
        <v>26=26</v>
      </c>
      <c r="F1572" s="444"/>
    </row>
    <row r="1573" spans="1:6" s="445" customFormat="1" ht="30" hidden="1" customHeight="1" x14ac:dyDescent="0.25">
      <c r="A1573" s="436" t="str">
        <f>IF((SUM('Раздел 1'!M50:M50)=SUM('Раздел 1'!H50:L50)),"","Неверно!")</f>
        <v/>
      </c>
      <c r="B1573" s="437" t="s">
        <v>10961</v>
      </c>
      <c r="C1573" s="443" t="s">
        <v>1408</v>
      </c>
      <c r="D1573" s="443" t="s">
        <v>263</v>
      </c>
      <c r="E1573" s="443" t="str">
        <f>CONCATENATE(SUM('Раздел 1'!M50:M50),"=",SUM('Раздел 1'!H50:L50))</f>
        <v>1=1</v>
      </c>
      <c r="F1573" s="444"/>
    </row>
    <row r="1574" spans="1:6" s="445" customFormat="1" ht="30" hidden="1" customHeight="1" x14ac:dyDescent="0.25">
      <c r="A1574" s="436" t="str">
        <f>IF((SUM('Раздел 1'!M51:M51)=SUM('Раздел 1'!H51:L51)),"","Неверно!")</f>
        <v/>
      </c>
      <c r="B1574" s="437" t="s">
        <v>10961</v>
      </c>
      <c r="C1574" s="443" t="s">
        <v>1409</v>
      </c>
      <c r="D1574" s="443" t="s">
        <v>263</v>
      </c>
      <c r="E1574" s="443" t="str">
        <f>CONCATENATE(SUM('Раздел 1'!M51:M51),"=",SUM('Раздел 1'!H51:L51))</f>
        <v>35=35</v>
      </c>
      <c r="F1574" s="444"/>
    </row>
    <row r="1575" spans="1:6" s="445" customFormat="1" ht="30" hidden="1" customHeight="1" x14ac:dyDescent="0.25">
      <c r="A1575" s="436" t="str">
        <f>IF((SUM('Раздел 1'!M52:M52)=SUM('Раздел 1'!H52:L52)),"","Неверно!")</f>
        <v/>
      </c>
      <c r="B1575" s="437" t="s">
        <v>10961</v>
      </c>
      <c r="C1575" s="443" t="s">
        <v>1410</v>
      </c>
      <c r="D1575" s="443" t="s">
        <v>263</v>
      </c>
      <c r="E1575" s="443" t="str">
        <f>CONCATENATE(SUM('Раздел 1'!M52:M52),"=",SUM('Раздел 1'!H52:L52))</f>
        <v>66=66</v>
      </c>
      <c r="F1575" s="444"/>
    </row>
    <row r="1576" spans="1:6" s="445" customFormat="1" ht="30" hidden="1" customHeight="1" x14ac:dyDescent="0.25">
      <c r="A1576" s="436" t="str">
        <f>IF((SUM('Раздел 1'!M53:M53)=SUM('Раздел 1'!H53:L53)),"","Неверно!")</f>
        <v/>
      </c>
      <c r="B1576" s="437" t="s">
        <v>10961</v>
      </c>
      <c r="C1576" s="443" t="s">
        <v>1411</v>
      </c>
      <c r="D1576" s="443" t="s">
        <v>263</v>
      </c>
      <c r="E1576" s="443" t="str">
        <f>CONCATENATE(SUM('Раздел 1'!M53:M53),"=",SUM('Раздел 1'!H53:L53))</f>
        <v>0=0</v>
      </c>
      <c r="F1576" s="444"/>
    </row>
    <row r="1577" spans="1:6" s="445" customFormat="1" ht="30" hidden="1" customHeight="1" x14ac:dyDescent="0.25">
      <c r="A1577" s="436" t="str">
        <f>IF((SUM('Раздел 1'!M54:M54)=SUM('Раздел 1'!H54:L54)),"","Неверно!")</f>
        <v/>
      </c>
      <c r="B1577" s="437" t="s">
        <v>10961</v>
      </c>
      <c r="C1577" s="443" t="s">
        <v>1412</v>
      </c>
      <c r="D1577" s="443" t="s">
        <v>263</v>
      </c>
      <c r="E1577" s="443" t="str">
        <f>CONCATENATE(SUM('Раздел 1'!M54:M54),"=",SUM('Раздел 1'!H54:L54))</f>
        <v>1=1</v>
      </c>
      <c r="F1577" s="444"/>
    </row>
    <row r="1578" spans="1:6" s="445" customFormat="1" ht="30" hidden="1" customHeight="1" x14ac:dyDescent="0.25">
      <c r="A1578" s="436" t="str">
        <f>IF((SUM('Раздел 1'!M55:M55)=SUM('Раздел 1'!H55:L55)),"","Неверно!")</f>
        <v/>
      </c>
      <c r="B1578" s="437" t="s">
        <v>10961</v>
      </c>
      <c r="C1578" s="443" t="s">
        <v>1413</v>
      </c>
      <c r="D1578" s="443" t="s">
        <v>263</v>
      </c>
      <c r="E1578" s="443" t="str">
        <f>CONCATENATE(SUM('Раздел 1'!M55:M55),"=",SUM('Раздел 1'!H55:L55))</f>
        <v>2=2</v>
      </c>
      <c r="F1578" s="444"/>
    </row>
    <row r="1579" spans="1:6" s="445" customFormat="1" ht="30" hidden="1" customHeight="1" x14ac:dyDescent="0.25">
      <c r="A1579" s="436" t="str">
        <f>IF((SUM('Раздел 1'!M56:M56)=SUM('Раздел 1'!H56:L56)),"","Неверно!")</f>
        <v/>
      </c>
      <c r="B1579" s="437" t="s">
        <v>10961</v>
      </c>
      <c r="C1579" s="443" t="s">
        <v>1414</v>
      </c>
      <c r="D1579" s="443" t="s">
        <v>263</v>
      </c>
      <c r="E1579" s="443" t="str">
        <f>CONCATENATE(SUM('Раздел 1'!M56:M56),"=",SUM('Раздел 1'!H56:L56))</f>
        <v>14=14</v>
      </c>
      <c r="F1579" s="444"/>
    </row>
    <row r="1580" spans="1:6" s="445" customFormat="1" ht="30" hidden="1" customHeight="1" x14ac:dyDescent="0.25">
      <c r="A1580" s="436" t="str">
        <f>IF((SUM('Раздел 1'!M57:M57)=SUM('Раздел 1'!H57:L57)),"","Неверно!")</f>
        <v/>
      </c>
      <c r="B1580" s="437" t="s">
        <v>10961</v>
      </c>
      <c r="C1580" s="443" t="s">
        <v>1415</v>
      </c>
      <c r="D1580" s="443" t="s">
        <v>263</v>
      </c>
      <c r="E1580" s="443" t="str">
        <f>CONCATENATE(SUM('Раздел 1'!M57:M57),"=",SUM('Раздел 1'!H57:L57))</f>
        <v>22=22</v>
      </c>
      <c r="F1580" s="444"/>
    </row>
    <row r="1581" spans="1:6" s="445" customFormat="1" ht="30" hidden="1" customHeight="1" x14ac:dyDescent="0.25">
      <c r="A1581" s="436" t="str">
        <f>IF((SUM('Раздел 1'!M58:M58)=SUM('Раздел 1'!H58:L58)),"","Неверно!")</f>
        <v/>
      </c>
      <c r="B1581" s="437" t="s">
        <v>10961</v>
      </c>
      <c r="C1581" s="443" t="s">
        <v>1416</v>
      </c>
      <c r="D1581" s="443" t="s">
        <v>263</v>
      </c>
      <c r="E1581" s="443" t="str">
        <f>CONCATENATE(SUM('Раздел 1'!M58:M58),"=",SUM('Раздел 1'!H58:L58))</f>
        <v>29=29</v>
      </c>
      <c r="F1581" s="444"/>
    </row>
    <row r="1582" spans="1:6" s="445" customFormat="1" ht="30" hidden="1" customHeight="1" x14ac:dyDescent="0.25">
      <c r="A1582" s="436" t="str">
        <f>IF((SUM('Раздел 1'!M14:M14)=SUM('Раздел 1'!H14:L14)),"","Неверно!")</f>
        <v/>
      </c>
      <c r="B1582" s="437" t="s">
        <v>10961</v>
      </c>
      <c r="C1582" s="443" t="s">
        <v>1417</v>
      </c>
      <c r="D1582" s="443" t="s">
        <v>263</v>
      </c>
      <c r="E1582" s="443" t="str">
        <f>CONCATENATE(SUM('Раздел 1'!M14:M14),"=",SUM('Раздел 1'!H14:L14))</f>
        <v>0=0</v>
      </c>
      <c r="F1582" s="444"/>
    </row>
    <row r="1583" spans="1:6" s="445" customFormat="1" ht="30" hidden="1" customHeight="1" x14ac:dyDescent="0.25">
      <c r="A1583" s="436" t="str">
        <f>IF((SUM('Раздел 1'!M59:M59)=SUM('Раздел 1'!H59:L59)),"","Неверно!")</f>
        <v/>
      </c>
      <c r="B1583" s="437" t="s">
        <v>10961</v>
      </c>
      <c r="C1583" s="443" t="s">
        <v>1418</v>
      </c>
      <c r="D1583" s="443" t="s">
        <v>263</v>
      </c>
      <c r="E1583" s="443" t="str">
        <f>CONCATENATE(SUM('Раздел 1'!M59:M59),"=",SUM('Раздел 1'!H59:L59))</f>
        <v>2=2</v>
      </c>
      <c r="F1583" s="444"/>
    </row>
    <row r="1584" spans="1:6" s="445" customFormat="1" ht="30" hidden="1" customHeight="1" x14ac:dyDescent="0.25">
      <c r="A1584" s="436" t="str">
        <f>IF((SUM('Раздел 1'!M60:M60)=SUM('Раздел 1'!H60:L60)),"","Неверно!")</f>
        <v/>
      </c>
      <c r="B1584" s="437" t="s">
        <v>10961</v>
      </c>
      <c r="C1584" s="443" t="s">
        <v>1419</v>
      </c>
      <c r="D1584" s="443" t="s">
        <v>263</v>
      </c>
      <c r="E1584" s="443" t="str">
        <f>CONCATENATE(SUM('Раздел 1'!M60:M60),"=",SUM('Раздел 1'!H60:L60))</f>
        <v>0=0</v>
      </c>
      <c r="F1584" s="444"/>
    </row>
    <row r="1585" spans="1:6" s="445" customFormat="1" ht="30" hidden="1" customHeight="1" x14ac:dyDescent="0.25">
      <c r="A1585" s="436" t="str">
        <f>IF((SUM('Раздел 1'!M61:M61)=SUM('Раздел 1'!H61:L61)),"","Неверно!")</f>
        <v/>
      </c>
      <c r="B1585" s="437" t="s">
        <v>10961</v>
      </c>
      <c r="C1585" s="443" t="s">
        <v>1420</v>
      </c>
      <c r="D1585" s="443" t="s">
        <v>263</v>
      </c>
      <c r="E1585" s="443" t="str">
        <f>CONCATENATE(SUM('Раздел 1'!M61:M61),"=",SUM('Раздел 1'!H61:L61))</f>
        <v>0=0</v>
      </c>
      <c r="F1585" s="444"/>
    </row>
    <row r="1586" spans="1:6" s="445" customFormat="1" ht="30" hidden="1" customHeight="1" x14ac:dyDescent="0.25">
      <c r="A1586" s="436" t="str">
        <f>IF((SUM('Раздел 1'!M62:M62)=SUM('Раздел 1'!H62:L62)),"","Неверно!")</f>
        <v/>
      </c>
      <c r="B1586" s="437" t="s">
        <v>10961</v>
      </c>
      <c r="C1586" s="443" t="s">
        <v>1421</v>
      </c>
      <c r="D1586" s="443" t="s">
        <v>263</v>
      </c>
      <c r="E1586" s="443" t="str">
        <f>CONCATENATE(SUM('Раздел 1'!M62:M62),"=",SUM('Раздел 1'!H62:L62))</f>
        <v>0=0</v>
      </c>
      <c r="F1586" s="444"/>
    </row>
    <row r="1587" spans="1:6" s="445" customFormat="1" ht="30" hidden="1" customHeight="1" x14ac:dyDescent="0.25">
      <c r="A1587" s="436" t="str">
        <f>IF((SUM('Раздел 1'!M63:M63)=SUM('Раздел 1'!H63:L63)),"","Неверно!")</f>
        <v/>
      </c>
      <c r="B1587" s="437" t="s">
        <v>10961</v>
      </c>
      <c r="C1587" s="443" t="s">
        <v>1422</v>
      </c>
      <c r="D1587" s="443" t="s">
        <v>263</v>
      </c>
      <c r="E1587" s="443" t="str">
        <f>CONCATENATE(SUM('Раздел 1'!M63:M63),"=",SUM('Раздел 1'!H63:L63))</f>
        <v>0=0</v>
      </c>
      <c r="F1587" s="444"/>
    </row>
    <row r="1588" spans="1:6" s="445" customFormat="1" ht="30" hidden="1" customHeight="1" x14ac:dyDescent="0.25">
      <c r="A1588" s="436" t="str">
        <f>IF((SUM('Раздел 1'!M15:M15)=SUM('Раздел 1'!H15:L15)),"","Неверно!")</f>
        <v/>
      </c>
      <c r="B1588" s="437" t="s">
        <v>10961</v>
      </c>
      <c r="C1588" s="443" t="s">
        <v>1423</v>
      </c>
      <c r="D1588" s="443" t="s">
        <v>263</v>
      </c>
      <c r="E1588" s="443" t="str">
        <f>CONCATENATE(SUM('Раздел 1'!M15:M15),"=",SUM('Раздел 1'!H15:L15))</f>
        <v>0=0</v>
      </c>
      <c r="F1588" s="444"/>
    </row>
    <row r="1589" spans="1:6" s="445" customFormat="1" ht="30" hidden="1" customHeight="1" x14ac:dyDescent="0.25">
      <c r="A1589" s="436" t="str">
        <f>IF((SUM('Раздел 1'!M16:M16)=SUM('Раздел 1'!H16:L16)),"","Неверно!")</f>
        <v/>
      </c>
      <c r="B1589" s="437" t="s">
        <v>10961</v>
      </c>
      <c r="C1589" s="443" t="s">
        <v>1424</v>
      </c>
      <c r="D1589" s="443" t="s">
        <v>263</v>
      </c>
      <c r="E1589" s="443" t="str">
        <f>CONCATENATE(SUM('Раздел 1'!M16:M16),"=",SUM('Раздел 1'!H16:L16))</f>
        <v>0=0</v>
      </c>
      <c r="F1589" s="444"/>
    </row>
    <row r="1590" spans="1:6" s="445" customFormat="1" ht="30" hidden="1" customHeight="1" x14ac:dyDescent="0.25">
      <c r="A1590" s="436" t="str">
        <f>IF((SUM('Раздел 1'!M17:M17)=SUM('Раздел 1'!H17:L17)),"","Неверно!")</f>
        <v/>
      </c>
      <c r="B1590" s="437" t="s">
        <v>10961</v>
      </c>
      <c r="C1590" s="443" t="s">
        <v>1425</v>
      </c>
      <c r="D1590" s="443" t="s">
        <v>263</v>
      </c>
      <c r="E1590" s="443" t="str">
        <f>CONCATENATE(SUM('Раздел 1'!M17:M17),"=",SUM('Раздел 1'!H17:L17))</f>
        <v>10=10</v>
      </c>
      <c r="F1590" s="444"/>
    </row>
    <row r="1591" spans="1:6" s="445" customFormat="1" ht="30" hidden="1" customHeight="1" x14ac:dyDescent="0.25">
      <c r="A1591" s="436" t="str">
        <f>IF((SUM('Раздел 1'!M18:M18)=SUM('Раздел 1'!H18:L18)),"","Неверно!")</f>
        <v/>
      </c>
      <c r="B1591" s="437" t="s">
        <v>10961</v>
      </c>
      <c r="C1591" s="443" t="s">
        <v>1426</v>
      </c>
      <c r="D1591" s="443" t="s">
        <v>263</v>
      </c>
      <c r="E1591" s="443" t="str">
        <f>CONCATENATE(SUM('Раздел 1'!M18:M18),"=",SUM('Раздел 1'!H18:L18))</f>
        <v>0=0</v>
      </c>
      <c r="F1591" s="444"/>
    </row>
    <row r="1592" spans="1:6" s="445" customFormat="1" ht="30" hidden="1" customHeight="1" x14ac:dyDescent="0.25">
      <c r="A1592" s="436" t="str">
        <f>IF((SUM('Разделы 5, 6, 7, 8'!C10:C16)=SUM('Разделы 5, 6, 7, 8'!C8:C8)),"","Неверно!")</f>
        <v/>
      </c>
      <c r="B1592" s="437" t="s">
        <v>10962</v>
      </c>
      <c r="C1592" s="443" t="s">
        <v>1366</v>
      </c>
      <c r="D1592" s="443" t="s">
        <v>10364</v>
      </c>
      <c r="E1592" s="443" t="str">
        <f>CONCATENATE(SUM('Разделы 5, 6, 7, 8'!C10:C16),"=",SUM('Разделы 5, 6, 7, 8'!C8:C8))</f>
        <v>0=0</v>
      </c>
      <c r="F1592" s="444"/>
    </row>
    <row r="1593" spans="1:6" s="445" customFormat="1" ht="30" hidden="1" customHeight="1" x14ac:dyDescent="0.25">
      <c r="A1593" s="436" t="str">
        <f>IF((SUM('Разделы 5, 6, 7, 8'!D10:D16)=SUM('Разделы 5, 6, 7, 8'!D8:D8)),"","Неверно!")</f>
        <v/>
      </c>
      <c r="B1593" s="437" t="s">
        <v>10962</v>
      </c>
      <c r="C1593" s="443" t="s">
        <v>1367</v>
      </c>
      <c r="D1593" s="443" t="s">
        <v>10364</v>
      </c>
      <c r="E1593" s="443" t="str">
        <f>CONCATENATE(SUM('Разделы 5, 6, 7, 8'!D10:D16),"=",SUM('Разделы 5, 6, 7, 8'!D8:D8))</f>
        <v>0=0</v>
      </c>
      <c r="F1593" s="444"/>
    </row>
    <row r="1594" spans="1:6" s="445" customFormat="1" ht="30" hidden="1" customHeight="1" x14ac:dyDescent="0.25">
      <c r="A1594" s="436" t="str">
        <f>IF((SUM('Разделы 5, 6, 7, 8'!E10:E16)=SUM('Разделы 5, 6, 7, 8'!E8:E8)),"","Неверно!")</f>
        <v/>
      </c>
      <c r="B1594" s="437" t="s">
        <v>10962</v>
      </c>
      <c r="C1594" s="443" t="s">
        <v>1368</v>
      </c>
      <c r="D1594" s="443" t="s">
        <v>10364</v>
      </c>
      <c r="E1594" s="443" t="str">
        <f>CONCATENATE(SUM('Разделы 5, 6, 7, 8'!E10:E16),"=",SUM('Разделы 5, 6, 7, 8'!E8:E8))</f>
        <v>0=0</v>
      </c>
      <c r="F1594" s="444"/>
    </row>
    <row r="1595" spans="1:6" s="445" customFormat="1" ht="30" hidden="1" customHeight="1" x14ac:dyDescent="0.25">
      <c r="A1595" s="436" t="str">
        <f>IF((SUM('Разделы 5, 6, 7, 8'!F10:F16)=SUM('Разделы 5, 6, 7, 8'!F8:F8)),"","Неверно!")</f>
        <v/>
      </c>
      <c r="B1595" s="437" t="s">
        <v>10962</v>
      </c>
      <c r="C1595" s="443" t="s">
        <v>1369</v>
      </c>
      <c r="D1595" s="443" t="s">
        <v>10364</v>
      </c>
      <c r="E1595" s="443" t="str">
        <f>CONCATENATE(SUM('Разделы 5, 6, 7, 8'!F10:F16),"=",SUM('Разделы 5, 6, 7, 8'!F8:F8))</f>
        <v>0=0</v>
      </c>
      <c r="F1595" s="444"/>
    </row>
    <row r="1596" spans="1:6" s="445" customFormat="1" ht="30" hidden="1" customHeight="1" x14ac:dyDescent="0.25">
      <c r="A1596" s="436" t="str">
        <f>IF((SUM('Разделы 5, 6, 7, 8'!G10:G16)=SUM('Разделы 5, 6, 7, 8'!G8:G8)),"","Неверно!")</f>
        <v/>
      </c>
      <c r="B1596" s="437" t="s">
        <v>10962</v>
      </c>
      <c r="C1596" s="443" t="s">
        <v>1370</v>
      </c>
      <c r="D1596" s="443" t="s">
        <v>10364</v>
      </c>
      <c r="E1596" s="443" t="str">
        <f>CONCATENATE(SUM('Разделы 5, 6, 7, 8'!G10:G16),"=",SUM('Разделы 5, 6, 7, 8'!G8:G8))</f>
        <v>0=0</v>
      </c>
      <c r="F1596" s="444"/>
    </row>
    <row r="1597" spans="1:6" s="445" customFormat="1" ht="30" hidden="1" customHeight="1" x14ac:dyDescent="0.25">
      <c r="A1597" s="436" t="str">
        <f>IF((SUM('Разделы 5, 6, 7, 8'!H10:H16)=SUM('Разделы 5, 6, 7, 8'!H8:H8)),"","Неверно!")</f>
        <v/>
      </c>
      <c r="B1597" s="437" t="s">
        <v>10962</v>
      </c>
      <c r="C1597" s="443" t="s">
        <v>1371</v>
      </c>
      <c r="D1597" s="443" t="s">
        <v>10364</v>
      </c>
      <c r="E1597" s="443" t="str">
        <f>CONCATENATE(SUM('Разделы 5, 6, 7, 8'!H10:H16),"=",SUM('Разделы 5, 6, 7, 8'!H8:H8))</f>
        <v>0=0</v>
      </c>
      <c r="F1597" s="444"/>
    </row>
    <row r="1598" spans="1:6" s="445" customFormat="1" ht="30" hidden="1" customHeight="1" x14ac:dyDescent="0.25">
      <c r="A1598" s="436" t="str">
        <f>IF((SUM('Разделы 5, 6, 7, 8'!I10:I16)=SUM('Разделы 5, 6, 7, 8'!I8:I8)),"","Неверно!")</f>
        <v/>
      </c>
      <c r="B1598" s="437" t="s">
        <v>10962</v>
      </c>
      <c r="C1598" s="443" t="s">
        <v>1372</v>
      </c>
      <c r="D1598" s="443" t="s">
        <v>10364</v>
      </c>
      <c r="E1598" s="443" t="str">
        <f>CONCATENATE(SUM('Разделы 5, 6, 7, 8'!I10:I16),"=",SUM('Разделы 5, 6, 7, 8'!I8:I8))</f>
        <v>0=0</v>
      </c>
      <c r="F1598" s="444"/>
    </row>
    <row r="1599" spans="1:6" s="445" customFormat="1" ht="30" hidden="1" customHeight="1" x14ac:dyDescent="0.25">
      <c r="A1599" s="436" t="str">
        <f>IF((SUM('Разделы 9, 10'!T12:T12)=SUM('Раздел 4'!H107:H107)),"","Неверно!")</f>
        <v/>
      </c>
      <c r="B1599" s="437" t="s">
        <v>10963</v>
      </c>
      <c r="C1599" s="443" t="s">
        <v>10719</v>
      </c>
      <c r="D1599" s="443" t="s">
        <v>10720</v>
      </c>
      <c r="E1599" s="443" t="str">
        <f>CONCATENATE(SUM('Разделы 9, 10'!T12:T12),"=",SUM('Раздел 4'!H107:H107))</f>
        <v>0=0</v>
      </c>
      <c r="F1599" s="444"/>
    </row>
    <row r="1600" spans="1:6" s="445" customFormat="1" ht="30" hidden="1" customHeight="1" x14ac:dyDescent="0.25">
      <c r="A1600" s="436" t="str">
        <f>IF((SUM('Раздел 1'!F52:F54)=SUM('Раздел 1'!F10:F10)),"","Неверно!")</f>
        <v/>
      </c>
      <c r="B1600" s="437" t="s">
        <v>10964</v>
      </c>
      <c r="C1600" s="443" t="s">
        <v>1332</v>
      </c>
      <c r="D1600" s="443" t="s">
        <v>259</v>
      </c>
      <c r="E1600" s="443" t="str">
        <f>CONCATENATE(SUM('Раздел 1'!F52:F54),"=",SUM('Раздел 1'!F10:F10))</f>
        <v>37=37</v>
      </c>
      <c r="F1600" s="444"/>
    </row>
    <row r="1601" spans="1:6" s="445" customFormat="1" ht="30" hidden="1" customHeight="1" x14ac:dyDescent="0.25">
      <c r="A1601" s="436" t="str">
        <f>IF((SUM('Раздел 1'!O52:O54)=SUM('Раздел 1'!O10:O10)),"","Неверно!")</f>
        <v/>
      </c>
      <c r="B1601" s="437" t="s">
        <v>10964</v>
      </c>
      <c r="C1601" s="443" t="s">
        <v>1333</v>
      </c>
      <c r="D1601" s="443" t="s">
        <v>259</v>
      </c>
      <c r="E1601" s="443" t="str">
        <f>CONCATENATE(SUM('Раздел 1'!O52:O54),"=",SUM('Раздел 1'!O10:O10))</f>
        <v>41=41</v>
      </c>
      <c r="F1601" s="444"/>
    </row>
    <row r="1602" spans="1:6" s="445" customFormat="1" ht="30" hidden="1" customHeight="1" x14ac:dyDescent="0.25">
      <c r="A1602" s="436" t="str">
        <f>IF((SUM('Раздел 1'!P52:P54)=SUM('Раздел 1'!P10:P10)),"","Неверно!")</f>
        <v/>
      </c>
      <c r="B1602" s="437" t="s">
        <v>10964</v>
      </c>
      <c r="C1602" s="443" t="s">
        <v>1334</v>
      </c>
      <c r="D1602" s="443" t="s">
        <v>259</v>
      </c>
      <c r="E1602" s="443" t="str">
        <f>CONCATENATE(SUM('Раздел 1'!P52:P54),"=",SUM('Раздел 1'!P10:P10))</f>
        <v>77=77</v>
      </c>
      <c r="F1602" s="444"/>
    </row>
    <row r="1603" spans="1:6" s="445" customFormat="1" ht="30" hidden="1" customHeight="1" x14ac:dyDescent="0.25">
      <c r="A1603" s="436" t="str">
        <f>IF((SUM('Раздел 1'!Q52:Q54)=SUM('Раздел 1'!Q10:Q10)),"","Неверно!")</f>
        <v/>
      </c>
      <c r="B1603" s="437" t="s">
        <v>10964</v>
      </c>
      <c r="C1603" s="443" t="s">
        <v>1335</v>
      </c>
      <c r="D1603" s="443" t="s">
        <v>259</v>
      </c>
      <c r="E1603" s="443" t="str">
        <f>CONCATENATE(SUM('Раздел 1'!Q52:Q54),"=",SUM('Раздел 1'!Q10:Q10))</f>
        <v>50=50</v>
      </c>
      <c r="F1603" s="444"/>
    </row>
    <row r="1604" spans="1:6" s="445" customFormat="1" ht="30" hidden="1" customHeight="1" x14ac:dyDescent="0.25">
      <c r="A1604" s="436" t="str">
        <f>IF((SUM('Раздел 1'!R52:R54)=SUM('Раздел 1'!R10:R10)),"","Неверно!")</f>
        <v/>
      </c>
      <c r="B1604" s="437" t="s">
        <v>10964</v>
      </c>
      <c r="C1604" s="443" t="s">
        <v>1336</v>
      </c>
      <c r="D1604" s="443" t="s">
        <v>259</v>
      </c>
      <c r="E1604" s="443" t="str">
        <f>CONCATENATE(SUM('Раздел 1'!R52:R54),"=",SUM('Раздел 1'!R10:R10))</f>
        <v>0=0</v>
      </c>
      <c r="F1604" s="444"/>
    </row>
    <row r="1605" spans="1:6" s="445" customFormat="1" ht="30" hidden="1" customHeight="1" x14ac:dyDescent="0.25">
      <c r="A1605" s="436" t="str">
        <f>IF((SUM('Раздел 1'!S52:S54)=SUM('Раздел 1'!S10:S10)),"","Неверно!")</f>
        <v/>
      </c>
      <c r="B1605" s="437" t="s">
        <v>10964</v>
      </c>
      <c r="C1605" s="443" t="s">
        <v>1337</v>
      </c>
      <c r="D1605" s="443" t="s">
        <v>259</v>
      </c>
      <c r="E1605" s="443" t="str">
        <f>CONCATENATE(SUM('Раздел 1'!S52:S54),"=",SUM('Раздел 1'!S10:S10))</f>
        <v>0=0</v>
      </c>
      <c r="F1605" s="444"/>
    </row>
    <row r="1606" spans="1:6" s="445" customFormat="1" ht="30" hidden="1" customHeight="1" x14ac:dyDescent="0.25">
      <c r="A1606" s="436" t="str">
        <f>IF((SUM('Раздел 1'!T52:T54)=SUM('Раздел 1'!T10:T10)),"","Неверно!")</f>
        <v/>
      </c>
      <c r="B1606" s="437" t="s">
        <v>10964</v>
      </c>
      <c r="C1606" s="443" t="s">
        <v>1338</v>
      </c>
      <c r="D1606" s="443" t="s">
        <v>259</v>
      </c>
      <c r="E1606" s="443" t="str">
        <f>CONCATENATE(SUM('Раздел 1'!T52:T54),"=",SUM('Раздел 1'!T10:T10))</f>
        <v>13=13</v>
      </c>
      <c r="F1606" s="444"/>
    </row>
    <row r="1607" spans="1:6" s="445" customFormat="1" ht="30" hidden="1" customHeight="1" x14ac:dyDescent="0.25">
      <c r="A1607" s="436" t="str">
        <f>IF((SUM('Раздел 1'!U52:U54)=SUM('Раздел 1'!U10:U10)),"","Неверно!")</f>
        <v/>
      </c>
      <c r="B1607" s="437" t="s">
        <v>10964</v>
      </c>
      <c r="C1607" s="443" t="s">
        <v>1339</v>
      </c>
      <c r="D1607" s="443" t="s">
        <v>259</v>
      </c>
      <c r="E1607" s="443" t="str">
        <f>CONCATENATE(SUM('Раздел 1'!U52:U54),"=",SUM('Раздел 1'!U10:U10))</f>
        <v>3=3</v>
      </c>
      <c r="F1607" s="444"/>
    </row>
    <row r="1608" spans="1:6" s="445" customFormat="1" ht="30" hidden="1" customHeight="1" x14ac:dyDescent="0.25">
      <c r="A1608" s="436" t="str">
        <f>IF((SUM('Раздел 1'!V52:V54)=SUM('Раздел 1'!V10:V10)),"","Неверно!")</f>
        <v/>
      </c>
      <c r="B1608" s="437" t="s">
        <v>10964</v>
      </c>
      <c r="C1608" s="443" t="s">
        <v>1340</v>
      </c>
      <c r="D1608" s="443" t="s">
        <v>259</v>
      </c>
      <c r="E1608" s="443" t="str">
        <f>CONCATENATE(SUM('Раздел 1'!V52:V54),"=",SUM('Раздел 1'!V10:V10))</f>
        <v>2=2</v>
      </c>
      <c r="F1608" s="444"/>
    </row>
    <row r="1609" spans="1:6" s="445" customFormat="1" ht="30" hidden="1" customHeight="1" x14ac:dyDescent="0.25">
      <c r="A1609" s="436" t="str">
        <f>IF((SUM('Раздел 1'!W52:W54)=SUM('Раздел 1'!W10:W10)),"","Неверно!")</f>
        <v/>
      </c>
      <c r="B1609" s="437" t="s">
        <v>10964</v>
      </c>
      <c r="C1609" s="443" t="s">
        <v>1341</v>
      </c>
      <c r="D1609" s="443" t="s">
        <v>259</v>
      </c>
      <c r="E1609" s="443" t="str">
        <f>CONCATENATE(SUM('Раздел 1'!W52:W54),"=",SUM('Раздел 1'!W10:W10))</f>
        <v>0=0</v>
      </c>
      <c r="F1609" s="444"/>
    </row>
    <row r="1610" spans="1:6" s="445" customFormat="1" ht="30" hidden="1" customHeight="1" x14ac:dyDescent="0.25">
      <c r="A1610" s="436" t="str">
        <f>IF((SUM('Раздел 1'!X52:X54)=SUM('Раздел 1'!X10:X10)),"","Неверно!")</f>
        <v/>
      </c>
      <c r="B1610" s="437" t="s">
        <v>10964</v>
      </c>
      <c r="C1610" s="443" t="s">
        <v>1342</v>
      </c>
      <c r="D1610" s="443" t="s">
        <v>259</v>
      </c>
      <c r="E1610" s="443" t="str">
        <f>CONCATENATE(SUM('Раздел 1'!X52:X54),"=",SUM('Раздел 1'!X10:X10))</f>
        <v>35=35</v>
      </c>
      <c r="F1610" s="444"/>
    </row>
    <row r="1611" spans="1:6" s="445" customFormat="1" ht="30" hidden="1" customHeight="1" x14ac:dyDescent="0.25">
      <c r="A1611" s="436" t="str">
        <f>IF((SUM('Раздел 1'!G52:G54)=SUM('Раздел 1'!G10:G10)),"","Неверно!")</f>
        <v/>
      </c>
      <c r="B1611" s="437" t="s">
        <v>10964</v>
      </c>
      <c r="C1611" s="443" t="s">
        <v>1343</v>
      </c>
      <c r="D1611" s="443" t="s">
        <v>259</v>
      </c>
      <c r="E1611" s="443" t="str">
        <f>CONCATENATE(SUM('Раздел 1'!G52:G54),"=",SUM('Раздел 1'!G10:G10))</f>
        <v>71=71</v>
      </c>
      <c r="F1611" s="444"/>
    </row>
    <row r="1612" spans="1:6" s="445" customFormat="1" ht="30" hidden="1" customHeight="1" x14ac:dyDescent="0.25">
      <c r="A1612" s="436" t="str">
        <f>IF((SUM('Раздел 1'!Y52:Y54)=SUM('Раздел 1'!Y10:Y10)),"","Неверно!")</f>
        <v/>
      </c>
      <c r="B1612" s="437" t="s">
        <v>10964</v>
      </c>
      <c r="C1612" s="443" t="s">
        <v>1344</v>
      </c>
      <c r="D1612" s="443" t="s">
        <v>259</v>
      </c>
      <c r="E1612" s="443" t="str">
        <f>CONCATENATE(SUM('Раздел 1'!Y52:Y54),"=",SUM('Раздел 1'!Y10:Y10))</f>
        <v>28=28</v>
      </c>
      <c r="F1612" s="444"/>
    </row>
    <row r="1613" spans="1:6" s="445" customFormat="1" ht="30" hidden="1" customHeight="1" x14ac:dyDescent="0.25">
      <c r="A1613" s="436" t="str">
        <f>IF((SUM('Раздел 1'!Z52:Z54)=SUM('Раздел 1'!Z10:Z10)),"","Неверно!")</f>
        <v/>
      </c>
      <c r="B1613" s="437" t="s">
        <v>10964</v>
      </c>
      <c r="C1613" s="443" t="s">
        <v>1345</v>
      </c>
      <c r="D1613" s="443" t="s">
        <v>259</v>
      </c>
      <c r="E1613" s="443" t="str">
        <f>CONCATENATE(SUM('Раздел 1'!Z52:Z54),"=",SUM('Раздел 1'!Z10:Z10))</f>
        <v>9=9</v>
      </c>
      <c r="F1613" s="444"/>
    </row>
    <row r="1614" spans="1:6" s="445" customFormat="1" ht="30" hidden="1" customHeight="1" x14ac:dyDescent="0.25">
      <c r="A1614" s="436" t="str">
        <f>IF((SUM('Раздел 1'!AA52:AA54)=SUM('Раздел 1'!AA10:AA10)),"","Неверно!")</f>
        <v/>
      </c>
      <c r="B1614" s="437" t="s">
        <v>10964</v>
      </c>
      <c r="C1614" s="443" t="s">
        <v>1346</v>
      </c>
      <c r="D1614" s="443" t="s">
        <v>259</v>
      </c>
      <c r="E1614" s="443" t="str">
        <f>CONCATENATE(SUM('Раздел 1'!AA52:AA54),"=",SUM('Раздел 1'!AA10:AA10))</f>
        <v>0=0</v>
      </c>
      <c r="F1614" s="444"/>
    </row>
    <row r="1615" spans="1:6" s="445" customFormat="1" ht="30" hidden="1" customHeight="1" x14ac:dyDescent="0.25">
      <c r="A1615" s="436" t="str">
        <f>IF((SUM('Раздел 1'!AB52:AB54)=SUM('Раздел 1'!AB10:AB10)),"","Неверно!")</f>
        <v/>
      </c>
      <c r="B1615" s="437" t="s">
        <v>10964</v>
      </c>
      <c r="C1615" s="443" t="s">
        <v>1347</v>
      </c>
      <c r="D1615" s="443" t="s">
        <v>259</v>
      </c>
      <c r="E1615" s="443" t="str">
        <f>CONCATENATE(SUM('Раздел 1'!AB52:AB54),"=",SUM('Раздел 1'!AB10:AB10))</f>
        <v>0=0</v>
      </c>
      <c r="F1615" s="444"/>
    </row>
    <row r="1616" spans="1:6" s="445" customFormat="1" ht="30" hidden="1" customHeight="1" x14ac:dyDescent="0.25">
      <c r="A1616" s="436" t="str">
        <f>IF((SUM('Раздел 1'!AC52:AC54)=SUM('Раздел 1'!AC10:AC10)),"","Неверно!")</f>
        <v/>
      </c>
      <c r="B1616" s="437" t="s">
        <v>10964</v>
      </c>
      <c r="C1616" s="443" t="s">
        <v>1348</v>
      </c>
      <c r="D1616" s="443" t="s">
        <v>259</v>
      </c>
      <c r="E1616" s="443" t="str">
        <f>CONCATENATE(SUM('Раздел 1'!AC52:AC54),"=",SUM('Раздел 1'!AC10:AC10))</f>
        <v>0=0</v>
      </c>
      <c r="F1616" s="444"/>
    </row>
    <row r="1617" spans="1:6" s="445" customFormat="1" ht="30" hidden="1" customHeight="1" x14ac:dyDescent="0.25">
      <c r="A1617" s="436" t="str">
        <f>IF((SUM('Раздел 1'!AD52:AD54)=SUM('Раздел 1'!AD10:AD10)),"","Неверно!")</f>
        <v/>
      </c>
      <c r="B1617" s="437" t="s">
        <v>10964</v>
      </c>
      <c r="C1617" s="443" t="s">
        <v>1349</v>
      </c>
      <c r="D1617" s="443" t="s">
        <v>259</v>
      </c>
      <c r="E1617" s="443" t="str">
        <f>CONCATENATE(SUM('Раздел 1'!AD52:AD54),"=",SUM('Раздел 1'!AD10:AD10))</f>
        <v>0=0</v>
      </c>
      <c r="F1617" s="444"/>
    </row>
    <row r="1618" spans="1:6" s="445" customFormat="1" ht="30" hidden="1" customHeight="1" x14ac:dyDescent="0.25">
      <c r="A1618" s="436" t="str">
        <f>IF((SUM('Раздел 1'!AE52:AE54)=SUM('Раздел 1'!AE10:AE10)),"","Неверно!")</f>
        <v/>
      </c>
      <c r="B1618" s="437" t="s">
        <v>10964</v>
      </c>
      <c r="C1618" s="443" t="s">
        <v>1350</v>
      </c>
      <c r="D1618" s="443" t="s">
        <v>259</v>
      </c>
      <c r="E1618" s="443" t="str">
        <f>CONCATENATE(SUM('Раздел 1'!AE52:AE54),"=",SUM('Раздел 1'!AE10:AE10))</f>
        <v>0=0</v>
      </c>
      <c r="F1618" s="444"/>
    </row>
    <row r="1619" spans="1:6" s="445" customFormat="1" ht="30" hidden="1" customHeight="1" x14ac:dyDescent="0.25">
      <c r="A1619" s="436" t="str">
        <f>IF((SUM('Раздел 1'!AF52:AF54)=SUM('Раздел 1'!AF10:AF10)),"","Неверно!")</f>
        <v/>
      </c>
      <c r="B1619" s="437" t="s">
        <v>10964</v>
      </c>
      <c r="C1619" s="443" t="s">
        <v>1351</v>
      </c>
      <c r="D1619" s="443" t="s">
        <v>259</v>
      </c>
      <c r="E1619" s="443" t="str">
        <f>CONCATENATE(SUM('Раздел 1'!AF52:AF54),"=",SUM('Раздел 1'!AF10:AF10))</f>
        <v>0=0</v>
      </c>
      <c r="F1619" s="444"/>
    </row>
    <row r="1620" spans="1:6" s="445" customFormat="1" ht="30" hidden="1" customHeight="1" x14ac:dyDescent="0.25">
      <c r="A1620" s="436" t="str">
        <f>IF((SUM('Раздел 1'!AG52:AG54)=SUM('Раздел 1'!AG10:AG10)),"","Неверно!")</f>
        <v/>
      </c>
      <c r="B1620" s="437" t="s">
        <v>10964</v>
      </c>
      <c r="C1620" s="443" t="s">
        <v>1352</v>
      </c>
      <c r="D1620" s="443" t="s">
        <v>259</v>
      </c>
      <c r="E1620" s="443" t="str">
        <f>CONCATENATE(SUM('Раздел 1'!AG52:AG54),"=",SUM('Раздел 1'!AG10:AG10))</f>
        <v>1=1</v>
      </c>
      <c r="F1620" s="444"/>
    </row>
    <row r="1621" spans="1:6" s="445" customFormat="1" ht="30" hidden="1" customHeight="1" x14ac:dyDescent="0.25">
      <c r="A1621" s="436" t="str">
        <f>IF((SUM('Раздел 1'!AH52:AH54)=SUM('Раздел 1'!AH10:AH10)),"","Неверно!")</f>
        <v/>
      </c>
      <c r="B1621" s="437" t="s">
        <v>10964</v>
      </c>
      <c r="C1621" s="443" t="s">
        <v>1353</v>
      </c>
      <c r="D1621" s="443" t="s">
        <v>259</v>
      </c>
      <c r="E1621" s="443" t="str">
        <f>CONCATENATE(SUM('Раздел 1'!AH52:AH54),"=",SUM('Раздел 1'!AH10:AH10))</f>
        <v>0=0</v>
      </c>
      <c r="F1621" s="444"/>
    </row>
    <row r="1622" spans="1:6" s="445" customFormat="1" ht="30" hidden="1" customHeight="1" x14ac:dyDescent="0.25">
      <c r="A1622" s="436" t="str">
        <f>IF((SUM('Раздел 1'!H52:H54)=SUM('Раздел 1'!H10:H10)),"","Неверно!")</f>
        <v/>
      </c>
      <c r="B1622" s="437" t="s">
        <v>10964</v>
      </c>
      <c r="C1622" s="443" t="s">
        <v>1354</v>
      </c>
      <c r="D1622" s="443" t="s">
        <v>259</v>
      </c>
      <c r="E1622" s="443" t="str">
        <f>CONCATENATE(SUM('Раздел 1'!H52:H54),"=",SUM('Раздел 1'!H10:H10))</f>
        <v>49=49</v>
      </c>
      <c r="F1622" s="444"/>
    </row>
    <row r="1623" spans="1:6" s="445" customFormat="1" ht="30" hidden="1" customHeight="1" x14ac:dyDescent="0.25">
      <c r="A1623" s="436" t="str">
        <f>IF((SUM('Раздел 1'!AI52:AI54)=SUM('Раздел 1'!AI10:AI10)),"","Неверно!")</f>
        <v/>
      </c>
      <c r="B1623" s="437" t="s">
        <v>10964</v>
      </c>
      <c r="C1623" s="443" t="s">
        <v>1355</v>
      </c>
      <c r="D1623" s="443" t="s">
        <v>259</v>
      </c>
      <c r="E1623" s="443" t="str">
        <f>CONCATENATE(SUM('Раздел 1'!AI52:AI54),"=",SUM('Раздел 1'!AI10:AI10))</f>
        <v>0=0</v>
      </c>
      <c r="F1623" s="444"/>
    </row>
    <row r="1624" spans="1:6" s="445" customFormat="1" ht="30" hidden="1" customHeight="1" x14ac:dyDescent="0.25">
      <c r="A1624" s="436" t="str">
        <f>IF((SUM('Раздел 1'!AJ52:AJ54)=SUM('Раздел 1'!AJ10:AJ10)),"","Неверно!")</f>
        <v/>
      </c>
      <c r="B1624" s="437" t="s">
        <v>10964</v>
      </c>
      <c r="C1624" s="443" t="s">
        <v>1356</v>
      </c>
      <c r="D1624" s="443" t="s">
        <v>259</v>
      </c>
      <c r="E1624" s="443" t="str">
        <f>CONCATENATE(SUM('Раздел 1'!AJ52:AJ54),"=",SUM('Раздел 1'!AJ10:AJ10))</f>
        <v>1=1</v>
      </c>
      <c r="F1624" s="444"/>
    </row>
    <row r="1625" spans="1:6" s="445" customFormat="1" ht="30" hidden="1" customHeight="1" x14ac:dyDescent="0.25">
      <c r="A1625" s="436" t="str">
        <f>IF((SUM('Раздел 1'!AK52:AK54)=SUM('Раздел 1'!AK10:AK10)),"","Неверно!")</f>
        <v/>
      </c>
      <c r="B1625" s="437" t="s">
        <v>10964</v>
      </c>
      <c r="C1625" s="443" t="s">
        <v>1357</v>
      </c>
      <c r="D1625" s="443" t="s">
        <v>259</v>
      </c>
      <c r="E1625" s="443" t="str">
        <f>CONCATENATE(SUM('Раздел 1'!AK52:AK54),"=",SUM('Раздел 1'!AK10:AK10))</f>
        <v>0=0</v>
      </c>
      <c r="F1625" s="444"/>
    </row>
    <row r="1626" spans="1:6" s="445" customFormat="1" ht="30" hidden="1" customHeight="1" x14ac:dyDescent="0.25">
      <c r="A1626" s="436" t="str">
        <f>IF((SUM('Раздел 1'!AL52:AL54)=SUM('Раздел 1'!AL10:AL10)),"","Неверно!")</f>
        <v/>
      </c>
      <c r="B1626" s="437" t="s">
        <v>10964</v>
      </c>
      <c r="C1626" s="443" t="s">
        <v>1358</v>
      </c>
      <c r="D1626" s="443" t="s">
        <v>259</v>
      </c>
      <c r="E1626" s="443" t="str">
        <f>CONCATENATE(SUM('Раздел 1'!AL52:AL54),"=",SUM('Раздел 1'!AL10:AL10))</f>
        <v>0=0</v>
      </c>
      <c r="F1626" s="444"/>
    </row>
    <row r="1627" spans="1:6" s="445" customFormat="1" ht="30" hidden="1" customHeight="1" x14ac:dyDescent="0.25">
      <c r="A1627" s="436" t="str">
        <f>IF((SUM('Раздел 1'!AM52:AM54)=SUM('Раздел 1'!AM10:AM10)),"","Неверно!")</f>
        <v/>
      </c>
      <c r="B1627" s="437" t="s">
        <v>10964</v>
      </c>
      <c r="C1627" s="443" t="s">
        <v>1359</v>
      </c>
      <c r="D1627" s="443" t="s">
        <v>259</v>
      </c>
      <c r="E1627" s="443" t="str">
        <f>CONCATENATE(SUM('Раздел 1'!AM52:AM54),"=",SUM('Раздел 1'!AM10:AM10))</f>
        <v>0=0</v>
      </c>
      <c r="F1627" s="444"/>
    </row>
    <row r="1628" spans="1:6" s="445" customFormat="1" ht="30" hidden="1" customHeight="1" x14ac:dyDescent="0.25">
      <c r="A1628" s="436" t="str">
        <f>IF((SUM('Раздел 1'!I52:I54)=SUM('Раздел 1'!I10:I10)),"","Неверно!")</f>
        <v/>
      </c>
      <c r="B1628" s="437" t="s">
        <v>10964</v>
      </c>
      <c r="C1628" s="443" t="s">
        <v>1360</v>
      </c>
      <c r="D1628" s="443" t="s">
        <v>259</v>
      </c>
      <c r="E1628" s="443" t="str">
        <f>CONCATENATE(SUM('Раздел 1'!I52:I54),"=",SUM('Раздел 1'!I10:I10))</f>
        <v>12=12</v>
      </c>
      <c r="F1628" s="444"/>
    </row>
    <row r="1629" spans="1:6" s="445" customFormat="1" ht="30" hidden="1" customHeight="1" x14ac:dyDescent="0.25">
      <c r="A1629" s="436" t="str">
        <f>IF((SUM('Раздел 1'!J52:J54)=SUM('Раздел 1'!J10:J10)),"","Неверно!")</f>
        <v/>
      </c>
      <c r="B1629" s="437" t="s">
        <v>10964</v>
      </c>
      <c r="C1629" s="443" t="s">
        <v>1361</v>
      </c>
      <c r="D1629" s="443" t="s">
        <v>259</v>
      </c>
      <c r="E1629" s="443" t="str">
        <f>CONCATENATE(SUM('Раздел 1'!J52:J54),"=",SUM('Раздел 1'!J10:J10))</f>
        <v>3=3</v>
      </c>
      <c r="F1629" s="444"/>
    </row>
    <row r="1630" spans="1:6" s="445" customFormat="1" ht="30" hidden="1" customHeight="1" x14ac:dyDescent="0.25">
      <c r="A1630" s="436" t="str">
        <f>IF((SUM('Раздел 1'!K52:K54)=SUM('Раздел 1'!K10:K10)),"","Неверно!")</f>
        <v/>
      </c>
      <c r="B1630" s="437" t="s">
        <v>10964</v>
      </c>
      <c r="C1630" s="443" t="s">
        <v>1362</v>
      </c>
      <c r="D1630" s="443" t="s">
        <v>259</v>
      </c>
      <c r="E1630" s="443" t="str">
        <f>CONCATENATE(SUM('Раздел 1'!K52:K54),"=",SUM('Раздел 1'!K10:K10))</f>
        <v>2=2</v>
      </c>
      <c r="F1630" s="444"/>
    </row>
    <row r="1631" spans="1:6" s="445" customFormat="1" ht="30" hidden="1" customHeight="1" x14ac:dyDescent="0.25">
      <c r="A1631" s="436" t="str">
        <f>IF((SUM('Раздел 1'!L52:L54)=SUM('Раздел 1'!L10:L10)),"","Неверно!")</f>
        <v/>
      </c>
      <c r="B1631" s="437" t="s">
        <v>10964</v>
      </c>
      <c r="C1631" s="443" t="s">
        <v>1363</v>
      </c>
      <c r="D1631" s="443" t="s">
        <v>259</v>
      </c>
      <c r="E1631" s="443" t="str">
        <f>CONCATENATE(SUM('Раздел 1'!L52:L54),"=",SUM('Раздел 1'!L10:L10))</f>
        <v>1=1</v>
      </c>
      <c r="F1631" s="444"/>
    </row>
    <row r="1632" spans="1:6" s="445" customFormat="1" ht="30" hidden="1" customHeight="1" x14ac:dyDescent="0.25">
      <c r="A1632" s="436" t="str">
        <f>IF((SUM('Раздел 1'!M52:M54)=SUM('Раздел 1'!M10:M10)),"","Неверно!")</f>
        <v/>
      </c>
      <c r="B1632" s="437" t="s">
        <v>10964</v>
      </c>
      <c r="C1632" s="443" t="s">
        <v>1364</v>
      </c>
      <c r="D1632" s="443" t="s">
        <v>259</v>
      </c>
      <c r="E1632" s="443" t="str">
        <f>CONCATENATE(SUM('Раздел 1'!M52:M54),"=",SUM('Раздел 1'!M10:M10))</f>
        <v>67=67</v>
      </c>
      <c r="F1632" s="444"/>
    </row>
    <row r="1633" spans="1:6" s="445" customFormat="1" ht="30" hidden="1" customHeight="1" x14ac:dyDescent="0.25">
      <c r="A1633" s="436" t="str">
        <f>IF((SUM('Раздел 1'!N52:N54)=SUM('Раздел 1'!N10:N10)),"","Неверно!")</f>
        <v/>
      </c>
      <c r="B1633" s="437" t="s">
        <v>10964</v>
      </c>
      <c r="C1633" s="443" t="s">
        <v>1365</v>
      </c>
      <c r="D1633" s="443" t="s">
        <v>259</v>
      </c>
      <c r="E1633" s="443" t="str">
        <f>CONCATENATE(SUM('Раздел 1'!N52:N54),"=",SUM('Раздел 1'!N10:N10))</f>
        <v>0=0</v>
      </c>
      <c r="F1633" s="444"/>
    </row>
    <row r="1634" spans="1:6" s="445" customFormat="1" ht="30" hidden="1" customHeight="1" x14ac:dyDescent="0.25">
      <c r="A1634" s="436" t="str">
        <f>IF((SUM('Раздел 3'!D38:D38)&lt;=SUM('Раздел 3'!D37:D37)),"","Неверно!")</f>
        <v/>
      </c>
      <c r="B1634" s="437" t="s">
        <v>10965</v>
      </c>
      <c r="C1634" s="443" t="s">
        <v>1330</v>
      </c>
      <c r="D1634" s="443" t="s">
        <v>10365</v>
      </c>
      <c r="E1634" s="443" t="str">
        <f>CONCATENATE(SUM('Раздел 3'!D38:D38),"&lt;=",SUM('Раздел 3'!D37:D37))</f>
        <v>0&lt;=2</v>
      </c>
      <c r="F1634" s="444"/>
    </row>
    <row r="1635" spans="1:6" s="445" customFormat="1" ht="30" hidden="1" customHeight="1" x14ac:dyDescent="0.25">
      <c r="A1635" s="436" t="str">
        <f>IF((SUM('Раздел 3'!E38:E38)&lt;=SUM('Раздел 3'!E37:E37)),"","Неверно!")</f>
        <v/>
      </c>
      <c r="B1635" s="437" t="s">
        <v>10965</v>
      </c>
      <c r="C1635" s="443" t="s">
        <v>1331</v>
      </c>
      <c r="D1635" s="443" t="s">
        <v>10365</v>
      </c>
      <c r="E1635" s="443" t="str">
        <f>CONCATENATE(SUM('Раздел 3'!E38:E38),"&lt;=",SUM('Раздел 3'!E37:E37))</f>
        <v>0&lt;=0</v>
      </c>
      <c r="F1635" s="444"/>
    </row>
    <row r="1636" spans="1:6" s="445" customFormat="1" ht="30" hidden="1" customHeight="1" x14ac:dyDescent="0.25">
      <c r="A1636" s="436" t="str">
        <f>IF((SUM('Раздел 1'!F55:F58)=SUM('Раздел 1'!F10:F10)),"","Неверно!")</f>
        <v/>
      </c>
      <c r="B1636" s="437" t="s">
        <v>10966</v>
      </c>
      <c r="C1636" s="443" t="s">
        <v>1296</v>
      </c>
      <c r="D1636" s="443" t="s">
        <v>461</v>
      </c>
      <c r="E1636" s="443" t="str">
        <f>CONCATENATE(SUM('Раздел 1'!F55:F58),"=",SUM('Раздел 1'!F10:F10))</f>
        <v>37=37</v>
      </c>
      <c r="F1636" s="444"/>
    </row>
    <row r="1637" spans="1:6" s="445" customFormat="1" ht="30" hidden="1" customHeight="1" x14ac:dyDescent="0.25">
      <c r="A1637" s="436" t="str">
        <f>IF((SUM('Раздел 1'!O55:O58)=SUM('Раздел 1'!O10:O10)),"","Неверно!")</f>
        <v/>
      </c>
      <c r="B1637" s="437" t="s">
        <v>10966</v>
      </c>
      <c r="C1637" s="443" t="s">
        <v>1297</v>
      </c>
      <c r="D1637" s="443" t="s">
        <v>461</v>
      </c>
      <c r="E1637" s="443" t="str">
        <f>CONCATENATE(SUM('Раздел 1'!O55:O58),"=",SUM('Раздел 1'!O10:O10))</f>
        <v>41=41</v>
      </c>
      <c r="F1637" s="444"/>
    </row>
    <row r="1638" spans="1:6" s="445" customFormat="1" ht="30" hidden="1" customHeight="1" x14ac:dyDescent="0.25">
      <c r="A1638" s="436" t="str">
        <f>IF((SUM('Раздел 1'!P55:P58)=SUM('Раздел 1'!P10:P10)),"","Неверно!")</f>
        <v/>
      </c>
      <c r="B1638" s="437" t="s">
        <v>10966</v>
      </c>
      <c r="C1638" s="443" t="s">
        <v>1298</v>
      </c>
      <c r="D1638" s="443" t="s">
        <v>461</v>
      </c>
      <c r="E1638" s="443" t="str">
        <f>CONCATENATE(SUM('Раздел 1'!P55:P58),"=",SUM('Раздел 1'!P10:P10))</f>
        <v>77=77</v>
      </c>
      <c r="F1638" s="444"/>
    </row>
    <row r="1639" spans="1:6" s="445" customFormat="1" ht="30" hidden="1" customHeight="1" x14ac:dyDescent="0.25">
      <c r="A1639" s="436" t="str">
        <f>IF((SUM('Раздел 1'!Q55:Q58)=SUM('Раздел 1'!Q10:Q10)),"","Неверно!")</f>
        <v/>
      </c>
      <c r="B1639" s="437" t="s">
        <v>10966</v>
      </c>
      <c r="C1639" s="443" t="s">
        <v>1299</v>
      </c>
      <c r="D1639" s="443" t="s">
        <v>461</v>
      </c>
      <c r="E1639" s="443" t="str">
        <f>CONCATENATE(SUM('Раздел 1'!Q55:Q58),"=",SUM('Раздел 1'!Q10:Q10))</f>
        <v>50=50</v>
      </c>
      <c r="F1639" s="444"/>
    </row>
    <row r="1640" spans="1:6" s="445" customFormat="1" ht="30" hidden="1" customHeight="1" x14ac:dyDescent="0.25">
      <c r="A1640" s="436" t="str">
        <f>IF((SUM('Раздел 1'!R55:R58)=SUM('Раздел 1'!R10:R10)),"","Неверно!")</f>
        <v/>
      </c>
      <c r="B1640" s="437" t="s">
        <v>10966</v>
      </c>
      <c r="C1640" s="443" t="s">
        <v>1300</v>
      </c>
      <c r="D1640" s="443" t="s">
        <v>461</v>
      </c>
      <c r="E1640" s="443" t="str">
        <f>CONCATENATE(SUM('Раздел 1'!R55:R58),"=",SUM('Раздел 1'!R10:R10))</f>
        <v>0=0</v>
      </c>
      <c r="F1640" s="444"/>
    </row>
    <row r="1641" spans="1:6" s="445" customFormat="1" ht="30" hidden="1" customHeight="1" x14ac:dyDescent="0.25">
      <c r="A1641" s="436" t="str">
        <f>IF((SUM('Раздел 1'!S55:S58)=SUM('Раздел 1'!S10:S10)),"","Неверно!")</f>
        <v/>
      </c>
      <c r="B1641" s="437" t="s">
        <v>10966</v>
      </c>
      <c r="C1641" s="443" t="s">
        <v>1301</v>
      </c>
      <c r="D1641" s="443" t="s">
        <v>461</v>
      </c>
      <c r="E1641" s="443" t="str">
        <f>CONCATENATE(SUM('Раздел 1'!S55:S58),"=",SUM('Раздел 1'!S10:S10))</f>
        <v>0=0</v>
      </c>
      <c r="F1641" s="444"/>
    </row>
    <row r="1642" spans="1:6" s="445" customFormat="1" ht="30" hidden="1" customHeight="1" x14ac:dyDescent="0.25">
      <c r="A1642" s="436" t="str">
        <f>IF((SUM('Раздел 1'!T55:T58)=SUM('Раздел 1'!T10:T10)),"","Неверно!")</f>
        <v/>
      </c>
      <c r="B1642" s="437" t="s">
        <v>10966</v>
      </c>
      <c r="C1642" s="443" t="s">
        <v>1302</v>
      </c>
      <c r="D1642" s="443" t="s">
        <v>461</v>
      </c>
      <c r="E1642" s="443" t="str">
        <f>CONCATENATE(SUM('Раздел 1'!T55:T58),"=",SUM('Раздел 1'!T10:T10))</f>
        <v>13=13</v>
      </c>
      <c r="F1642" s="444"/>
    </row>
    <row r="1643" spans="1:6" s="445" customFormat="1" ht="30" hidden="1" customHeight="1" x14ac:dyDescent="0.25">
      <c r="A1643" s="436" t="str">
        <f>IF((SUM('Раздел 1'!U55:U58)=SUM('Раздел 1'!U10:U10)),"","Неверно!")</f>
        <v/>
      </c>
      <c r="B1643" s="437" t="s">
        <v>10966</v>
      </c>
      <c r="C1643" s="443" t="s">
        <v>1303</v>
      </c>
      <c r="D1643" s="443" t="s">
        <v>461</v>
      </c>
      <c r="E1643" s="443" t="str">
        <f>CONCATENATE(SUM('Раздел 1'!U55:U58),"=",SUM('Раздел 1'!U10:U10))</f>
        <v>3=3</v>
      </c>
      <c r="F1643" s="444"/>
    </row>
    <row r="1644" spans="1:6" s="445" customFormat="1" ht="30" hidden="1" customHeight="1" x14ac:dyDescent="0.25">
      <c r="A1644" s="436" t="str">
        <f>IF((SUM('Раздел 1'!V55:V58)=SUM('Раздел 1'!V10:V10)),"","Неверно!")</f>
        <v/>
      </c>
      <c r="B1644" s="437" t="s">
        <v>10966</v>
      </c>
      <c r="C1644" s="443" t="s">
        <v>1304</v>
      </c>
      <c r="D1644" s="443" t="s">
        <v>461</v>
      </c>
      <c r="E1644" s="443" t="str">
        <f>CONCATENATE(SUM('Раздел 1'!V55:V58),"=",SUM('Раздел 1'!V10:V10))</f>
        <v>2=2</v>
      </c>
      <c r="F1644" s="444"/>
    </row>
    <row r="1645" spans="1:6" s="445" customFormat="1" ht="30" hidden="1" customHeight="1" x14ac:dyDescent="0.25">
      <c r="A1645" s="436" t="str">
        <f>IF((SUM('Раздел 1'!W55:W58)=SUM('Раздел 1'!W10:W10)),"","Неверно!")</f>
        <v/>
      </c>
      <c r="B1645" s="437" t="s">
        <v>10966</v>
      </c>
      <c r="C1645" s="443" t="s">
        <v>1305</v>
      </c>
      <c r="D1645" s="443" t="s">
        <v>461</v>
      </c>
      <c r="E1645" s="443" t="str">
        <f>CONCATENATE(SUM('Раздел 1'!W55:W58),"=",SUM('Раздел 1'!W10:W10))</f>
        <v>0=0</v>
      </c>
      <c r="F1645" s="444"/>
    </row>
    <row r="1646" spans="1:6" s="445" customFormat="1" ht="30" hidden="1" customHeight="1" x14ac:dyDescent="0.25">
      <c r="A1646" s="436" t="str">
        <f>IF((SUM('Раздел 1'!X55:X58)=SUM('Раздел 1'!X10:X10)),"","Неверно!")</f>
        <v/>
      </c>
      <c r="B1646" s="437" t="s">
        <v>10966</v>
      </c>
      <c r="C1646" s="443" t="s">
        <v>1306</v>
      </c>
      <c r="D1646" s="443" t="s">
        <v>461</v>
      </c>
      <c r="E1646" s="443" t="str">
        <f>CONCATENATE(SUM('Раздел 1'!X55:X58),"=",SUM('Раздел 1'!X10:X10))</f>
        <v>35=35</v>
      </c>
      <c r="F1646" s="444"/>
    </row>
    <row r="1647" spans="1:6" s="445" customFormat="1" ht="30" hidden="1" customHeight="1" x14ac:dyDescent="0.25">
      <c r="A1647" s="436" t="str">
        <f>IF((SUM('Раздел 1'!G55:G58)=SUM('Раздел 1'!G10:G10)),"","Неверно!")</f>
        <v/>
      </c>
      <c r="B1647" s="437" t="s">
        <v>10966</v>
      </c>
      <c r="C1647" s="443" t="s">
        <v>1307</v>
      </c>
      <c r="D1647" s="443" t="s">
        <v>461</v>
      </c>
      <c r="E1647" s="443" t="str">
        <f>CONCATENATE(SUM('Раздел 1'!G55:G58),"=",SUM('Раздел 1'!G10:G10))</f>
        <v>71=71</v>
      </c>
      <c r="F1647" s="444"/>
    </row>
    <row r="1648" spans="1:6" s="445" customFormat="1" ht="30" hidden="1" customHeight="1" x14ac:dyDescent="0.25">
      <c r="A1648" s="436" t="str">
        <f>IF((SUM('Раздел 1'!Y55:Y58)=SUM('Раздел 1'!Y10:Y10)),"","Неверно!")</f>
        <v/>
      </c>
      <c r="B1648" s="437" t="s">
        <v>10966</v>
      </c>
      <c r="C1648" s="443" t="s">
        <v>1308</v>
      </c>
      <c r="D1648" s="443" t="s">
        <v>461</v>
      </c>
      <c r="E1648" s="443" t="str">
        <f>CONCATENATE(SUM('Раздел 1'!Y55:Y58),"=",SUM('Раздел 1'!Y10:Y10))</f>
        <v>28=28</v>
      </c>
      <c r="F1648" s="444"/>
    </row>
    <row r="1649" spans="1:6" s="445" customFormat="1" ht="30" hidden="1" customHeight="1" x14ac:dyDescent="0.25">
      <c r="A1649" s="436" t="str">
        <f>IF((SUM('Раздел 1'!Z55:Z58)=SUM('Раздел 1'!Z10:Z10)),"","Неверно!")</f>
        <v/>
      </c>
      <c r="B1649" s="437" t="s">
        <v>10966</v>
      </c>
      <c r="C1649" s="443" t="s">
        <v>1309</v>
      </c>
      <c r="D1649" s="443" t="s">
        <v>461</v>
      </c>
      <c r="E1649" s="443" t="str">
        <f>CONCATENATE(SUM('Раздел 1'!Z55:Z58),"=",SUM('Раздел 1'!Z10:Z10))</f>
        <v>9=9</v>
      </c>
      <c r="F1649" s="444"/>
    </row>
    <row r="1650" spans="1:6" s="445" customFormat="1" ht="30" hidden="1" customHeight="1" x14ac:dyDescent="0.25">
      <c r="A1650" s="436" t="str">
        <f>IF((SUM('Раздел 1'!AA55:AA58)=SUM('Раздел 1'!AA10:AA10)),"","Неверно!")</f>
        <v/>
      </c>
      <c r="B1650" s="437" t="s">
        <v>10966</v>
      </c>
      <c r="C1650" s="443" t="s">
        <v>1310</v>
      </c>
      <c r="D1650" s="443" t="s">
        <v>461</v>
      </c>
      <c r="E1650" s="443" t="str">
        <f>CONCATENATE(SUM('Раздел 1'!AA55:AA58),"=",SUM('Раздел 1'!AA10:AA10))</f>
        <v>0=0</v>
      </c>
      <c r="F1650" s="444"/>
    </row>
    <row r="1651" spans="1:6" s="445" customFormat="1" ht="30" hidden="1" customHeight="1" x14ac:dyDescent="0.25">
      <c r="A1651" s="436" t="str">
        <f>IF((SUM('Раздел 1'!AB55:AB58)=SUM('Раздел 1'!AB10:AB10)),"","Неверно!")</f>
        <v/>
      </c>
      <c r="B1651" s="437" t="s">
        <v>10966</v>
      </c>
      <c r="C1651" s="443" t="s">
        <v>1311</v>
      </c>
      <c r="D1651" s="443" t="s">
        <v>461</v>
      </c>
      <c r="E1651" s="443" t="str">
        <f>CONCATENATE(SUM('Раздел 1'!AB55:AB58),"=",SUM('Раздел 1'!AB10:AB10))</f>
        <v>0=0</v>
      </c>
      <c r="F1651" s="444"/>
    </row>
    <row r="1652" spans="1:6" s="445" customFormat="1" ht="30" hidden="1" customHeight="1" x14ac:dyDescent="0.25">
      <c r="A1652" s="436" t="str">
        <f>IF((SUM('Раздел 1'!AC55:AC58)=SUM('Раздел 1'!AC10:AC10)),"","Неверно!")</f>
        <v/>
      </c>
      <c r="B1652" s="437" t="s">
        <v>10966</v>
      </c>
      <c r="C1652" s="443" t="s">
        <v>1312</v>
      </c>
      <c r="D1652" s="443" t="s">
        <v>461</v>
      </c>
      <c r="E1652" s="443" t="str">
        <f>CONCATENATE(SUM('Раздел 1'!AC55:AC58),"=",SUM('Раздел 1'!AC10:AC10))</f>
        <v>0=0</v>
      </c>
      <c r="F1652" s="444"/>
    </row>
    <row r="1653" spans="1:6" s="445" customFormat="1" ht="30" hidden="1" customHeight="1" x14ac:dyDescent="0.25">
      <c r="A1653" s="436" t="str">
        <f>IF((SUM('Раздел 1'!AD55:AD58)=SUM('Раздел 1'!AD10:AD10)),"","Неверно!")</f>
        <v/>
      </c>
      <c r="B1653" s="437" t="s">
        <v>10966</v>
      </c>
      <c r="C1653" s="443" t="s">
        <v>1313</v>
      </c>
      <c r="D1653" s="443" t="s">
        <v>461</v>
      </c>
      <c r="E1653" s="443" t="str">
        <f>CONCATENATE(SUM('Раздел 1'!AD55:AD58),"=",SUM('Раздел 1'!AD10:AD10))</f>
        <v>0=0</v>
      </c>
      <c r="F1653" s="444"/>
    </row>
    <row r="1654" spans="1:6" s="445" customFormat="1" ht="30" hidden="1" customHeight="1" x14ac:dyDescent="0.25">
      <c r="A1654" s="436" t="str">
        <f>IF((SUM('Раздел 1'!AE55:AE58)=SUM('Раздел 1'!AE10:AE10)),"","Неверно!")</f>
        <v/>
      </c>
      <c r="B1654" s="437" t="s">
        <v>10966</v>
      </c>
      <c r="C1654" s="443" t="s">
        <v>1314</v>
      </c>
      <c r="D1654" s="443" t="s">
        <v>461</v>
      </c>
      <c r="E1654" s="443" t="str">
        <f>CONCATENATE(SUM('Раздел 1'!AE55:AE58),"=",SUM('Раздел 1'!AE10:AE10))</f>
        <v>0=0</v>
      </c>
      <c r="F1654" s="444"/>
    </row>
    <row r="1655" spans="1:6" s="445" customFormat="1" ht="30" hidden="1" customHeight="1" x14ac:dyDescent="0.25">
      <c r="A1655" s="436" t="str">
        <f>IF((SUM('Раздел 1'!AF55:AF58)=SUM('Раздел 1'!AF10:AF10)),"","Неверно!")</f>
        <v/>
      </c>
      <c r="B1655" s="437" t="s">
        <v>10966</v>
      </c>
      <c r="C1655" s="443" t="s">
        <v>1315</v>
      </c>
      <c r="D1655" s="443" t="s">
        <v>461</v>
      </c>
      <c r="E1655" s="443" t="str">
        <f>CONCATENATE(SUM('Раздел 1'!AF55:AF58),"=",SUM('Раздел 1'!AF10:AF10))</f>
        <v>0=0</v>
      </c>
      <c r="F1655" s="444"/>
    </row>
    <row r="1656" spans="1:6" s="445" customFormat="1" ht="30" hidden="1" customHeight="1" x14ac:dyDescent="0.25">
      <c r="A1656" s="436" t="str">
        <f>IF((SUM('Раздел 1'!AG55:AG58)=SUM('Раздел 1'!AG10:AG10)),"","Неверно!")</f>
        <v/>
      </c>
      <c r="B1656" s="437" t="s">
        <v>10966</v>
      </c>
      <c r="C1656" s="443" t="s">
        <v>1316</v>
      </c>
      <c r="D1656" s="443" t="s">
        <v>461</v>
      </c>
      <c r="E1656" s="443" t="str">
        <f>CONCATENATE(SUM('Раздел 1'!AG55:AG58),"=",SUM('Раздел 1'!AG10:AG10))</f>
        <v>1=1</v>
      </c>
      <c r="F1656" s="444"/>
    </row>
    <row r="1657" spans="1:6" s="445" customFormat="1" ht="30" hidden="1" customHeight="1" x14ac:dyDescent="0.25">
      <c r="A1657" s="436" t="str">
        <f>IF((SUM('Раздел 1'!AH55:AH58)=SUM('Раздел 1'!AH10:AH10)),"","Неверно!")</f>
        <v/>
      </c>
      <c r="B1657" s="437" t="s">
        <v>10966</v>
      </c>
      <c r="C1657" s="443" t="s">
        <v>1317</v>
      </c>
      <c r="D1657" s="443" t="s">
        <v>461</v>
      </c>
      <c r="E1657" s="443" t="str">
        <f>CONCATENATE(SUM('Раздел 1'!AH55:AH58),"=",SUM('Раздел 1'!AH10:AH10))</f>
        <v>0=0</v>
      </c>
      <c r="F1657" s="444"/>
    </row>
    <row r="1658" spans="1:6" s="445" customFormat="1" ht="30" hidden="1" customHeight="1" x14ac:dyDescent="0.25">
      <c r="A1658" s="436" t="str">
        <f>IF((SUM('Раздел 1'!H55:H58)=SUM('Раздел 1'!H10:H10)),"","Неверно!")</f>
        <v/>
      </c>
      <c r="B1658" s="437" t="s">
        <v>10966</v>
      </c>
      <c r="C1658" s="443" t="s">
        <v>1318</v>
      </c>
      <c r="D1658" s="443" t="s">
        <v>461</v>
      </c>
      <c r="E1658" s="443" t="str">
        <f>CONCATENATE(SUM('Раздел 1'!H55:H58),"=",SUM('Раздел 1'!H10:H10))</f>
        <v>49=49</v>
      </c>
      <c r="F1658" s="444"/>
    </row>
    <row r="1659" spans="1:6" s="445" customFormat="1" ht="30" hidden="1" customHeight="1" x14ac:dyDescent="0.25">
      <c r="A1659" s="436" t="str">
        <f>IF((SUM('Раздел 1'!AI55:AI58)=SUM('Раздел 1'!AI10:AI10)),"","Неверно!")</f>
        <v/>
      </c>
      <c r="B1659" s="437" t="s">
        <v>10966</v>
      </c>
      <c r="C1659" s="443" t="s">
        <v>1319</v>
      </c>
      <c r="D1659" s="443" t="s">
        <v>461</v>
      </c>
      <c r="E1659" s="443" t="str">
        <f>CONCATENATE(SUM('Раздел 1'!AI55:AI58),"=",SUM('Раздел 1'!AI10:AI10))</f>
        <v>0=0</v>
      </c>
      <c r="F1659" s="444"/>
    </row>
    <row r="1660" spans="1:6" s="445" customFormat="1" ht="30" hidden="1" customHeight="1" x14ac:dyDescent="0.25">
      <c r="A1660" s="436" t="str">
        <f>IF((SUM('Раздел 1'!AJ55:AJ58)=SUM('Раздел 1'!AJ10:AJ10)),"","Неверно!")</f>
        <v/>
      </c>
      <c r="B1660" s="437" t="s">
        <v>10966</v>
      </c>
      <c r="C1660" s="443" t="s">
        <v>1320</v>
      </c>
      <c r="D1660" s="443" t="s">
        <v>461</v>
      </c>
      <c r="E1660" s="443" t="str">
        <f>CONCATENATE(SUM('Раздел 1'!AJ55:AJ58),"=",SUM('Раздел 1'!AJ10:AJ10))</f>
        <v>1=1</v>
      </c>
      <c r="F1660" s="444"/>
    </row>
    <row r="1661" spans="1:6" s="445" customFormat="1" ht="30" hidden="1" customHeight="1" x14ac:dyDescent="0.25">
      <c r="A1661" s="436" t="str">
        <f>IF((SUM('Раздел 1'!AK55:AK58)=SUM('Раздел 1'!AK10:AK10)),"","Неверно!")</f>
        <v/>
      </c>
      <c r="B1661" s="437" t="s">
        <v>10966</v>
      </c>
      <c r="C1661" s="443" t="s">
        <v>1321</v>
      </c>
      <c r="D1661" s="443" t="s">
        <v>461</v>
      </c>
      <c r="E1661" s="443" t="str">
        <f>CONCATENATE(SUM('Раздел 1'!AK55:AK58),"=",SUM('Раздел 1'!AK10:AK10))</f>
        <v>0=0</v>
      </c>
      <c r="F1661" s="444"/>
    </row>
    <row r="1662" spans="1:6" s="445" customFormat="1" ht="30" hidden="1" customHeight="1" x14ac:dyDescent="0.25">
      <c r="A1662" s="436" t="str">
        <f>IF((SUM('Раздел 1'!AL55:AL58)=SUM('Раздел 1'!AL10:AL10)),"","Неверно!")</f>
        <v/>
      </c>
      <c r="B1662" s="437" t="s">
        <v>10966</v>
      </c>
      <c r="C1662" s="443" t="s">
        <v>1322</v>
      </c>
      <c r="D1662" s="443" t="s">
        <v>461</v>
      </c>
      <c r="E1662" s="443" t="str">
        <f>CONCATENATE(SUM('Раздел 1'!AL55:AL58),"=",SUM('Раздел 1'!AL10:AL10))</f>
        <v>0=0</v>
      </c>
      <c r="F1662" s="444"/>
    </row>
    <row r="1663" spans="1:6" s="445" customFormat="1" ht="30" hidden="1" customHeight="1" x14ac:dyDescent="0.25">
      <c r="A1663" s="436" t="str">
        <f>IF((SUM('Раздел 1'!AM55:AM58)=SUM('Раздел 1'!AM10:AM10)),"","Неверно!")</f>
        <v/>
      </c>
      <c r="B1663" s="437" t="s">
        <v>10966</v>
      </c>
      <c r="C1663" s="443" t="s">
        <v>1323</v>
      </c>
      <c r="D1663" s="443" t="s">
        <v>461</v>
      </c>
      <c r="E1663" s="443" t="str">
        <f>CONCATENATE(SUM('Раздел 1'!AM55:AM58),"=",SUM('Раздел 1'!AM10:AM10))</f>
        <v>0=0</v>
      </c>
      <c r="F1663" s="444"/>
    </row>
    <row r="1664" spans="1:6" s="445" customFormat="1" ht="30" hidden="1" customHeight="1" x14ac:dyDescent="0.25">
      <c r="A1664" s="436" t="str">
        <f>IF((SUM('Раздел 1'!I55:I58)=SUM('Раздел 1'!I10:I10)),"","Неверно!")</f>
        <v/>
      </c>
      <c r="B1664" s="437" t="s">
        <v>10966</v>
      </c>
      <c r="C1664" s="443" t="s">
        <v>1324</v>
      </c>
      <c r="D1664" s="443" t="s">
        <v>461</v>
      </c>
      <c r="E1664" s="443" t="str">
        <f>CONCATENATE(SUM('Раздел 1'!I55:I58),"=",SUM('Раздел 1'!I10:I10))</f>
        <v>12=12</v>
      </c>
      <c r="F1664" s="444"/>
    </row>
    <row r="1665" spans="1:6" s="445" customFormat="1" ht="30" hidden="1" customHeight="1" x14ac:dyDescent="0.25">
      <c r="A1665" s="436" t="str">
        <f>IF((SUM('Раздел 1'!J55:J58)=SUM('Раздел 1'!J10:J10)),"","Неверно!")</f>
        <v/>
      </c>
      <c r="B1665" s="437" t="s">
        <v>10966</v>
      </c>
      <c r="C1665" s="443" t="s">
        <v>1325</v>
      </c>
      <c r="D1665" s="443" t="s">
        <v>461</v>
      </c>
      <c r="E1665" s="443" t="str">
        <f>CONCATENATE(SUM('Раздел 1'!J55:J58),"=",SUM('Раздел 1'!J10:J10))</f>
        <v>3=3</v>
      </c>
      <c r="F1665" s="444"/>
    </row>
    <row r="1666" spans="1:6" s="445" customFormat="1" ht="30" hidden="1" customHeight="1" x14ac:dyDescent="0.25">
      <c r="A1666" s="436" t="str">
        <f>IF((SUM('Раздел 1'!K55:K58)=SUM('Раздел 1'!K10:K10)),"","Неверно!")</f>
        <v/>
      </c>
      <c r="B1666" s="437" t="s">
        <v>10966</v>
      </c>
      <c r="C1666" s="443" t="s">
        <v>1326</v>
      </c>
      <c r="D1666" s="443" t="s">
        <v>461</v>
      </c>
      <c r="E1666" s="443" t="str">
        <f>CONCATENATE(SUM('Раздел 1'!K55:K58),"=",SUM('Раздел 1'!K10:K10))</f>
        <v>2=2</v>
      </c>
      <c r="F1666" s="444"/>
    </row>
    <row r="1667" spans="1:6" s="445" customFormat="1" ht="30" hidden="1" customHeight="1" x14ac:dyDescent="0.25">
      <c r="A1667" s="436" t="str">
        <f>IF((SUM('Раздел 1'!L55:L58)=SUM('Раздел 1'!L10:L10)),"","Неверно!")</f>
        <v/>
      </c>
      <c r="B1667" s="437" t="s">
        <v>10966</v>
      </c>
      <c r="C1667" s="443" t="s">
        <v>1327</v>
      </c>
      <c r="D1667" s="443" t="s">
        <v>461</v>
      </c>
      <c r="E1667" s="443" t="str">
        <f>CONCATENATE(SUM('Раздел 1'!L55:L58),"=",SUM('Раздел 1'!L10:L10))</f>
        <v>1=1</v>
      </c>
      <c r="F1667" s="444"/>
    </row>
    <row r="1668" spans="1:6" s="445" customFormat="1" ht="30" hidden="1" customHeight="1" x14ac:dyDescent="0.25">
      <c r="A1668" s="436" t="str">
        <f>IF((SUM('Раздел 1'!M55:M58)=SUM('Раздел 1'!M10:M10)),"","Неверно!")</f>
        <v/>
      </c>
      <c r="B1668" s="437" t="s">
        <v>10966</v>
      </c>
      <c r="C1668" s="443" t="s">
        <v>1328</v>
      </c>
      <c r="D1668" s="443" t="s">
        <v>461</v>
      </c>
      <c r="E1668" s="443" t="str">
        <f>CONCATENATE(SUM('Раздел 1'!M55:M58),"=",SUM('Раздел 1'!M10:M10))</f>
        <v>67=67</v>
      </c>
      <c r="F1668" s="444"/>
    </row>
    <row r="1669" spans="1:6" s="445" customFormat="1" ht="30" hidden="1" customHeight="1" x14ac:dyDescent="0.25">
      <c r="A1669" s="436" t="str">
        <f>IF((SUM('Раздел 1'!N55:N58)=SUM('Раздел 1'!N10:N10)),"","Неверно!")</f>
        <v/>
      </c>
      <c r="B1669" s="437" t="s">
        <v>10966</v>
      </c>
      <c r="C1669" s="443" t="s">
        <v>1329</v>
      </c>
      <c r="D1669" s="443" t="s">
        <v>461</v>
      </c>
      <c r="E1669" s="443" t="str">
        <f>CONCATENATE(SUM('Раздел 1'!N55:N58),"=",SUM('Раздел 1'!N10:N10))</f>
        <v>0=0</v>
      </c>
      <c r="F1669" s="444"/>
    </row>
    <row r="1670" spans="1:6" s="445" customFormat="1" ht="30" hidden="1" customHeight="1" x14ac:dyDescent="0.25">
      <c r="A1670" s="436" t="str">
        <f>IF((SUM('Раздел 1'!F27:F27)=0),"","Неверно!")</f>
        <v/>
      </c>
      <c r="B1670" s="437" t="s">
        <v>10967</v>
      </c>
      <c r="C1670" s="443" t="s">
        <v>1266</v>
      </c>
      <c r="D1670" s="443" t="s">
        <v>10718</v>
      </c>
      <c r="E1670" s="443" t="str">
        <f>CONCATENATE(SUM('Раздел 1'!F27:F27),"=",0)</f>
        <v>0=0</v>
      </c>
      <c r="F1670" s="444"/>
    </row>
    <row r="1671" spans="1:6" s="445" customFormat="1" ht="30" hidden="1" customHeight="1" x14ac:dyDescent="0.25">
      <c r="A1671" s="436" t="str">
        <f>IF((SUM('Раздел 1'!O27:O27)=0),"","Неверно!")</f>
        <v/>
      </c>
      <c r="B1671" s="437" t="s">
        <v>10967</v>
      </c>
      <c r="C1671" s="443" t="s">
        <v>1267</v>
      </c>
      <c r="D1671" s="443" t="s">
        <v>10718</v>
      </c>
      <c r="E1671" s="443" t="str">
        <f>CONCATENATE(SUM('Раздел 1'!O27:O27),"=",0)</f>
        <v>0=0</v>
      </c>
      <c r="F1671" s="444"/>
    </row>
    <row r="1672" spans="1:6" s="445" customFormat="1" ht="30" hidden="1" customHeight="1" x14ac:dyDescent="0.25">
      <c r="A1672" s="436" t="str">
        <f>IF((SUM('Раздел 1'!P27:P27)=0),"","Неверно!")</f>
        <v/>
      </c>
      <c r="B1672" s="437" t="s">
        <v>10967</v>
      </c>
      <c r="C1672" s="443" t="s">
        <v>1268</v>
      </c>
      <c r="D1672" s="443" t="s">
        <v>10718</v>
      </c>
      <c r="E1672" s="443" t="str">
        <f>CONCATENATE(SUM('Раздел 1'!P27:P27),"=",0)</f>
        <v>0=0</v>
      </c>
      <c r="F1672" s="444"/>
    </row>
    <row r="1673" spans="1:6" s="445" customFormat="1" ht="30" hidden="1" customHeight="1" x14ac:dyDescent="0.25">
      <c r="A1673" s="436" t="str">
        <f>IF((SUM('Раздел 1'!Q27:Q27)=0),"","Неверно!")</f>
        <v/>
      </c>
      <c r="B1673" s="437" t="s">
        <v>10967</v>
      </c>
      <c r="C1673" s="443" t="s">
        <v>1269</v>
      </c>
      <c r="D1673" s="443" t="s">
        <v>10718</v>
      </c>
      <c r="E1673" s="443" t="str">
        <f>CONCATENATE(SUM('Раздел 1'!Q27:Q27),"=",0)</f>
        <v>0=0</v>
      </c>
      <c r="F1673" s="444"/>
    </row>
    <row r="1674" spans="1:6" s="445" customFormat="1" ht="30" hidden="1" customHeight="1" x14ac:dyDescent="0.25">
      <c r="A1674" s="436" t="str">
        <f>IF((SUM('Раздел 1'!R27:R27)=0),"","Неверно!")</f>
        <v/>
      </c>
      <c r="B1674" s="437" t="s">
        <v>10967</v>
      </c>
      <c r="C1674" s="443" t="s">
        <v>1270</v>
      </c>
      <c r="D1674" s="443" t="s">
        <v>10718</v>
      </c>
      <c r="E1674" s="443" t="str">
        <f>CONCATENATE(SUM('Раздел 1'!R27:R27),"=",0)</f>
        <v>0=0</v>
      </c>
      <c r="F1674" s="444"/>
    </row>
    <row r="1675" spans="1:6" s="445" customFormat="1" ht="30" hidden="1" customHeight="1" x14ac:dyDescent="0.25">
      <c r="A1675" s="436" t="str">
        <f>IF((SUM('Раздел 1'!S27:S27)=0),"","Неверно!")</f>
        <v/>
      </c>
      <c r="B1675" s="437" t="s">
        <v>10967</v>
      </c>
      <c r="C1675" s="443" t="s">
        <v>1271</v>
      </c>
      <c r="D1675" s="443" t="s">
        <v>10718</v>
      </c>
      <c r="E1675" s="443" t="str">
        <f>CONCATENATE(SUM('Раздел 1'!S27:S27),"=",0)</f>
        <v>0=0</v>
      </c>
      <c r="F1675" s="444"/>
    </row>
    <row r="1676" spans="1:6" s="445" customFormat="1" ht="30" hidden="1" customHeight="1" x14ac:dyDescent="0.25">
      <c r="A1676" s="436" t="str">
        <f>IF((SUM('Раздел 1'!T27:T27)=0),"","Неверно!")</f>
        <v/>
      </c>
      <c r="B1676" s="437" t="s">
        <v>10967</v>
      </c>
      <c r="C1676" s="443" t="s">
        <v>1272</v>
      </c>
      <c r="D1676" s="443" t="s">
        <v>10718</v>
      </c>
      <c r="E1676" s="443" t="str">
        <f>CONCATENATE(SUM('Раздел 1'!T27:T27),"=",0)</f>
        <v>0=0</v>
      </c>
      <c r="F1676" s="444"/>
    </row>
    <row r="1677" spans="1:6" s="445" customFormat="1" ht="30" hidden="1" customHeight="1" x14ac:dyDescent="0.25">
      <c r="A1677" s="436" t="str">
        <f>IF((SUM('Раздел 1'!U27:U27)=0),"","Неверно!")</f>
        <v/>
      </c>
      <c r="B1677" s="437" t="s">
        <v>10967</v>
      </c>
      <c r="C1677" s="443" t="s">
        <v>1273</v>
      </c>
      <c r="D1677" s="443" t="s">
        <v>10718</v>
      </c>
      <c r="E1677" s="443" t="str">
        <f>CONCATENATE(SUM('Раздел 1'!U27:U27),"=",0)</f>
        <v>0=0</v>
      </c>
      <c r="F1677" s="444"/>
    </row>
    <row r="1678" spans="1:6" s="445" customFormat="1" ht="30" hidden="1" customHeight="1" x14ac:dyDescent="0.25">
      <c r="A1678" s="436" t="str">
        <f>IF((SUM('Раздел 1'!V27:V27)=0),"","Неверно!")</f>
        <v/>
      </c>
      <c r="B1678" s="437" t="s">
        <v>10967</v>
      </c>
      <c r="C1678" s="443" t="s">
        <v>1274</v>
      </c>
      <c r="D1678" s="443" t="s">
        <v>10718</v>
      </c>
      <c r="E1678" s="443" t="str">
        <f>CONCATENATE(SUM('Раздел 1'!V27:V27),"=",0)</f>
        <v>0=0</v>
      </c>
      <c r="F1678" s="444"/>
    </row>
    <row r="1679" spans="1:6" s="445" customFormat="1" ht="30" hidden="1" customHeight="1" x14ac:dyDescent="0.25">
      <c r="A1679" s="436" t="str">
        <f>IF((SUM('Раздел 1'!W27:W27)=0),"","Неверно!")</f>
        <v/>
      </c>
      <c r="B1679" s="437" t="s">
        <v>10967</v>
      </c>
      <c r="C1679" s="443" t="s">
        <v>1275</v>
      </c>
      <c r="D1679" s="443" t="s">
        <v>10718</v>
      </c>
      <c r="E1679" s="443" t="str">
        <f>CONCATENATE(SUM('Раздел 1'!W27:W27),"=",0)</f>
        <v>0=0</v>
      </c>
      <c r="F1679" s="444"/>
    </row>
    <row r="1680" spans="1:6" s="445" customFormat="1" ht="30" hidden="1" customHeight="1" x14ac:dyDescent="0.25">
      <c r="A1680" s="436" t="str">
        <f>IF((SUM('Раздел 1'!X27:X27)=0),"","Неверно!")</f>
        <v/>
      </c>
      <c r="B1680" s="437" t="s">
        <v>10967</v>
      </c>
      <c r="C1680" s="443" t="s">
        <v>1276</v>
      </c>
      <c r="D1680" s="443" t="s">
        <v>10718</v>
      </c>
      <c r="E1680" s="443" t="str">
        <f>CONCATENATE(SUM('Раздел 1'!X27:X27),"=",0)</f>
        <v>0=0</v>
      </c>
      <c r="F1680" s="444"/>
    </row>
    <row r="1681" spans="1:6" s="445" customFormat="1" ht="30" hidden="1" customHeight="1" x14ac:dyDescent="0.25">
      <c r="A1681" s="436" t="str">
        <f>IF((SUM('Раздел 1'!G27:G27)=0),"","Неверно!")</f>
        <v/>
      </c>
      <c r="B1681" s="437" t="s">
        <v>10967</v>
      </c>
      <c r="C1681" s="443" t="s">
        <v>1277</v>
      </c>
      <c r="D1681" s="443" t="s">
        <v>10718</v>
      </c>
      <c r="E1681" s="443" t="str">
        <f>CONCATENATE(SUM('Раздел 1'!G27:G27),"=",0)</f>
        <v>0=0</v>
      </c>
      <c r="F1681" s="444"/>
    </row>
    <row r="1682" spans="1:6" s="445" customFormat="1" ht="30" hidden="1" customHeight="1" x14ac:dyDescent="0.25">
      <c r="A1682" s="436" t="str">
        <f>IF((SUM('Раздел 1'!Y27:Y27)=0),"","Неверно!")</f>
        <v/>
      </c>
      <c r="B1682" s="437" t="s">
        <v>10967</v>
      </c>
      <c r="C1682" s="443" t="s">
        <v>1278</v>
      </c>
      <c r="D1682" s="443" t="s">
        <v>10718</v>
      </c>
      <c r="E1682" s="443" t="str">
        <f>CONCATENATE(SUM('Раздел 1'!Y27:Y27),"=",0)</f>
        <v>0=0</v>
      </c>
      <c r="F1682" s="444"/>
    </row>
    <row r="1683" spans="1:6" s="445" customFormat="1" ht="30" hidden="1" customHeight="1" x14ac:dyDescent="0.25">
      <c r="A1683" s="436" t="str">
        <f>IF((SUM('Раздел 1'!Z27:Z27)=0),"","Неверно!")</f>
        <v/>
      </c>
      <c r="B1683" s="437" t="s">
        <v>10967</v>
      </c>
      <c r="C1683" s="443" t="s">
        <v>1279</v>
      </c>
      <c r="D1683" s="443" t="s">
        <v>10718</v>
      </c>
      <c r="E1683" s="443" t="str">
        <f>CONCATENATE(SUM('Раздел 1'!Z27:Z27),"=",0)</f>
        <v>0=0</v>
      </c>
      <c r="F1683" s="444"/>
    </row>
    <row r="1684" spans="1:6" s="445" customFormat="1" ht="30" hidden="1" customHeight="1" x14ac:dyDescent="0.25">
      <c r="A1684" s="436" t="str">
        <f>IF((SUM('Раздел 1'!AA27:AA27)=0),"","Неверно!")</f>
        <v/>
      </c>
      <c r="B1684" s="437" t="s">
        <v>10967</v>
      </c>
      <c r="C1684" s="443" t="s">
        <v>1280</v>
      </c>
      <c r="D1684" s="443" t="s">
        <v>10718</v>
      </c>
      <c r="E1684" s="443" t="str">
        <f>CONCATENATE(SUM('Раздел 1'!AA27:AA27),"=",0)</f>
        <v>0=0</v>
      </c>
      <c r="F1684" s="444"/>
    </row>
    <row r="1685" spans="1:6" s="445" customFormat="1" ht="30" hidden="1" customHeight="1" x14ac:dyDescent="0.25">
      <c r="A1685" s="436" t="str">
        <f>IF((SUM('Раздел 1'!AB27:AB27)=0),"","Неверно!")</f>
        <v/>
      </c>
      <c r="B1685" s="437" t="s">
        <v>10967</v>
      </c>
      <c r="C1685" s="443" t="s">
        <v>1281</v>
      </c>
      <c r="D1685" s="443" t="s">
        <v>10718</v>
      </c>
      <c r="E1685" s="443" t="str">
        <f>CONCATENATE(SUM('Раздел 1'!AB27:AB27),"=",0)</f>
        <v>0=0</v>
      </c>
      <c r="F1685" s="444"/>
    </row>
    <row r="1686" spans="1:6" s="445" customFormat="1" ht="30" hidden="1" customHeight="1" x14ac:dyDescent="0.25">
      <c r="A1686" s="436" t="str">
        <f>IF((SUM('Раздел 1'!AC27:AC27)=0),"","Неверно!")</f>
        <v/>
      </c>
      <c r="B1686" s="437" t="s">
        <v>10967</v>
      </c>
      <c r="C1686" s="443" t="s">
        <v>1282</v>
      </c>
      <c r="D1686" s="443" t="s">
        <v>10718</v>
      </c>
      <c r="E1686" s="443" t="str">
        <f>CONCATENATE(SUM('Раздел 1'!AC27:AC27),"=",0)</f>
        <v>0=0</v>
      </c>
      <c r="F1686" s="444"/>
    </row>
    <row r="1687" spans="1:6" s="445" customFormat="1" ht="30" hidden="1" customHeight="1" x14ac:dyDescent="0.25">
      <c r="A1687" s="436" t="str">
        <f>IF((SUM('Раздел 1'!AD27:AD27)=0),"","Неверно!")</f>
        <v/>
      </c>
      <c r="B1687" s="437" t="s">
        <v>10967</v>
      </c>
      <c r="C1687" s="443" t="s">
        <v>1283</v>
      </c>
      <c r="D1687" s="443" t="s">
        <v>10718</v>
      </c>
      <c r="E1687" s="443" t="str">
        <f>CONCATENATE(SUM('Раздел 1'!AD27:AD27),"=",0)</f>
        <v>0=0</v>
      </c>
      <c r="F1687" s="444"/>
    </row>
    <row r="1688" spans="1:6" s="445" customFormat="1" ht="30" hidden="1" customHeight="1" x14ac:dyDescent="0.25">
      <c r="A1688" s="436" t="str">
        <f>IF((SUM('Раздел 1'!AE27:AE27)=0),"","Неверно!")</f>
        <v/>
      </c>
      <c r="B1688" s="437" t="s">
        <v>10967</v>
      </c>
      <c r="C1688" s="443" t="s">
        <v>1284</v>
      </c>
      <c r="D1688" s="443" t="s">
        <v>10718</v>
      </c>
      <c r="E1688" s="443" t="str">
        <f>CONCATENATE(SUM('Раздел 1'!AE27:AE27),"=",0)</f>
        <v>0=0</v>
      </c>
      <c r="F1688" s="444"/>
    </row>
    <row r="1689" spans="1:6" s="445" customFormat="1" ht="30" hidden="1" customHeight="1" x14ac:dyDescent="0.25">
      <c r="A1689" s="436" t="str">
        <f>IF((SUM('Раздел 1'!AF27:AF27)=0),"","Неверно!")</f>
        <v/>
      </c>
      <c r="B1689" s="437" t="s">
        <v>10967</v>
      </c>
      <c r="C1689" s="443" t="s">
        <v>1285</v>
      </c>
      <c r="D1689" s="443" t="s">
        <v>10718</v>
      </c>
      <c r="E1689" s="443" t="str">
        <f>CONCATENATE(SUM('Раздел 1'!AF27:AF27),"=",0)</f>
        <v>0=0</v>
      </c>
      <c r="F1689" s="444"/>
    </row>
    <row r="1690" spans="1:6" s="445" customFormat="1" ht="30" hidden="1" customHeight="1" x14ac:dyDescent="0.25">
      <c r="A1690" s="436" t="str">
        <f>IF((SUM('Раздел 1'!AG27:AG27)=0),"","Неверно!")</f>
        <v/>
      </c>
      <c r="B1690" s="437" t="s">
        <v>10967</v>
      </c>
      <c r="C1690" s="443" t="s">
        <v>1286</v>
      </c>
      <c r="D1690" s="443" t="s">
        <v>10718</v>
      </c>
      <c r="E1690" s="443" t="str">
        <f>CONCATENATE(SUM('Раздел 1'!AG27:AG27),"=",0)</f>
        <v>0=0</v>
      </c>
      <c r="F1690" s="444"/>
    </row>
    <row r="1691" spans="1:6" s="445" customFormat="1" ht="30" hidden="1" customHeight="1" x14ac:dyDescent="0.25">
      <c r="A1691" s="436" t="str">
        <f>IF((SUM('Раздел 1'!AH27:AH27)=0),"","Неверно!")</f>
        <v/>
      </c>
      <c r="B1691" s="437" t="s">
        <v>10967</v>
      </c>
      <c r="C1691" s="443" t="s">
        <v>1287</v>
      </c>
      <c r="D1691" s="443" t="s">
        <v>10718</v>
      </c>
      <c r="E1691" s="443" t="str">
        <f>CONCATENATE(SUM('Раздел 1'!AH27:AH27),"=",0)</f>
        <v>0=0</v>
      </c>
      <c r="F1691" s="444"/>
    </row>
    <row r="1692" spans="1:6" s="445" customFormat="1" ht="30" hidden="1" customHeight="1" x14ac:dyDescent="0.25">
      <c r="A1692" s="436" t="str">
        <f>IF((SUM('Раздел 1'!H27:H27)=0),"","Неверно!")</f>
        <v/>
      </c>
      <c r="B1692" s="437" t="s">
        <v>10967</v>
      </c>
      <c r="C1692" s="443" t="s">
        <v>1288</v>
      </c>
      <c r="D1692" s="443" t="s">
        <v>10718</v>
      </c>
      <c r="E1692" s="443" t="str">
        <f>CONCATENATE(SUM('Раздел 1'!H27:H27),"=",0)</f>
        <v>0=0</v>
      </c>
      <c r="F1692" s="444"/>
    </row>
    <row r="1693" spans="1:6" s="445" customFormat="1" ht="30" hidden="1" customHeight="1" x14ac:dyDescent="0.25">
      <c r="A1693" s="436" t="str">
        <f>IF((SUM('Раздел 1'!AI27:AI27)=0),"","Неверно!")</f>
        <v/>
      </c>
      <c r="B1693" s="437" t="s">
        <v>10967</v>
      </c>
      <c r="C1693" s="443" t="s">
        <v>1289</v>
      </c>
      <c r="D1693" s="443" t="s">
        <v>10718</v>
      </c>
      <c r="E1693" s="443" t="str">
        <f>CONCATENATE(SUM('Раздел 1'!AI27:AI27),"=",0)</f>
        <v>0=0</v>
      </c>
      <c r="F1693" s="444"/>
    </row>
    <row r="1694" spans="1:6" s="445" customFormat="1" ht="30" hidden="1" customHeight="1" x14ac:dyDescent="0.25">
      <c r="A1694" s="436" t="str">
        <f>IF((SUM('Раздел 1'!AJ27:AJ27)=0),"","Неверно!")</f>
        <v/>
      </c>
      <c r="B1694" s="437" t="s">
        <v>10967</v>
      </c>
      <c r="C1694" s="443" t="s">
        <v>10002</v>
      </c>
      <c r="D1694" s="443" t="s">
        <v>10718</v>
      </c>
      <c r="E1694" s="443" t="str">
        <f>CONCATENATE(SUM('Раздел 1'!AJ27:AJ27),"=",0)</f>
        <v>0=0</v>
      </c>
      <c r="F1694" s="444"/>
    </row>
    <row r="1695" spans="1:6" s="445" customFormat="1" ht="30" hidden="1" customHeight="1" x14ac:dyDescent="0.25">
      <c r="A1695" s="436" t="str">
        <f>IF((SUM('Раздел 1'!AK27:AK27)=0),"","Неверно!")</f>
        <v/>
      </c>
      <c r="B1695" s="437" t="s">
        <v>10967</v>
      </c>
      <c r="C1695" s="443" t="s">
        <v>10003</v>
      </c>
      <c r="D1695" s="443" t="s">
        <v>10718</v>
      </c>
      <c r="E1695" s="443" t="str">
        <f>CONCATENATE(SUM('Раздел 1'!AK27:AK27),"=",0)</f>
        <v>0=0</v>
      </c>
      <c r="F1695" s="444"/>
    </row>
    <row r="1696" spans="1:6" s="445" customFormat="1" ht="30" hidden="1" customHeight="1" x14ac:dyDescent="0.25">
      <c r="A1696" s="436" t="str">
        <f>IF((SUM('Раздел 1'!AL27:AL27)=0),"","Неверно!")</f>
        <v/>
      </c>
      <c r="B1696" s="437" t="s">
        <v>10967</v>
      </c>
      <c r="C1696" s="443" t="s">
        <v>10004</v>
      </c>
      <c r="D1696" s="443" t="s">
        <v>10718</v>
      </c>
      <c r="E1696" s="443" t="str">
        <f>CONCATENATE(SUM('Раздел 1'!AL27:AL27),"=",0)</f>
        <v>0=0</v>
      </c>
      <c r="F1696" s="444"/>
    </row>
    <row r="1697" spans="1:6" s="445" customFormat="1" ht="30" hidden="1" customHeight="1" x14ac:dyDescent="0.25">
      <c r="A1697" s="436" t="str">
        <f>IF((SUM('Раздел 1'!AM27:AM27)=0),"","Неверно!")</f>
        <v/>
      </c>
      <c r="B1697" s="437" t="s">
        <v>10967</v>
      </c>
      <c r="C1697" s="443" t="s">
        <v>10005</v>
      </c>
      <c r="D1697" s="443" t="s">
        <v>10718</v>
      </c>
      <c r="E1697" s="443" t="str">
        <f>CONCATENATE(SUM('Раздел 1'!AM27:AM27),"=",0)</f>
        <v>0=0</v>
      </c>
      <c r="F1697" s="444"/>
    </row>
    <row r="1698" spans="1:6" s="445" customFormat="1" ht="30" hidden="1" customHeight="1" x14ac:dyDescent="0.25">
      <c r="A1698" s="436" t="str">
        <f>IF((SUM('Раздел 1'!I27:I27)=0),"","Неверно!")</f>
        <v/>
      </c>
      <c r="B1698" s="437" t="s">
        <v>10967</v>
      </c>
      <c r="C1698" s="443" t="s">
        <v>1290</v>
      </c>
      <c r="D1698" s="443" t="s">
        <v>10718</v>
      </c>
      <c r="E1698" s="443" t="str">
        <f>CONCATENATE(SUM('Раздел 1'!I27:I27),"=",0)</f>
        <v>0=0</v>
      </c>
      <c r="F1698" s="444"/>
    </row>
    <row r="1699" spans="1:6" s="445" customFormat="1" ht="30" hidden="1" customHeight="1" x14ac:dyDescent="0.25">
      <c r="A1699" s="436" t="str">
        <f>IF((SUM('Раздел 1'!J27:J27)=0),"","Неверно!")</f>
        <v/>
      </c>
      <c r="B1699" s="437" t="s">
        <v>10967</v>
      </c>
      <c r="C1699" s="443" t="s">
        <v>1291</v>
      </c>
      <c r="D1699" s="443" t="s">
        <v>10718</v>
      </c>
      <c r="E1699" s="443" t="str">
        <f>CONCATENATE(SUM('Раздел 1'!J27:J27),"=",0)</f>
        <v>0=0</v>
      </c>
      <c r="F1699" s="444"/>
    </row>
    <row r="1700" spans="1:6" s="445" customFormat="1" ht="30" hidden="1" customHeight="1" x14ac:dyDescent="0.25">
      <c r="A1700" s="436" t="str">
        <f>IF((SUM('Раздел 1'!K27:K27)=0),"","Неверно!")</f>
        <v/>
      </c>
      <c r="B1700" s="437" t="s">
        <v>10967</v>
      </c>
      <c r="C1700" s="443" t="s">
        <v>1292</v>
      </c>
      <c r="D1700" s="443" t="s">
        <v>10718</v>
      </c>
      <c r="E1700" s="443" t="str">
        <f>CONCATENATE(SUM('Раздел 1'!K27:K27),"=",0)</f>
        <v>0=0</v>
      </c>
      <c r="F1700" s="444"/>
    </row>
    <row r="1701" spans="1:6" s="445" customFormat="1" ht="30" hidden="1" customHeight="1" x14ac:dyDescent="0.25">
      <c r="A1701" s="436" t="str">
        <f>IF((SUM('Раздел 1'!L27:L27)=0),"","Неверно!")</f>
        <v/>
      </c>
      <c r="B1701" s="437" t="s">
        <v>10967</v>
      </c>
      <c r="C1701" s="443" t="s">
        <v>1293</v>
      </c>
      <c r="D1701" s="443" t="s">
        <v>10718</v>
      </c>
      <c r="E1701" s="443" t="str">
        <f>CONCATENATE(SUM('Раздел 1'!L27:L27),"=",0)</f>
        <v>0=0</v>
      </c>
      <c r="F1701" s="444"/>
    </row>
    <row r="1702" spans="1:6" s="445" customFormat="1" ht="30" hidden="1" customHeight="1" x14ac:dyDescent="0.25">
      <c r="A1702" s="436" t="str">
        <f>IF((SUM('Раздел 1'!M27:M27)=0),"","Неверно!")</f>
        <v/>
      </c>
      <c r="B1702" s="437" t="s">
        <v>10967</v>
      </c>
      <c r="C1702" s="443" t="s">
        <v>1294</v>
      </c>
      <c r="D1702" s="443" t="s">
        <v>10718</v>
      </c>
      <c r="E1702" s="443" t="str">
        <f>CONCATENATE(SUM('Раздел 1'!M27:M27),"=",0)</f>
        <v>0=0</v>
      </c>
      <c r="F1702" s="444"/>
    </row>
    <row r="1703" spans="1:6" s="445" customFormat="1" ht="30" hidden="1" customHeight="1" x14ac:dyDescent="0.25">
      <c r="A1703" s="436" t="str">
        <f>IF((SUM('Раздел 1'!N27:N27)=0),"","Неверно!")</f>
        <v/>
      </c>
      <c r="B1703" s="437" t="s">
        <v>10967</v>
      </c>
      <c r="C1703" s="443" t="s">
        <v>1295</v>
      </c>
      <c r="D1703" s="443" t="s">
        <v>10718</v>
      </c>
      <c r="E1703" s="443" t="str">
        <f>CONCATENATE(SUM('Раздел 1'!N27:N27),"=",0)</f>
        <v>0=0</v>
      </c>
      <c r="F1703" s="444"/>
    </row>
    <row r="1704" spans="1:6" s="445" customFormat="1" ht="30" hidden="1" customHeight="1" x14ac:dyDescent="0.25">
      <c r="A1704" s="436" t="str">
        <f>IF(((SUM('Разделы 11, 12, 13, 14'!E24:E24)=0)*(SUM('Разделы 11, 12, 13, 14'!F24:F24)=0))+((SUM('Разделы 11, 12, 13, 14'!E24:E24)&gt;0)*(SUM('Разделы 11, 12, 13, 14'!F24:F24)&gt;0)),"","Неверно!")</f>
        <v/>
      </c>
      <c r="B1704" s="437" t="s">
        <v>10968</v>
      </c>
      <c r="C1704" s="443" t="s">
        <v>1260</v>
      </c>
      <c r="D1704" s="443" t="s">
        <v>10366</v>
      </c>
      <c r="E1704" s="443" t="str">
        <f>CONCATENATE("(",SUM('Разделы 11, 12, 13, 14'!E24:E24),"=",0," И ",SUM('Разделы 11, 12, 13, 14'!F24:F24),"=",0,")"," ИЛИ ","(",SUM('Разделы 11, 12, 13, 14'!E24:E24),"&gt;",0," И ",SUM('Разделы 11, 12, 13, 14'!F24:F24),"&gt;",0,")")</f>
        <v>(1=0 И 1=0) ИЛИ (1&gt;0 И 1&gt;0)</v>
      </c>
      <c r="F1704" s="444"/>
    </row>
    <row r="1705" spans="1:6" s="445" customFormat="1" ht="30" hidden="1" customHeight="1" x14ac:dyDescent="0.25">
      <c r="A1705" s="436" t="str">
        <f>IF(((SUM('Разделы 11, 12, 13, 14'!E33:E33)=0)*(SUM('Разделы 11, 12, 13, 14'!F33:F33)=0))+((SUM('Разделы 11, 12, 13, 14'!E33:E33)&gt;0)*(SUM('Разделы 11, 12, 13, 14'!F33:F33)&gt;0)),"","Неверно!")</f>
        <v/>
      </c>
      <c r="B1705" s="437" t="s">
        <v>10968</v>
      </c>
      <c r="C1705" s="443" t="s">
        <v>10367</v>
      </c>
      <c r="D1705" s="443" t="s">
        <v>10366</v>
      </c>
      <c r="E1705" s="443" t="str">
        <f>CONCATENATE("(",SUM('Разделы 11, 12, 13, 14'!E33:E33),"=",0," И ",SUM('Разделы 11, 12, 13, 14'!F33:F33),"=",0,")"," ИЛИ ","(",SUM('Разделы 11, 12, 13, 14'!E33:E33),"&gt;",0," И ",SUM('Разделы 11, 12, 13, 14'!F33:F33),"&gt;",0,")")</f>
        <v>(0=0 И 0=0) ИЛИ (0&gt;0 И 0&gt;0)</v>
      </c>
      <c r="F1705" s="444"/>
    </row>
    <row r="1706" spans="1:6" s="445" customFormat="1" ht="30" hidden="1" customHeight="1" x14ac:dyDescent="0.25">
      <c r="A1706" s="436" t="str">
        <f>IF(((SUM('Разделы 11, 12, 13, 14'!E25:E25)=0)*(SUM('Разделы 11, 12, 13, 14'!F25:F25)=0))+((SUM('Разделы 11, 12, 13, 14'!E25:E25)&gt;0)*(SUM('Разделы 11, 12, 13, 14'!F25:F25)&gt;0)),"","Неверно!")</f>
        <v/>
      </c>
      <c r="B1706" s="437" t="s">
        <v>10968</v>
      </c>
      <c r="C1706" s="443" t="s">
        <v>1261</v>
      </c>
      <c r="D1706" s="443" t="s">
        <v>10366</v>
      </c>
      <c r="E1706" s="443" t="str">
        <f>CONCATENATE("(",SUM('Разделы 11, 12, 13, 14'!E25:E25),"=",0," И ",SUM('Разделы 11, 12, 13, 14'!F25:F25),"=",0,")"," ИЛИ ","(",SUM('Разделы 11, 12, 13, 14'!E25:E25),"&gt;",0," И ",SUM('Разделы 11, 12, 13, 14'!F25:F25),"&gt;",0,")")</f>
        <v>(0=0 И 0=0) ИЛИ (0&gt;0 И 0&gt;0)</v>
      </c>
      <c r="F1706" s="444"/>
    </row>
    <row r="1707" spans="1:6" s="445" customFormat="1" ht="30" hidden="1" customHeight="1" x14ac:dyDescent="0.25">
      <c r="A1707" s="436" t="str">
        <f>IF(((SUM('Разделы 11, 12, 13, 14'!E26:E26)=0)*(SUM('Разделы 11, 12, 13, 14'!F26:F26)=0))+((SUM('Разделы 11, 12, 13, 14'!E26:E26)&gt;0)*(SUM('Разделы 11, 12, 13, 14'!F26:F26)&gt;0)),"","Неверно!")</f>
        <v/>
      </c>
      <c r="B1707" s="437" t="s">
        <v>10968</v>
      </c>
      <c r="C1707" s="443" t="s">
        <v>1262</v>
      </c>
      <c r="D1707" s="443" t="s">
        <v>10366</v>
      </c>
      <c r="E1707" s="443" t="str">
        <f>CONCATENATE("(",SUM('Разделы 11, 12, 13, 14'!E26:E26),"=",0," И ",SUM('Разделы 11, 12, 13, 14'!F26:F26),"=",0,")"," ИЛИ ","(",SUM('Разделы 11, 12, 13, 14'!E26:E26),"&gt;",0," И ",SUM('Разделы 11, 12, 13, 14'!F26:F26),"&gt;",0,")")</f>
        <v>(0=0 И 0=0) ИЛИ (0&gt;0 И 0&gt;0)</v>
      </c>
      <c r="F1707" s="444"/>
    </row>
    <row r="1708" spans="1:6" s="445" customFormat="1" ht="30" hidden="1" customHeight="1" x14ac:dyDescent="0.25">
      <c r="A1708" s="436" t="str">
        <f>IF(((SUM('Разделы 11, 12, 13, 14'!E27:E27)=0)*(SUM('Разделы 11, 12, 13, 14'!F27:F27)=0))+((SUM('Разделы 11, 12, 13, 14'!E27:E27)&gt;0)*(SUM('Разделы 11, 12, 13, 14'!F27:F27)&gt;0)),"","Неверно!")</f>
        <v/>
      </c>
      <c r="B1708" s="437" t="s">
        <v>10968</v>
      </c>
      <c r="C1708" s="443" t="s">
        <v>1263</v>
      </c>
      <c r="D1708" s="443" t="s">
        <v>10366</v>
      </c>
      <c r="E1708" s="443" t="str">
        <f>CONCATENATE("(",SUM('Разделы 11, 12, 13, 14'!E27:E27),"=",0," И ",SUM('Разделы 11, 12, 13, 14'!F27:F27),"=",0,")"," ИЛИ ","(",SUM('Разделы 11, 12, 13, 14'!E27:E27),"&gt;",0," И ",SUM('Разделы 11, 12, 13, 14'!F27:F27),"&gt;",0,")")</f>
        <v>(0=0 И 0=0) ИЛИ (0&gt;0 И 0&gt;0)</v>
      </c>
      <c r="F1708" s="444"/>
    </row>
    <row r="1709" spans="1:6" s="445" customFormat="1" ht="30" hidden="1" customHeight="1" x14ac:dyDescent="0.25">
      <c r="A1709" s="436" t="str">
        <f>IF(((SUM('Разделы 11, 12, 13, 14'!E28:E28)=0)*(SUM('Разделы 11, 12, 13, 14'!F28:F28)=0))+((SUM('Разделы 11, 12, 13, 14'!E28:E28)&gt;0)*(SUM('Разделы 11, 12, 13, 14'!F28:F28)&gt;0)),"","Неверно!")</f>
        <v/>
      </c>
      <c r="B1709" s="437" t="s">
        <v>10968</v>
      </c>
      <c r="C1709" s="443" t="s">
        <v>1264</v>
      </c>
      <c r="D1709" s="443" t="s">
        <v>10366</v>
      </c>
      <c r="E1709" s="443" t="str">
        <f>CONCATENATE("(",SUM('Разделы 11, 12, 13, 14'!E28:E28),"=",0," И ",SUM('Разделы 11, 12, 13, 14'!F28:F28),"=",0,")"," ИЛИ ","(",SUM('Разделы 11, 12, 13, 14'!E28:E28),"&gt;",0," И ",SUM('Разделы 11, 12, 13, 14'!F28:F28),"&gt;",0,")")</f>
        <v>(1=0 И 1=0) ИЛИ (1&gt;0 И 1&gt;0)</v>
      </c>
      <c r="F1709" s="444"/>
    </row>
    <row r="1710" spans="1:6" s="445" customFormat="1" ht="30" hidden="1" customHeight="1" x14ac:dyDescent="0.25">
      <c r="A1710" s="436" t="str">
        <f>IF(((SUM('Разделы 11, 12, 13, 14'!E29:E29)=0)*(SUM('Разделы 11, 12, 13, 14'!F29:F29)=0))+((SUM('Разделы 11, 12, 13, 14'!E29:E29)&gt;0)*(SUM('Разделы 11, 12, 13, 14'!F29:F29)&gt;0)),"","Неверно!")</f>
        <v/>
      </c>
      <c r="B1710" s="437" t="s">
        <v>10968</v>
      </c>
      <c r="C1710" s="443" t="s">
        <v>1265</v>
      </c>
      <c r="D1710" s="443" t="s">
        <v>10366</v>
      </c>
      <c r="E1710" s="443" t="str">
        <f>CONCATENATE("(",SUM('Разделы 11, 12, 13, 14'!E29:E29),"=",0," И ",SUM('Разделы 11, 12, 13, 14'!F29:F29),"=",0,")"," ИЛИ ","(",SUM('Разделы 11, 12, 13, 14'!E29:E29),"&gt;",0," И ",SUM('Разделы 11, 12, 13, 14'!F29:F29),"&gt;",0,")")</f>
        <v>(0=0 И 0=0) ИЛИ (0&gt;0 И 0&gt;0)</v>
      </c>
      <c r="F1710" s="444"/>
    </row>
    <row r="1711" spans="1:6" s="445" customFormat="1" ht="30" hidden="1" customHeight="1" x14ac:dyDescent="0.25">
      <c r="A1711" s="436" t="str">
        <f>IF(((SUM('Разделы 11, 12, 13, 14'!E30:E30)=0)*(SUM('Разделы 11, 12, 13, 14'!F30:F30)=0))+((SUM('Разделы 11, 12, 13, 14'!E30:E30)&gt;0)*(SUM('Разделы 11, 12, 13, 14'!F30:F30)&gt;0)),"","Неверно!")</f>
        <v/>
      </c>
      <c r="B1711" s="437" t="s">
        <v>10968</v>
      </c>
      <c r="C1711" s="443" t="s">
        <v>10368</v>
      </c>
      <c r="D1711" s="443" t="s">
        <v>10366</v>
      </c>
      <c r="E1711" s="443" t="str">
        <f>CONCATENATE("(",SUM('Разделы 11, 12, 13, 14'!E30:E30),"=",0," И ",SUM('Разделы 11, 12, 13, 14'!F30:F30),"=",0,")"," ИЛИ ","(",SUM('Разделы 11, 12, 13, 14'!E30:E30),"&gt;",0," И ",SUM('Разделы 11, 12, 13, 14'!F30:F30),"&gt;",0,")")</f>
        <v>(0=0 И 0=0) ИЛИ (0&gt;0 И 0&gt;0)</v>
      </c>
      <c r="F1711" s="444"/>
    </row>
    <row r="1712" spans="1:6" s="445" customFormat="1" ht="30" hidden="1" customHeight="1" x14ac:dyDescent="0.25">
      <c r="A1712" s="436" t="str">
        <f>IF(((SUM('Разделы 11, 12, 13, 14'!E31:E31)=0)*(SUM('Разделы 11, 12, 13, 14'!F31:F31)=0))+((SUM('Разделы 11, 12, 13, 14'!E31:E31)&gt;0)*(SUM('Разделы 11, 12, 13, 14'!F31:F31)&gt;0)),"","Неверно!")</f>
        <v/>
      </c>
      <c r="B1712" s="437" t="s">
        <v>10968</v>
      </c>
      <c r="C1712" s="443" t="s">
        <v>10369</v>
      </c>
      <c r="D1712" s="443" t="s">
        <v>10366</v>
      </c>
      <c r="E1712" s="443" t="str">
        <f>CONCATENATE("(",SUM('Разделы 11, 12, 13, 14'!E31:E31),"=",0," И ",SUM('Разделы 11, 12, 13, 14'!F31:F31),"=",0,")"," ИЛИ ","(",SUM('Разделы 11, 12, 13, 14'!E31:E31),"&gt;",0," И ",SUM('Разделы 11, 12, 13, 14'!F31:F31),"&gt;",0,")")</f>
        <v>(1=0 И 1=0) ИЛИ (1&gt;0 И 1&gt;0)</v>
      </c>
      <c r="F1712" s="444"/>
    </row>
    <row r="1713" spans="1:6" s="445" customFormat="1" ht="30" hidden="1" customHeight="1" x14ac:dyDescent="0.25">
      <c r="A1713" s="436" t="str">
        <f>IF(((SUM('Разделы 11, 12, 13, 14'!E32:E32)=0)*(SUM('Разделы 11, 12, 13, 14'!F32:F32)=0))+((SUM('Разделы 11, 12, 13, 14'!E32:E32)&gt;0)*(SUM('Разделы 11, 12, 13, 14'!F32:F32)&gt;0)),"","Неверно!")</f>
        <v/>
      </c>
      <c r="B1713" s="437" t="s">
        <v>10968</v>
      </c>
      <c r="C1713" s="443" t="s">
        <v>10370</v>
      </c>
      <c r="D1713" s="443" t="s">
        <v>10366</v>
      </c>
      <c r="E1713" s="443" t="str">
        <f>CONCATENATE("(",SUM('Разделы 11, 12, 13, 14'!E32:E32),"=",0," И ",SUM('Разделы 11, 12, 13, 14'!F32:F32),"=",0,")"," ИЛИ ","(",SUM('Разделы 11, 12, 13, 14'!E32:E32),"&gt;",0," И ",SUM('Разделы 11, 12, 13, 14'!F32:F32),"&gt;",0,")")</f>
        <v>(0=0 И 0=0) ИЛИ (0&gt;0 И 0&gt;0)</v>
      </c>
      <c r="F1713" s="444"/>
    </row>
    <row r="1714" spans="1:6" s="445" customFormat="1" ht="30" hidden="1" customHeight="1" x14ac:dyDescent="0.25">
      <c r="A1714" s="436" t="str">
        <f>IF((SUM('Разделы 11, 12, 13, 14'!E27:E27)&lt;=SUM('Раздел 1'!M10:M10)),"","Неверно!")</f>
        <v/>
      </c>
      <c r="B1714" s="437" t="s">
        <v>10969</v>
      </c>
      <c r="C1714" s="443" t="s">
        <v>1259</v>
      </c>
      <c r="D1714" s="443" t="s">
        <v>10371</v>
      </c>
      <c r="E1714" s="443" t="str">
        <f>CONCATENATE(SUM('Разделы 11, 12, 13, 14'!E27:E27),"&lt;=",SUM('Раздел 1'!M10:M10))</f>
        <v>0&lt;=67</v>
      </c>
      <c r="F1714" s="444"/>
    </row>
    <row r="1715" spans="1:6" s="445" customFormat="1" ht="30" hidden="1" customHeight="1" x14ac:dyDescent="0.25">
      <c r="A1715" s="436" t="str">
        <f>IF((SUM('Раздел 1'!X10:X10)&lt;=SUM('Раздел 1'!H10:I10)),"","Неверно!")</f>
        <v/>
      </c>
      <c r="B1715" s="437" t="s">
        <v>10970</v>
      </c>
      <c r="C1715" s="443" t="s">
        <v>1205</v>
      </c>
      <c r="D1715" s="443" t="s">
        <v>10372</v>
      </c>
      <c r="E1715" s="443" t="str">
        <f>CONCATENATE(SUM('Раздел 1'!X10:X10),"&lt;=",SUM('Раздел 1'!H10:I10))</f>
        <v>35&lt;=61</v>
      </c>
      <c r="F1715" s="444"/>
    </row>
    <row r="1716" spans="1:6" s="445" customFormat="1" ht="30" hidden="1" customHeight="1" x14ac:dyDescent="0.25">
      <c r="A1716" s="436" t="str">
        <f>IF((SUM('Раздел 1'!X19:X19)&lt;=SUM('Раздел 1'!H19:I19)),"","Неверно!")</f>
        <v/>
      </c>
      <c r="B1716" s="437" t="s">
        <v>10970</v>
      </c>
      <c r="C1716" s="443" t="s">
        <v>1206</v>
      </c>
      <c r="D1716" s="443" t="s">
        <v>10372</v>
      </c>
      <c r="E1716" s="443" t="str">
        <f>CONCATENATE(SUM('Раздел 1'!X19:X19),"&lt;=",SUM('Раздел 1'!H19:I19))</f>
        <v>0&lt;=1</v>
      </c>
      <c r="F1716" s="444"/>
    </row>
    <row r="1717" spans="1:6" s="445" customFormat="1" ht="30" hidden="1" customHeight="1" x14ac:dyDescent="0.25">
      <c r="A1717" s="436" t="str">
        <f>IF((SUM('Раздел 1'!X20:X20)&lt;=SUM('Раздел 1'!H20:I20)),"","Неверно!")</f>
        <v/>
      </c>
      <c r="B1717" s="437" t="s">
        <v>10970</v>
      </c>
      <c r="C1717" s="443" t="s">
        <v>1207</v>
      </c>
      <c r="D1717" s="443" t="s">
        <v>10372</v>
      </c>
      <c r="E1717" s="443" t="str">
        <f>CONCATENATE(SUM('Раздел 1'!X20:X20),"&lt;=",SUM('Раздел 1'!H20:I20))</f>
        <v>0&lt;=0</v>
      </c>
      <c r="F1717" s="444"/>
    </row>
    <row r="1718" spans="1:6" s="445" customFormat="1" ht="30" hidden="1" customHeight="1" x14ac:dyDescent="0.25">
      <c r="A1718" s="436" t="str">
        <f>IF((SUM('Раздел 1'!X21:X21)&lt;=SUM('Раздел 1'!H21:I21)),"","Неверно!")</f>
        <v/>
      </c>
      <c r="B1718" s="437" t="s">
        <v>10970</v>
      </c>
      <c r="C1718" s="443" t="s">
        <v>1208</v>
      </c>
      <c r="D1718" s="443" t="s">
        <v>10372</v>
      </c>
      <c r="E1718" s="443" t="str">
        <f>CONCATENATE(SUM('Раздел 1'!X21:X21),"&lt;=",SUM('Раздел 1'!H21:I21))</f>
        <v>1&lt;=1</v>
      </c>
      <c r="F1718" s="444"/>
    </row>
    <row r="1719" spans="1:6" s="445" customFormat="1" ht="30" hidden="1" customHeight="1" x14ac:dyDescent="0.25">
      <c r="A1719" s="436" t="str">
        <f>IF((SUM('Раздел 1'!X22:X22)&lt;=SUM('Раздел 1'!H22:I22)),"","Неверно!")</f>
        <v/>
      </c>
      <c r="B1719" s="437" t="s">
        <v>10970</v>
      </c>
      <c r="C1719" s="443" t="s">
        <v>1209</v>
      </c>
      <c r="D1719" s="443" t="s">
        <v>10372</v>
      </c>
      <c r="E1719" s="443" t="str">
        <f>CONCATENATE(SUM('Раздел 1'!X22:X22),"&lt;=",SUM('Раздел 1'!H22:I22))</f>
        <v>0&lt;=0</v>
      </c>
      <c r="F1719" s="444"/>
    </row>
    <row r="1720" spans="1:6" s="445" customFormat="1" ht="30" hidden="1" customHeight="1" x14ac:dyDescent="0.25">
      <c r="A1720" s="436" t="str">
        <f>IF((SUM('Раздел 1'!X23:X23)&lt;=SUM('Раздел 1'!H23:I23)),"","Неверно!")</f>
        <v/>
      </c>
      <c r="B1720" s="437" t="s">
        <v>10970</v>
      </c>
      <c r="C1720" s="443" t="s">
        <v>1210</v>
      </c>
      <c r="D1720" s="443" t="s">
        <v>10372</v>
      </c>
      <c r="E1720" s="443" t="str">
        <f>CONCATENATE(SUM('Раздел 1'!X23:X23),"&lt;=",SUM('Раздел 1'!H23:I23))</f>
        <v>0&lt;=0</v>
      </c>
      <c r="F1720" s="444"/>
    </row>
    <row r="1721" spans="1:6" s="445" customFormat="1" ht="30" hidden="1" customHeight="1" x14ac:dyDescent="0.25">
      <c r="A1721" s="436" t="str">
        <f>IF((SUM('Раздел 1'!X24:X24)&lt;=SUM('Раздел 1'!H24:I24)),"","Неверно!")</f>
        <v/>
      </c>
      <c r="B1721" s="437" t="s">
        <v>10970</v>
      </c>
      <c r="C1721" s="443" t="s">
        <v>1211</v>
      </c>
      <c r="D1721" s="443" t="s">
        <v>10372</v>
      </c>
      <c r="E1721" s="443" t="str">
        <f>CONCATENATE(SUM('Раздел 1'!X24:X24),"&lt;=",SUM('Раздел 1'!H24:I24))</f>
        <v>1&lt;=3</v>
      </c>
      <c r="F1721" s="444"/>
    </row>
    <row r="1722" spans="1:6" s="445" customFormat="1" ht="30" hidden="1" customHeight="1" x14ac:dyDescent="0.25">
      <c r="A1722" s="436" t="str">
        <f>IF((SUM('Раздел 1'!X25:X25)&lt;=SUM('Раздел 1'!H25:I25)),"","Неверно!")</f>
        <v/>
      </c>
      <c r="B1722" s="437" t="s">
        <v>10970</v>
      </c>
      <c r="C1722" s="443" t="s">
        <v>1212</v>
      </c>
      <c r="D1722" s="443" t="s">
        <v>10372</v>
      </c>
      <c r="E1722" s="443" t="str">
        <f>CONCATENATE(SUM('Раздел 1'!X25:X25),"&lt;=",SUM('Раздел 1'!H25:I25))</f>
        <v>0&lt;=0</v>
      </c>
      <c r="F1722" s="444"/>
    </row>
    <row r="1723" spans="1:6" s="445" customFormat="1" ht="30" hidden="1" customHeight="1" x14ac:dyDescent="0.25">
      <c r="A1723" s="436" t="str">
        <f>IF((SUM('Раздел 1'!X26:X26)&lt;=SUM('Раздел 1'!H26:I26)),"","Неверно!")</f>
        <v/>
      </c>
      <c r="B1723" s="437" t="s">
        <v>10970</v>
      </c>
      <c r="C1723" s="443" t="s">
        <v>1213</v>
      </c>
      <c r="D1723" s="443" t="s">
        <v>10372</v>
      </c>
      <c r="E1723" s="443" t="str">
        <f>CONCATENATE(SUM('Раздел 1'!X26:X26),"&lt;=",SUM('Раздел 1'!H26:I26))</f>
        <v>0&lt;=0</v>
      </c>
      <c r="F1723" s="444"/>
    </row>
    <row r="1724" spans="1:6" s="445" customFormat="1" ht="30" hidden="1" customHeight="1" x14ac:dyDescent="0.25">
      <c r="A1724" s="436" t="str">
        <f>IF((SUM('Раздел 1'!X27:X27)&lt;=SUM('Раздел 1'!H27:I27)),"","Неверно!")</f>
        <v/>
      </c>
      <c r="B1724" s="437" t="s">
        <v>10970</v>
      </c>
      <c r="C1724" s="443" t="s">
        <v>1214</v>
      </c>
      <c r="D1724" s="443" t="s">
        <v>10372</v>
      </c>
      <c r="E1724" s="443" t="str">
        <f>CONCATENATE(SUM('Раздел 1'!X27:X27),"&lt;=",SUM('Раздел 1'!H27:I27))</f>
        <v>0&lt;=0</v>
      </c>
      <c r="F1724" s="444"/>
    </row>
    <row r="1725" spans="1:6" s="445" customFormat="1" ht="30" hidden="1" customHeight="1" x14ac:dyDescent="0.25">
      <c r="A1725" s="436" t="str">
        <f>IF((SUM('Раздел 1'!X28:X28)&lt;=SUM('Раздел 1'!H28:I28)),"","Неверно!")</f>
        <v/>
      </c>
      <c r="B1725" s="437" t="s">
        <v>10970</v>
      </c>
      <c r="C1725" s="443" t="s">
        <v>1215</v>
      </c>
      <c r="D1725" s="443" t="s">
        <v>10372</v>
      </c>
      <c r="E1725" s="443" t="str">
        <f>CONCATENATE(SUM('Раздел 1'!X28:X28),"&lt;=",SUM('Раздел 1'!H28:I28))</f>
        <v>0&lt;=0</v>
      </c>
      <c r="F1725" s="444"/>
    </row>
    <row r="1726" spans="1:6" s="445" customFormat="1" ht="30" hidden="1" customHeight="1" x14ac:dyDescent="0.25">
      <c r="A1726" s="436" t="str">
        <f>IF((SUM('Раздел 1'!X11:X11)&lt;=SUM('Раздел 1'!H11:I11)),"","Неверно!")</f>
        <v/>
      </c>
      <c r="B1726" s="437" t="s">
        <v>10970</v>
      </c>
      <c r="C1726" s="443" t="s">
        <v>1216</v>
      </c>
      <c r="D1726" s="443" t="s">
        <v>10372</v>
      </c>
      <c r="E1726" s="443" t="str">
        <f>CONCATENATE(SUM('Раздел 1'!X11:X11),"&lt;=",SUM('Раздел 1'!H11:I11))</f>
        <v>0&lt;=0</v>
      </c>
      <c r="F1726" s="444"/>
    </row>
    <row r="1727" spans="1:6" s="445" customFormat="1" ht="30" hidden="1" customHeight="1" x14ac:dyDescent="0.25">
      <c r="A1727" s="436" t="str">
        <f>IF((SUM('Раздел 1'!X29:X29)&lt;=SUM('Раздел 1'!H29:I29)),"","Неверно!")</f>
        <v/>
      </c>
      <c r="B1727" s="437" t="s">
        <v>10970</v>
      </c>
      <c r="C1727" s="443" t="s">
        <v>1217</v>
      </c>
      <c r="D1727" s="443" t="s">
        <v>10372</v>
      </c>
      <c r="E1727" s="443" t="str">
        <f>CONCATENATE(SUM('Раздел 1'!X29:X29),"&lt;=",SUM('Раздел 1'!H29:I29))</f>
        <v>0&lt;=0</v>
      </c>
      <c r="F1727" s="444"/>
    </row>
    <row r="1728" spans="1:6" s="445" customFormat="1" ht="30" hidden="1" customHeight="1" x14ac:dyDescent="0.25">
      <c r="A1728" s="436" t="str">
        <f>IF((SUM('Раздел 1'!X30:X30)&lt;=SUM('Раздел 1'!H30:I30)),"","Неверно!")</f>
        <v/>
      </c>
      <c r="B1728" s="437" t="s">
        <v>10970</v>
      </c>
      <c r="C1728" s="443" t="s">
        <v>1218</v>
      </c>
      <c r="D1728" s="443" t="s">
        <v>10372</v>
      </c>
      <c r="E1728" s="443" t="str">
        <f>CONCATENATE(SUM('Раздел 1'!X30:X30),"&lt;=",SUM('Раздел 1'!H30:I30))</f>
        <v>0&lt;=0</v>
      </c>
      <c r="F1728" s="444"/>
    </row>
    <row r="1729" spans="1:6" s="445" customFormat="1" ht="30" hidden="1" customHeight="1" x14ac:dyDescent="0.25">
      <c r="A1729" s="436" t="str">
        <f>IF((SUM('Раздел 1'!X31:X31)&lt;=SUM('Раздел 1'!H31:I31)),"","Неверно!")</f>
        <v/>
      </c>
      <c r="B1729" s="437" t="s">
        <v>10970</v>
      </c>
      <c r="C1729" s="443" t="s">
        <v>1219</v>
      </c>
      <c r="D1729" s="443" t="s">
        <v>10372</v>
      </c>
      <c r="E1729" s="443" t="str">
        <f>CONCATENATE(SUM('Раздел 1'!X31:X31),"&lt;=",SUM('Раздел 1'!H31:I31))</f>
        <v>0&lt;=0</v>
      </c>
      <c r="F1729" s="444"/>
    </row>
    <row r="1730" spans="1:6" s="445" customFormat="1" ht="30" hidden="1" customHeight="1" x14ac:dyDescent="0.25">
      <c r="A1730" s="436" t="str">
        <f>IF((SUM('Раздел 1'!X32:X32)&lt;=SUM('Раздел 1'!H32:I32)),"","Неверно!")</f>
        <v/>
      </c>
      <c r="B1730" s="437" t="s">
        <v>10970</v>
      </c>
      <c r="C1730" s="443" t="s">
        <v>1220</v>
      </c>
      <c r="D1730" s="443" t="s">
        <v>10372</v>
      </c>
      <c r="E1730" s="443" t="str">
        <f>CONCATENATE(SUM('Раздел 1'!X32:X32),"&lt;=",SUM('Раздел 1'!H32:I32))</f>
        <v>1&lt;=6</v>
      </c>
      <c r="F1730" s="444"/>
    </row>
    <row r="1731" spans="1:6" s="445" customFormat="1" ht="30" hidden="1" customHeight="1" x14ac:dyDescent="0.25">
      <c r="A1731" s="436" t="str">
        <f>IF((SUM('Раздел 1'!X33:X33)&lt;=SUM('Раздел 1'!H33:I33)),"","Неверно!")</f>
        <v/>
      </c>
      <c r="B1731" s="437" t="s">
        <v>10970</v>
      </c>
      <c r="C1731" s="443" t="s">
        <v>1221</v>
      </c>
      <c r="D1731" s="443" t="s">
        <v>10372</v>
      </c>
      <c r="E1731" s="443" t="str">
        <f>CONCATENATE(SUM('Раздел 1'!X33:X33),"&lt;=",SUM('Раздел 1'!H33:I33))</f>
        <v>0&lt;=0</v>
      </c>
      <c r="F1731" s="444"/>
    </row>
    <row r="1732" spans="1:6" s="445" customFormat="1" ht="30" hidden="1" customHeight="1" x14ac:dyDescent="0.25">
      <c r="A1732" s="436" t="str">
        <f>IF((SUM('Раздел 1'!X34:X34)&lt;=SUM('Раздел 1'!H34:I34)),"","Неверно!")</f>
        <v/>
      </c>
      <c r="B1732" s="437" t="s">
        <v>10970</v>
      </c>
      <c r="C1732" s="443" t="s">
        <v>1222</v>
      </c>
      <c r="D1732" s="443" t="s">
        <v>10372</v>
      </c>
      <c r="E1732" s="443" t="str">
        <f>CONCATENATE(SUM('Раздел 1'!X34:X34),"&lt;=",SUM('Раздел 1'!H34:I34))</f>
        <v>1&lt;=2</v>
      </c>
      <c r="F1732" s="444"/>
    </row>
    <row r="1733" spans="1:6" s="445" customFormat="1" ht="30" hidden="1" customHeight="1" x14ac:dyDescent="0.25">
      <c r="A1733" s="436" t="str">
        <f>IF((SUM('Раздел 1'!X35:X35)&lt;=SUM('Раздел 1'!H35:I35)),"","Неверно!")</f>
        <v/>
      </c>
      <c r="B1733" s="437" t="s">
        <v>10970</v>
      </c>
      <c r="C1733" s="443" t="s">
        <v>1223</v>
      </c>
      <c r="D1733" s="443" t="s">
        <v>10372</v>
      </c>
      <c r="E1733" s="443" t="str">
        <f>CONCATENATE(SUM('Раздел 1'!X35:X35),"&lt;=",SUM('Раздел 1'!H35:I35))</f>
        <v>1&lt;=2</v>
      </c>
      <c r="F1733" s="444"/>
    </row>
    <row r="1734" spans="1:6" s="445" customFormat="1" ht="30" hidden="1" customHeight="1" x14ac:dyDescent="0.25">
      <c r="A1734" s="436" t="str">
        <f>IF((SUM('Раздел 1'!X36:X36)&lt;=SUM('Раздел 1'!H36:I36)),"","Неверно!")</f>
        <v/>
      </c>
      <c r="B1734" s="437" t="s">
        <v>10970</v>
      </c>
      <c r="C1734" s="443" t="s">
        <v>1224</v>
      </c>
      <c r="D1734" s="443" t="s">
        <v>10372</v>
      </c>
      <c r="E1734" s="443" t="str">
        <f>CONCATENATE(SUM('Раздел 1'!X36:X36),"&lt;=",SUM('Раздел 1'!H36:I36))</f>
        <v>5&lt;=6</v>
      </c>
      <c r="F1734" s="444"/>
    </row>
    <row r="1735" spans="1:6" s="445" customFormat="1" ht="30" hidden="1" customHeight="1" x14ac:dyDescent="0.25">
      <c r="A1735" s="436" t="str">
        <f>IF((SUM('Раздел 1'!X37:X37)&lt;=SUM('Раздел 1'!H37:I37)),"","Неверно!")</f>
        <v/>
      </c>
      <c r="B1735" s="437" t="s">
        <v>10970</v>
      </c>
      <c r="C1735" s="443" t="s">
        <v>1225</v>
      </c>
      <c r="D1735" s="443" t="s">
        <v>10372</v>
      </c>
      <c r="E1735" s="443" t="str">
        <f>CONCATENATE(SUM('Раздел 1'!X37:X37),"&lt;=",SUM('Раздел 1'!H37:I37))</f>
        <v>0&lt;=0</v>
      </c>
      <c r="F1735" s="444"/>
    </row>
    <row r="1736" spans="1:6" s="445" customFormat="1" ht="30" hidden="1" customHeight="1" x14ac:dyDescent="0.25">
      <c r="A1736" s="436" t="str">
        <f>IF((SUM('Раздел 1'!X38:X38)&lt;=SUM('Раздел 1'!H38:I38)),"","Неверно!")</f>
        <v/>
      </c>
      <c r="B1736" s="437" t="s">
        <v>10970</v>
      </c>
      <c r="C1736" s="443" t="s">
        <v>1226</v>
      </c>
      <c r="D1736" s="443" t="s">
        <v>10372</v>
      </c>
      <c r="E1736" s="443" t="str">
        <f>CONCATENATE(SUM('Раздел 1'!X38:X38),"&lt;=",SUM('Раздел 1'!H38:I38))</f>
        <v>0&lt;=0</v>
      </c>
      <c r="F1736" s="444"/>
    </row>
    <row r="1737" spans="1:6" s="445" customFormat="1" ht="30" hidden="1" customHeight="1" x14ac:dyDescent="0.25">
      <c r="A1737" s="436" t="str">
        <f>IF((SUM('Раздел 1'!X12:X12)&lt;=SUM('Раздел 1'!H12:I12)),"","Неверно!")</f>
        <v/>
      </c>
      <c r="B1737" s="437" t="s">
        <v>10970</v>
      </c>
      <c r="C1737" s="443" t="s">
        <v>1227</v>
      </c>
      <c r="D1737" s="443" t="s">
        <v>10372</v>
      </c>
      <c r="E1737" s="443" t="str">
        <f>CONCATENATE(SUM('Раздел 1'!X12:X12),"&lt;=",SUM('Раздел 1'!H12:I12))</f>
        <v>0&lt;=0</v>
      </c>
      <c r="F1737" s="444"/>
    </row>
    <row r="1738" spans="1:6" s="445" customFormat="1" ht="30" hidden="1" customHeight="1" x14ac:dyDescent="0.25">
      <c r="A1738" s="436" t="str">
        <f>IF((SUM('Раздел 1'!X39:X39)&lt;=SUM('Раздел 1'!H39:I39)),"","Неверно!")</f>
        <v/>
      </c>
      <c r="B1738" s="437" t="s">
        <v>10970</v>
      </c>
      <c r="C1738" s="443" t="s">
        <v>1228</v>
      </c>
      <c r="D1738" s="443" t="s">
        <v>10372</v>
      </c>
      <c r="E1738" s="443" t="str">
        <f>CONCATENATE(SUM('Раздел 1'!X39:X39),"&lt;=",SUM('Раздел 1'!H39:I39))</f>
        <v>0&lt;=0</v>
      </c>
      <c r="F1738" s="444"/>
    </row>
    <row r="1739" spans="1:6" s="445" customFormat="1" ht="30" hidden="1" customHeight="1" x14ac:dyDescent="0.25">
      <c r="A1739" s="436" t="str">
        <f>IF((SUM('Раздел 1'!X40:X40)&lt;=SUM('Раздел 1'!H40:I40)),"","Неверно!")</f>
        <v/>
      </c>
      <c r="B1739" s="437" t="s">
        <v>10970</v>
      </c>
      <c r="C1739" s="443" t="s">
        <v>1229</v>
      </c>
      <c r="D1739" s="443" t="s">
        <v>10372</v>
      </c>
      <c r="E1739" s="443" t="str">
        <f>CONCATENATE(SUM('Раздел 1'!X40:X40),"&lt;=",SUM('Раздел 1'!H40:I40))</f>
        <v>0&lt;=0</v>
      </c>
      <c r="F1739" s="444"/>
    </row>
    <row r="1740" spans="1:6" s="445" customFormat="1" ht="30" hidden="1" customHeight="1" x14ac:dyDescent="0.25">
      <c r="A1740" s="436" t="str">
        <f>IF((SUM('Раздел 1'!X41:X41)&lt;=SUM('Раздел 1'!H41:I41)),"","Неверно!")</f>
        <v/>
      </c>
      <c r="B1740" s="437" t="s">
        <v>10970</v>
      </c>
      <c r="C1740" s="443" t="s">
        <v>1230</v>
      </c>
      <c r="D1740" s="443" t="s">
        <v>10372</v>
      </c>
      <c r="E1740" s="443" t="str">
        <f>CONCATENATE(SUM('Раздел 1'!X41:X41),"&lt;=",SUM('Раздел 1'!H41:I41))</f>
        <v>0&lt;=0</v>
      </c>
      <c r="F1740" s="444"/>
    </row>
    <row r="1741" spans="1:6" s="445" customFormat="1" ht="30" hidden="1" customHeight="1" x14ac:dyDescent="0.25">
      <c r="A1741" s="436" t="str">
        <f>IF((SUM('Раздел 1'!X42:X42)&lt;=SUM('Раздел 1'!H42:I42)),"","Неверно!")</f>
        <v/>
      </c>
      <c r="B1741" s="437" t="s">
        <v>10970</v>
      </c>
      <c r="C1741" s="443" t="s">
        <v>1231</v>
      </c>
      <c r="D1741" s="443" t="s">
        <v>10372</v>
      </c>
      <c r="E1741" s="443" t="str">
        <f>CONCATENATE(SUM('Раздел 1'!X42:X42),"&lt;=",SUM('Раздел 1'!H42:I42))</f>
        <v>0&lt;=0</v>
      </c>
      <c r="F1741" s="444"/>
    </row>
    <row r="1742" spans="1:6" s="445" customFormat="1" ht="30" hidden="1" customHeight="1" x14ac:dyDescent="0.25">
      <c r="A1742" s="436" t="str">
        <f>IF((SUM('Раздел 1'!X43:X43)&lt;=SUM('Раздел 1'!H43:I43)),"","Неверно!")</f>
        <v/>
      </c>
      <c r="B1742" s="437" t="s">
        <v>10970</v>
      </c>
      <c r="C1742" s="443" t="s">
        <v>1232</v>
      </c>
      <c r="D1742" s="443" t="s">
        <v>10372</v>
      </c>
      <c r="E1742" s="443" t="str">
        <f>CONCATENATE(SUM('Раздел 1'!X43:X43),"&lt;=",SUM('Раздел 1'!H43:I43))</f>
        <v>3&lt;=4</v>
      </c>
      <c r="F1742" s="444"/>
    </row>
    <row r="1743" spans="1:6" s="445" customFormat="1" ht="30" hidden="1" customHeight="1" x14ac:dyDescent="0.25">
      <c r="A1743" s="436" t="str">
        <f>IF((SUM('Раздел 1'!X44:X44)&lt;=SUM('Раздел 1'!H44:I44)),"","Неверно!")</f>
        <v/>
      </c>
      <c r="B1743" s="437" t="s">
        <v>10970</v>
      </c>
      <c r="C1743" s="443" t="s">
        <v>1233</v>
      </c>
      <c r="D1743" s="443" t="s">
        <v>10372</v>
      </c>
      <c r="E1743" s="443" t="str">
        <f>CONCATENATE(SUM('Раздел 1'!X44:X44),"&lt;=",SUM('Раздел 1'!H44:I44))</f>
        <v>0&lt;=0</v>
      </c>
      <c r="F1743" s="444"/>
    </row>
    <row r="1744" spans="1:6" s="445" customFormat="1" ht="30" hidden="1" customHeight="1" x14ac:dyDescent="0.25">
      <c r="A1744" s="436" t="str">
        <f>IF((SUM('Раздел 1'!X45:X45)&lt;=SUM('Раздел 1'!H45:I45)),"","Неверно!")</f>
        <v/>
      </c>
      <c r="B1744" s="437" t="s">
        <v>10970</v>
      </c>
      <c r="C1744" s="443" t="s">
        <v>1234</v>
      </c>
      <c r="D1744" s="443" t="s">
        <v>10372</v>
      </c>
      <c r="E1744" s="443" t="str">
        <f>CONCATENATE(SUM('Раздел 1'!X45:X45),"&lt;=",SUM('Раздел 1'!H45:I45))</f>
        <v>0&lt;=0</v>
      </c>
      <c r="F1744" s="444"/>
    </row>
    <row r="1745" spans="1:6" s="445" customFormat="1" ht="30" hidden="1" customHeight="1" x14ac:dyDescent="0.25">
      <c r="A1745" s="436" t="str">
        <f>IF((SUM('Раздел 1'!X46:X46)&lt;=SUM('Раздел 1'!H46:I46)),"","Неверно!")</f>
        <v/>
      </c>
      <c r="B1745" s="437" t="s">
        <v>10970</v>
      </c>
      <c r="C1745" s="443" t="s">
        <v>1235</v>
      </c>
      <c r="D1745" s="443" t="s">
        <v>10372</v>
      </c>
      <c r="E1745" s="443" t="str">
        <f>CONCATENATE(SUM('Раздел 1'!X46:X46),"&lt;=",SUM('Раздел 1'!H46:I46))</f>
        <v>16&lt;=22</v>
      </c>
      <c r="F1745" s="444"/>
    </row>
    <row r="1746" spans="1:6" s="445" customFormat="1" ht="30" hidden="1" customHeight="1" x14ac:dyDescent="0.25">
      <c r="A1746" s="436" t="str">
        <f>IF((SUM('Раздел 1'!X47:X47)&lt;=SUM('Раздел 1'!H47:I47)),"","Неверно!")</f>
        <v/>
      </c>
      <c r="B1746" s="437" t="s">
        <v>10970</v>
      </c>
      <c r="C1746" s="443" t="s">
        <v>1236</v>
      </c>
      <c r="D1746" s="443" t="s">
        <v>10372</v>
      </c>
      <c r="E1746" s="443" t="str">
        <f>CONCATENATE(SUM('Раздел 1'!X47:X47),"&lt;=",SUM('Раздел 1'!H47:I47))</f>
        <v>0&lt;=1</v>
      </c>
      <c r="F1746" s="444"/>
    </row>
    <row r="1747" spans="1:6" s="445" customFormat="1" ht="30" hidden="1" customHeight="1" x14ac:dyDescent="0.25">
      <c r="A1747" s="436" t="str">
        <f>IF((SUM('Раздел 1'!X48:X48)&lt;=SUM('Раздел 1'!H48:I48)),"","Неверно!")</f>
        <v/>
      </c>
      <c r="B1747" s="437" t="s">
        <v>10970</v>
      </c>
      <c r="C1747" s="443" t="s">
        <v>1237</v>
      </c>
      <c r="D1747" s="443" t="s">
        <v>10372</v>
      </c>
      <c r="E1747" s="443" t="str">
        <f>CONCATENATE(SUM('Раздел 1'!X48:X48),"&lt;=",SUM('Раздел 1'!H48:I48))</f>
        <v>0&lt;=0</v>
      </c>
      <c r="F1747" s="444"/>
    </row>
    <row r="1748" spans="1:6" s="445" customFormat="1" ht="30" hidden="1" customHeight="1" x14ac:dyDescent="0.25">
      <c r="A1748" s="436" t="str">
        <f>IF((SUM('Раздел 1'!X13:X13)&lt;=SUM('Раздел 1'!H13:I13)),"","Неверно!")</f>
        <v/>
      </c>
      <c r="B1748" s="437" t="s">
        <v>10970</v>
      </c>
      <c r="C1748" s="443" t="s">
        <v>1238</v>
      </c>
      <c r="D1748" s="443" t="s">
        <v>10372</v>
      </c>
      <c r="E1748" s="443" t="str">
        <f>CONCATENATE(SUM('Раздел 1'!X13:X13),"&lt;=",SUM('Раздел 1'!H13:I13))</f>
        <v>0&lt;=4</v>
      </c>
      <c r="F1748" s="444"/>
    </row>
    <row r="1749" spans="1:6" s="445" customFormat="1" ht="30" hidden="1" customHeight="1" x14ac:dyDescent="0.25">
      <c r="A1749" s="436" t="str">
        <f>IF((SUM('Раздел 1'!X49:X49)&lt;=SUM('Раздел 1'!H49:I49)),"","Неверно!")</f>
        <v/>
      </c>
      <c r="B1749" s="437" t="s">
        <v>10970</v>
      </c>
      <c r="C1749" s="443" t="s">
        <v>1239</v>
      </c>
      <c r="D1749" s="443" t="s">
        <v>10372</v>
      </c>
      <c r="E1749" s="443" t="str">
        <f>CONCATENATE(SUM('Раздел 1'!X49:X49),"&lt;=",SUM('Раздел 1'!H49:I49))</f>
        <v>20&lt;=25</v>
      </c>
      <c r="F1749" s="444"/>
    </row>
    <row r="1750" spans="1:6" s="445" customFormat="1" ht="30" hidden="1" customHeight="1" x14ac:dyDescent="0.25">
      <c r="A1750" s="436" t="str">
        <f>IF((SUM('Раздел 1'!X50:X50)&lt;=SUM('Раздел 1'!H50:I50)),"","Неверно!")</f>
        <v/>
      </c>
      <c r="B1750" s="437" t="s">
        <v>10970</v>
      </c>
      <c r="C1750" s="443" t="s">
        <v>1240</v>
      </c>
      <c r="D1750" s="443" t="s">
        <v>10372</v>
      </c>
      <c r="E1750" s="443" t="str">
        <f>CONCATENATE(SUM('Раздел 1'!X50:X50),"&lt;=",SUM('Раздел 1'!H50:I50))</f>
        <v>0&lt;=1</v>
      </c>
      <c r="F1750" s="444"/>
    </row>
    <row r="1751" spans="1:6" s="445" customFormat="1" ht="30" hidden="1" customHeight="1" x14ac:dyDescent="0.25">
      <c r="A1751" s="436" t="str">
        <f>IF((SUM('Раздел 1'!X51:X51)&lt;=SUM('Раздел 1'!H51:I51)),"","Неверно!")</f>
        <v/>
      </c>
      <c r="B1751" s="437" t="s">
        <v>10970</v>
      </c>
      <c r="C1751" s="443" t="s">
        <v>1241</v>
      </c>
      <c r="D1751" s="443" t="s">
        <v>10372</v>
      </c>
      <c r="E1751" s="443" t="str">
        <f>CONCATENATE(SUM('Раздел 1'!X51:X51),"&lt;=",SUM('Раздел 1'!H51:I51))</f>
        <v>35&lt;=35</v>
      </c>
      <c r="F1751" s="444"/>
    </row>
    <row r="1752" spans="1:6" s="445" customFormat="1" ht="30" hidden="1" customHeight="1" x14ac:dyDescent="0.25">
      <c r="A1752" s="436" t="str">
        <f>IF((SUM('Раздел 1'!X52:X52)&lt;=SUM('Раздел 1'!H52:I52)),"","Неверно!")</f>
        <v/>
      </c>
      <c r="B1752" s="437" t="s">
        <v>10970</v>
      </c>
      <c r="C1752" s="443" t="s">
        <v>1242</v>
      </c>
      <c r="D1752" s="443" t="s">
        <v>10372</v>
      </c>
      <c r="E1752" s="443" t="str">
        <f>CONCATENATE(SUM('Раздел 1'!X52:X52),"&lt;=",SUM('Раздел 1'!H52:I52))</f>
        <v>35&lt;=60</v>
      </c>
      <c r="F1752" s="444"/>
    </row>
    <row r="1753" spans="1:6" s="445" customFormat="1" ht="30" hidden="1" customHeight="1" x14ac:dyDescent="0.25">
      <c r="A1753" s="436" t="str">
        <f>IF((SUM('Раздел 1'!X53:X53)&lt;=SUM('Раздел 1'!H53:I53)),"","Неверно!")</f>
        <v/>
      </c>
      <c r="B1753" s="437" t="s">
        <v>10970</v>
      </c>
      <c r="C1753" s="443" t="s">
        <v>1243</v>
      </c>
      <c r="D1753" s="443" t="s">
        <v>10372</v>
      </c>
      <c r="E1753" s="443" t="str">
        <f>CONCATENATE(SUM('Раздел 1'!X53:X53),"&lt;=",SUM('Раздел 1'!H53:I53))</f>
        <v>0&lt;=0</v>
      </c>
      <c r="F1753" s="444"/>
    </row>
    <row r="1754" spans="1:6" s="445" customFormat="1" ht="30" hidden="1" customHeight="1" x14ac:dyDescent="0.25">
      <c r="A1754" s="436" t="str">
        <f>IF((SUM('Раздел 1'!X54:X54)&lt;=SUM('Раздел 1'!H54:I54)),"","Неверно!")</f>
        <v/>
      </c>
      <c r="B1754" s="437" t="s">
        <v>10970</v>
      </c>
      <c r="C1754" s="443" t="s">
        <v>1244</v>
      </c>
      <c r="D1754" s="443" t="s">
        <v>10372</v>
      </c>
      <c r="E1754" s="443" t="str">
        <f>CONCATENATE(SUM('Раздел 1'!X54:X54),"&lt;=",SUM('Раздел 1'!H54:I54))</f>
        <v>0&lt;=1</v>
      </c>
      <c r="F1754" s="444"/>
    </row>
    <row r="1755" spans="1:6" s="445" customFormat="1" ht="30" hidden="1" customHeight="1" x14ac:dyDescent="0.25">
      <c r="A1755" s="436" t="str">
        <f>IF((SUM('Раздел 1'!X55:X55)&lt;=SUM('Раздел 1'!H55:I55)),"","Неверно!")</f>
        <v/>
      </c>
      <c r="B1755" s="437" t="s">
        <v>10970</v>
      </c>
      <c r="C1755" s="443" t="s">
        <v>1245</v>
      </c>
      <c r="D1755" s="443" t="s">
        <v>10372</v>
      </c>
      <c r="E1755" s="443" t="str">
        <f>CONCATENATE(SUM('Раздел 1'!X55:X55),"&lt;=",SUM('Раздел 1'!H55:I55))</f>
        <v>0&lt;=2</v>
      </c>
      <c r="F1755" s="444"/>
    </row>
    <row r="1756" spans="1:6" s="445" customFormat="1" ht="30" hidden="1" customHeight="1" x14ac:dyDescent="0.25">
      <c r="A1756" s="436" t="str">
        <f>IF((SUM('Раздел 1'!X56:X56)&lt;=SUM('Раздел 1'!H56:I56)),"","Неверно!")</f>
        <v/>
      </c>
      <c r="B1756" s="437" t="s">
        <v>10970</v>
      </c>
      <c r="C1756" s="443" t="s">
        <v>1246</v>
      </c>
      <c r="D1756" s="443" t="s">
        <v>10372</v>
      </c>
      <c r="E1756" s="443" t="str">
        <f>CONCATENATE(SUM('Раздел 1'!X56:X56),"&lt;=",SUM('Раздел 1'!H56:I56))</f>
        <v>0&lt;=13</v>
      </c>
      <c r="F1756" s="444"/>
    </row>
    <row r="1757" spans="1:6" s="445" customFormat="1" ht="30" hidden="1" customHeight="1" x14ac:dyDescent="0.25">
      <c r="A1757" s="436" t="str">
        <f>IF((SUM('Раздел 1'!X57:X57)&lt;=SUM('Раздел 1'!H57:I57)),"","Неверно!")</f>
        <v/>
      </c>
      <c r="B1757" s="437" t="s">
        <v>10970</v>
      </c>
      <c r="C1757" s="443" t="s">
        <v>1247</v>
      </c>
      <c r="D1757" s="443" t="s">
        <v>10372</v>
      </c>
      <c r="E1757" s="443" t="str">
        <f>CONCATENATE(SUM('Раздел 1'!X57:X57),"&lt;=",SUM('Раздел 1'!H57:I57))</f>
        <v>14&lt;=19</v>
      </c>
      <c r="F1757" s="444"/>
    </row>
    <row r="1758" spans="1:6" s="445" customFormat="1" ht="30" hidden="1" customHeight="1" x14ac:dyDescent="0.25">
      <c r="A1758" s="436" t="str">
        <f>IF((SUM('Раздел 1'!X58:X58)&lt;=SUM('Раздел 1'!H58:I58)),"","Неверно!")</f>
        <v/>
      </c>
      <c r="B1758" s="437" t="s">
        <v>10970</v>
      </c>
      <c r="C1758" s="443" t="s">
        <v>1248</v>
      </c>
      <c r="D1758" s="443" t="s">
        <v>10372</v>
      </c>
      <c r="E1758" s="443" t="str">
        <f>CONCATENATE(SUM('Раздел 1'!X58:X58),"&lt;=",SUM('Раздел 1'!H58:I58))</f>
        <v>21&lt;=27</v>
      </c>
      <c r="F1758" s="444"/>
    </row>
    <row r="1759" spans="1:6" s="445" customFormat="1" ht="30" hidden="1" customHeight="1" x14ac:dyDescent="0.25">
      <c r="A1759" s="436" t="str">
        <f>IF((SUM('Раздел 1'!X14:X14)&lt;=SUM('Раздел 1'!H14:I14)),"","Неверно!")</f>
        <v/>
      </c>
      <c r="B1759" s="437" t="s">
        <v>10970</v>
      </c>
      <c r="C1759" s="443" t="s">
        <v>1249</v>
      </c>
      <c r="D1759" s="443" t="s">
        <v>10372</v>
      </c>
      <c r="E1759" s="443" t="str">
        <f>CONCATENATE(SUM('Раздел 1'!X14:X14),"&lt;=",SUM('Раздел 1'!H14:I14))</f>
        <v>0&lt;=0</v>
      </c>
      <c r="F1759" s="444"/>
    </row>
    <row r="1760" spans="1:6" s="445" customFormat="1" ht="30" hidden="1" customHeight="1" x14ac:dyDescent="0.25">
      <c r="A1760" s="436" t="str">
        <f>IF((SUM('Раздел 1'!X59:X59)&lt;=SUM('Раздел 1'!H59:I59)),"","Неверно!")</f>
        <v/>
      </c>
      <c r="B1760" s="437" t="s">
        <v>10970</v>
      </c>
      <c r="C1760" s="443" t="s">
        <v>1250</v>
      </c>
      <c r="D1760" s="443" t="s">
        <v>10372</v>
      </c>
      <c r="E1760" s="443" t="str">
        <f>CONCATENATE(SUM('Раздел 1'!X59:X59),"&lt;=",SUM('Раздел 1'!H59:I59))</f>
        <v>0&lt;=1</v>
      </c>
      <c r="F1760" s="444"/>
    </row>
    <row r="1761" spans="1:6" s="445" customFormat="1" ht="30" hidden="1" customHeight="1" x14ac:dyDescent="0.25">
      <c r="A1761" s="436" t="str">
        <f>IF((SUM('Раздел 1'!X60:X60)&lt;=SUM('Раздел 1'!H60:I60)),"","Неверно!")</f>
        <v/>
      </c>
      <c r="B1761" s="437" t="s">
        <v>10970</v>
      </c>
      <c r="C1761" s="443" t="s">
        <v>1251</v>
      </c>
      <c r="D1761" s="443" t="s">
        <v>10372</v>
      </c>
      <c r="E1761" s="443" t="str">
        <f>CONCATENATE(SUM('Раздел 1'!X60:X60),"&lt;=",SUM('Раздел 1'!H60:I60))</f>
        <v>0&lt;=0</v>
      </c>
      <c r="F1761" s="444"/>
    </row>
    <row r="1762" spans="1:6" s="445" customFormat="1" ht="30" hidden="1" customHeight="1" x14ac:dyDescent="0.25">
      <c r="A1762" s="436" t="str">
        <f>IF((SUM('Раздел 1'!X61:X61)&lt;=SUM('Раздел 1'!H61:I61)),"","Неверно!")</f>
        <v/>
      </c>
      <c r="B1762" s="437" t="s">
        <v>10970</v>
      </c>
      <c r="C1762" s="443" t="s">
        <v>1252</v>
      </c>
      <c r="D1762" s="443" t="s">
        <v>10372</v>
      </c>
      <c r="E1762" s="443" t="str">
        <f>CONCATENATE(SUM('Раздел 1'!X61:X61),"&lt;=",SUM('Раздел 1'!H61:I61))</f>
        <v>0&lt;=0</v>
      </c>
      <c r="F1762" s="444"/>
    </row>
    <row r="1763" spans="1:6" s="445" customFormat="1" ht="30" hidden="1" customHeight="1" x14ac:dyDescent="0.25">
      <c r="A1763" s="436" t="str">
        <f>IF((SUM('Раздел 1'!X62:X62)&lt;=SUM('Раздел 1'!H62:I62)),"","Неверно!")</f>
        <v/>
      </c>
      <c r="B1763" s="437" t="s">
        <v>10970</v>
      </c>
      <c r="C1763" s="443" t="s">
        <v>1253</v>
      </c>
      <c r="D1763" s="443" t="s">
        <v>10372</v>
      </c>
      <c r="E1763" s="443" t="str">
        <f>CONCATENATE(SUM('Раздел 1'!X62:X62),"&lt;=",SUM('Раздел 1'!H62:I62))</f>
        <v>0&lt;=0</v>
      </c>
      <c r="F1763" s="444"/>
    </row>
    <row r="1764" spans="1:6" s="445" customFormat="1" ht="30" hidden="1" customHeight="1" x14ac:dyDescent="0.25">
      <c r="A1764" s="436" t="str">
        <f>IF((SUM('Раздел 1'!X63:X63)&lt;=SUM('Раздел 1'!H63:I63)),"","Неверно!")</f>
        <v/>
      </c>
      <c r="B1764" s="437" t="s">
        <v>10970</v>
      </c>
      <c r="C1764" s="443" t="s">
        <v>1254</v>
      </c>
      <c r="D1764" s="443" t="s">
        <v>10372</v>
      </c>
      <c r="E1764" s="443" t="str">
        <f>CONCATENATE(SUM('Раздел 1'!X63:X63),"&lt;=",SUM('Раздел 1'!H63:I63))</f>
        <v>0&lt;=0</v>
      </c>
      <c r="F1764" s="444"/>
    </row>
    <row r="1765" spans="1:6" s="445" customFormat="1" ht="30" hidden="1" customHeight="1" x14ac:dyDescent="0.25">
      <c r="A1765" s="436" t="str">
        <f>IF((SUM('Раздел 1'!X15:X15)&lt;=SUM('Раздел 1'!H15:I15)),"","Неверно!")</f>
        <v/>
      </c>
      <c r="B1765" s="437" t="s">
        <v>10970</v>
      </c>
      <c r="C1765" s="443" t="s">
        <v>1255</v>
      </c>
      <c r="D1765" s="443" t="s">
        <v>10372</v>
      </c>
      <c r="E1765" s="443" t="str">
        <f>CONCATENATE(SUM('Раздел 1'!X15:X15),"&lt;=",SUM('Раздел 1'!H15:I15))</f>
        <v>0&lt;=0</v>
      </c>
      <c r="F1765" s="444"/>
    </row>
    <row r="1766" spans="1:6" s="445" customFormat="1" ht="30" hidden="1" customHeight="1" x14ac:dyDescent="0.25">
      <c r="A1766" s="436" t="str">
        <f>IF((SUM('Раздел 1'!X16:X16)&lt;=SUM('Раздел 1'!H16:I16)),"","Неверно!")</f>
        <v/>
      </c>
      <c r="B1766" s="437" t="s">
        <v>10970</v>
      </c>
      <c r="C1766" s="443" t="s">
        <v>1256</v>
      </c>
      <c r="D1766" s="443" t="s">
        <v>10372</v>
      </c>
      <c r="E1766" s="443" t="str">
        <f>CONCATENATE(SUM('Раздел 1'!X16:X16),"&lt;=",SUM('Раздел 1'!H16:I16))</f>
        <v>0&lt;=0</v>
      </c>
      <c r="F1766" s="444"/>
    </row>
    <row r="1767" spans="1:6" s="445" customFormat="1" ht="30" hidden="1" customHeight="1" x14ac:dyDescent="0.25">
      <c r="A1767" s="436" t="str">
        <f>IF((SUM('Раздел 1'!X17:X17)&lt;=SUM('Раздел 1'!H17:I17)),"","Неверно!")</f>
        <v/>
      </c>
      <c r="B1767" s="437" t="s">
        <v>10970</v>
      </c>
      <c r="C1767" s="443" t="s">
        <v>1257</v>
      </c>
      <c r="D1767" s="443" t="s">
        <v>10372</v>
      </c>
      <c r="E1767" s="443" t="str">
        <f>CONCATENATE(SUM('Раздел 1'!X17:X17),"&lt;=",SUM('Раздел 1'!H17:I17))</f>
        <v>6&lt;=10</v>
      </c>
      <c r="F1767" s="444"/>
    </row>
    <row r="1768" spans="1:6" s="445" customFormat="1" ht="30" hidden="1" customHeight="1" x14ac:dyDescent="0.25">
      <c r="A1768" s="436" t="str">
        <f>IF((SUM('Раздел 1'!X18:X18)&lt;=SUM('Раздел 1'!H18:I18)),"","Неверно!")</f>
        <v/>
      </c>
      <c r="B1768" s="437" t="s">
        <v>10970</v>
      </c>
      <c r="C1768" s="443" t="s">
        <v>1258</v>
      </c>
      <c r="D1768" s="443" t="s">
        <v>10372</v>
      </c>
      <c r="E1768" s="443" t="str">
        <f>CONCATENATE(SUM('Раздел 1'!X18:X18),"&lt;=",SUM('Раздел 1'!H18:I18))</f>
        <v>0&lt;=0</v>
      </c>
      <c r="F1768" s="444"/>
    </row>
    <row r="1769" spans="1:6" s="445" customFormat="1" ht="30" hidden="1" customHeight="1" x14ac:dyDescent="0.25">
      <c r="A1769" s="436" t="str">
        <f>IF((SUM('Разделы 11, 12, 13, 14'!E24:E25)&lt;=SUM('Раздел 1'!M10:M10)),"","Неверно!")</f>
        <v/>
      </c>
      <c r="B1769" s="437" t="s">
        <v>10971</v>
      </c>
      <c r="C1769" s="443" t="s">
        <v>1204</v>
      </c>
      <c r="D1769" s="443" t="s">
        <v>10373</v>
      </c>
      <c r="E1769" s="443" t="str">
        <f>CONCATENATE(SUM('Разделы 11, 12, 13, 14'!E24:E25),"&lt;=",SUM('Раздел 1'!M10:M10))</f>
        <v>1&lt;=67</v>
      </c>
      <c r="F1769" s="444"/>
    </row>
    <row r="1770" spans="1:6" s="445" customFormat="1" ht="30" hidden="1" customHeight="1" x14ac:dyDescent="0.25">
      <c r="A1770" s="436" t="str">
        <f>IF((SUM('Раздел 2'!E16:E17)&lt;=SUM('Раздел 2'!E15:E15)),"","Неверно!")</f>
        <v/>
      </c>
      <c r="B1770" s="437" t="s">
        <v>10972</v>
      </c>
      <c r="C1770" s="443" t="s">
        <v>1202</v>
      </c>
      <c r="D1770" s="443" t="s">
        <v>10374</v>
      </c>
      <c r="E1770" s="443" t="str">
        <f>CONCATENATE(SUM('Раздел 2'!E16:E17),"&lt;=",SUM('Раздел 2'!E15:E15))</f>
        <v>1&lt;=8</v>
      </c>
      <c r="F1770" s="444"/>
    </row>
    <row r="1771" spans="1:6" s="445" customFormat="1" ht="30" hidden="1" customHeight="1" x14ac:dyDescent="0.25">
      <c r="A1771" s="436" t="str">
        <f>IF((SUM('Раздел 2'!F16:F17)&lt;=SUM('Раздел 2'!F15:F15)),"","Неверно!")</f>
        <v/>
      </c>
      <c r="B1771" s="437" t="s">
        <v>10972</v>
      </c>
      <c r="C1771" s="443" t="s">
        <v>1203</v>
      </c>
      <c r="D1771" s="443" t="s">
        <v>10374</v>
      </c>
      <c r="E1771" s="443" t="str">
        <f>CONCATENATE(SUM('Раздел 2'!F16:F17),"&lt;=",SUM('Раздел 2'!F15:F15))</f>
        <v>0&lt;=0</v>
      </c>
      <c r="F1771" s="444"/>
    </row>
    <row r="1772" spans="1:6" s="445" customFormat="1" ht="30" hidden="1" customHeight="1" x14ac:dyDescent="0.25">
      <c r="A1772" s="436" t="str">
        <f>IF((SUM('Разделы 5, 6, 7, 8'!C22:C22)=SUM('Разделы 5, 6, 7, 8'!D22:E22)+SUM('Разделы 5, 6, 7, 8'!G22:J22)),"","Неверно!")</f>
        <v/>
      </c>
      <c r="B1772" s="437" t="s">
        <v>10973</v>
      </c>
      <c r="C1772" s="443" t="s">
        <v>10593</v>
      </c>
      <c r="D1772" s="443" t="s">
        <v>10594</v>
      </c>
      <c r="E1772" s="443" t="str">
        <f>CONCATENATE(SUM('Разделы 5, 6, 7, 8'!C22:C22),"=",SUM('Разделы 5, 6, 7, 8'!D22:E22),"+",SUM('Разделы 5, 6, 7, 8'!G22:J22))</f>
        <v>2=2+0</v>
      </c>
      <c r="F1772" s="444"/>
    </row>
    <row r="1773" spans="1:6" s="445" customFormat="1" ht="30" hidden="1" customHeight="1" x14ac:dyDescent="0.25">
      <c r="A1773" s="436" t="str">
        <f>IF((SUM('Раздел 2'!E19:E19)+SUM('Раздел 2'!E21:E21)+SUM('Раздел 2'!E23:E23)&lt;=SUM('Раздел 1'!O50:O50)),"","Неверно!")</f>
        <v/>
      </c>
      <c r="B1773" s="437" t="s">
        <v>10974</v>
      </c>
      <c r="C1773" s="443" t="s">
        <v>1201</v>
      </c>
      <c r="D1773" s="443" t="s">
        <v>10375</v>
      </c>
      <c r="E1773" s="443" t="str">
        <f>CONCATENATE(SUM('Раздел 2'!E19:E19),"+",SUM('Раздел 2'!E21:E21),"+",SUM('Раздел 2'!E23:E23),"&lt;=",SUM('Раздел 1'!O50:O50))</f>
        <v>0+2+1&lt;=3</v>
      </c>
      <c r="F1773" s="444"/>
    </row>
    <row r="1774" spans="1:6" s="445" customFormat="1" ht="30" hidden="1" customHeight="1" x14ac:dyDescent="0.25">
      <c r="A1774" s="436" t="str">
        <f>IF((SUM('Раздел 2'!E15:E15)+SUM('Раздел 2'!E18:E18)+SUM('Раздел 2'!E20:E20)+SUM('Раздел 2'!E22:E22)+SUM('Раздел 2'!E24:E24)+SUM('Раздел 2'!E25:E25)&lt;=SUM('Раздел 1'!O10:O10)),"","Неверно!")</f>
        <v/>
      </c>
      <c r="B1774" s="437" t="s">
        <v>10975</v>
      </c>
      <c r="C1774" s="443" t="s">
        <v>1200</v>
      </c>
      <c r="D1774" s="443" t="s">
        <v>10376</v>
      </c>
      <c r="E1774" s="443" t="str">
        <f>CONCATENATE(SUM('Раздел 2'!E15:E15),"+",SUM('Раздел 2'!E18:E18),"+",SUM('Раздел 2'!E20:E20),"+",SUM('Раздел 2'!E22:E22),"+",SUM('Раздел 2'!E24:E24),"+",SUM('Раздел 2'!E25:E25),"&lt;=",SUM('Раздел 1'!O10:O10))</f>
        <v>8+3+13+5+0+0&lt;=41</v>
      </c>
      <c r="F1774" s="444"/>
    </row>
    <row r="1775" spans="1:6" s="445" customFormat="1" ht="30" hidden="1" customHeight="1" x14ac:dyDescent="0.25">
      <c r="A1775" s="436" t="str">
        <f>IF((SUM('Раздел 2'!E8:E12)&lt;=SUM('Раздел 1'!M10:M10)),"","Неверно!")</f>
        <v/>
      </c>
      <c r="B1775" s="437" t="s">
        <v>10976</v>
      </c>
      <c r="C1775" s="443" t="s">
        <v>1199</v>
      </c>
      <c r="D1775" s="443" t="s">
        <v>10377</v>
      </c>
      <c r="E1775" s="443" t="str">
        <f>CONCATENATE(SUM('Раздел 2'!E8:E12),"&lt;=",SUM('Раздел 1'!M10:M10))</f>
        <v>44&lt;=67</v>
      </c>
      <c r="F1775" s="444"/>
    </row>
    <row r="1776" spans="1:6" s="445" customFormat="1" ht="30" hidden="1" customHeight="1" x14ac:dyDescent="0.25">
      <c r="A1776" s="436" t="str">
        <f>IF((SUM('Раздел 3'!D42:D42)&lt;=SUM('Раздел 3'!D45:D46)),"","Неверно!")</f>
        <v/>
      </c>
      <c r="B1776" s="437" t="s">
        <v>10977</v>
      </c>
      <c r="C1776" s="443" t="s">
        <v>1197</v>
      </c>
      <c r="D1776" s="443" t="s">
        <v>10595</v>
      </c>
      <c r="E1776" s="443" t="str">
        <f>CONCATENATE(SUM('Раздел 3'!D42:D42),"&lt;=",SUM('Раздел 3'!D45:D46))</f>
        <v>0&lt;=0</v>
      </c>
      <c r="F1776" s="444"/>
    </row>
    <row r="1777" spans="1:6" s="445" customFormat="1" ht="30" hidden="1" customHeight="1" x14ac:dyDescent="0.25">
      <c r="A1777" s="436" t="str">
        <f>IF((SUM('Раздел 3'!E42:E42)&lt;=SUM('Раздел 3'!E45:E46)),"","Неверно!")</f>
        <v/>
      </c>
      <c r="B1777" s="437" t="s">
        <v>10977</v>
      </c>
      <c r="C1777" s="443" t="s">
        <v>1198</v>
      </c>
      <c r="D1777" s="443" t="s">
        <v>10595</v>
      </c>
      <c r="E1777" s="443" t="str">
        <f>CONCATENATE(SUM('Раздел 3'!E42:E42),"&lt;=",SUM('Раздел 3'!E45:E46))</f>
        <v>0&lt;=0</v>
      </c>
      <c r="F1777" s="444"/>
    </row>
    <row r="1778" spans="1:6" s="445" customFormat="1" ht="30" hidden="1" customHeight="1" x14ac:dyDescent="0.25">
      <c r="A1778" s="436" t="str">
        <f>IF((SUM('Раздел 2'!E28:E28)&lt;=SUM('Раздел 1'!Q10:Q10)),"","Неверно!")</f>
        <v/>
      </c>
      <c r="B1778" s="437" t="s">
        <v>10978</v>
      </c>
      <c r="C1778" s="443" t="s">
        <v>1196</v>
      </c>
      <c r="D1778" s="443" t="s">
        <v>10378</v>
      </c>
      <c r="E1778" s="443" t="str">
        <f>CONCATENATE(SUM('Раздел 2'!E28:E28),"&lt;=",SUM('Раздел 1'!Q10:Q10))</f>
        <v>5&lt;=50</v>
      </c>
      <c r="F1778" s="444"/>
    </row>
    <row r="1779" spans="1:6" s="445" customFormat="1" ht="30" hidden="1" customHeight="1" x14ac:dyDescent="0.25">
      <c r="A1779" s="436" t="str">
        <f>IF((SUM('Раздел 3'!D42:D42)&lt;=SUM('Раздел 3'!D10:D10)),"","Неверно!")</f>
        <v/>
      </c>
      <c r="B1779" s="437" t="s">
        <v>10979</v>
      </c>
      <c r="C1779" s="443" t="s">
        <v>1194</v>
      </c>
      <c r="D1779" s="443" t="s">
        <v>10379</v>
      </c>
      <c r="E1779" s="443" t="str">
        <f>CONCATENATE(SUM('Раздел 3'!D42:D42),"&lt;=",SUM('Раздел 3'!D10:D10))</f>
        <v>0&lt;=7</v>
      </c>
      <c r="F1779" s="444"/>
    </row>
    <row r="1780" spans="1:6" s="445" customFormat="1" ht="30" hidden="1" customHeight="1" x14ac:dyDescent="0.25">
      <c r="A1780" s="436" t="str">
        <f>IF((SUM('Раздел 3'!E42:E42)&lt;=SUM('Раздел 3'!E10:E10)),"","Неверно!")</f>
        <v/>
      </c>
      <c r="B1780" s="437" t="s">
        <v>10979</v>
      </c>
      <c r="C1780" s="443" t="s">
        <v>1195</v>
      </c>
      <c r="D1780" s="443" t="s">
        <v>10379</v>
      </c>
      <c r="E1780" s="443" t="str">
        <f>CONCATENATE(SUM('Раздел 3'!E42:E42),"&lt;=",SUM('Раздел 3'!E10:E10))</f>
        <v>0&lt;=0</v>
      </c>
      <c r="F1780" s="444"/>
    </row>
    <row r="1781" spans="1:6" s="445" customFormat="1" ht="30" hidden="1" customHeight="1" x14ac:dyDescent="0.25">
      <c r="A1781" s="436" t="str">
        <f>IF((SUM('Раздел 4'!H9:H9)+SUM('Раздел 4'!I9:I9)&lt;=SUM('Раздел 4'!G9:G9)),"","Неверно!")</f>
        <v/>
      </c>
      <c r="B1781" s="437" t="s">
        <v>10980</v>
      </c>
      <c r="C1781" s="443" t="s">
        <v>1098</v>
      </c>
      <c r="D1781" s="443" t="s">
        <v>10380</v>
      </c>
      <c r="E1781" s="443" t="str">
        <f>CONCATENATE(SUM('Раздел 4'!H9:H9),"+",SUM('Раздел 4'!I9:I9),"&lt;=",SUM('Раздел 4'!G9:G9))</f>
        <v>85+19&lt;=159</v>
      </c>
      <c r="F1781" s="444"/>
    </row>
    <row r="1782" spans="1:6" s="445" customFormat="1" ht="30" hidden="1" customHeight="1" x14ac:dyDescent="0.25">
      <c r="A1782" s="436" t="str">
        <f>IF((SUM('Раздел 4'!H18:H18)+SUM('Раздел 4'!I18:I18)&lt;=SUM('Раздел 4'!G18:G18)),"","Неверно!")</f>
        <v/>
      </c>
      <c r="B1782" s="437" t="s">
        <v>10980</v>
      </c>
      <c r="C1782" s="443" t="s">
        <v>1099</v>
      </c>
      <c r="D1782" s="443" t="s">
        <v>10380</v>
      </c>
      <c r="E1782" s="443" t="str">
        <f>CONCATENATE(SUM('Раздел 4'!H18:H18),"+",SUM('Раздел 4'!I18:I18),"&lt;=",SUM('Раздел 4'!G18:G18))</f>
        <v>0+0&lt;=0</v>
      </c>
      <c r="F1782" s="444"/>
    </row>
    <row r="1783" spans="1:6" s="445" customFormat="1" ht="30" hidden="1" customHeight="1" x14ac:dyDescent="0.25">
      <c r="A1783" s="436" t="str">
        <f>IF((SUM('Раздел 4'!H108:H108)+SUM('Раздел 4'!I108:I108)&lt;=SUM('Раздел 4'!G108:G108)),"","Неверно!")</f>
        <v/>
      </c>
      <c r="B1783" s="437" t="s">
        <v>10980</v>
      </c>
      <c r="C1783" s="443" t="s">
        <v>10381</v>
      </c>
      <c r="D1783" s="443" t="s">
        <v>10380</v>
      </c>
      <c r="E1783" s="443" t="str">
        <f>CONCATENATE(SUM('Раздел 4'!H108:H108),"+",SUM('Раздел 4'!I108:I108),"&lt;=",SUM('Раздел 4'!G108:G108))</f>
        <v>0+0&lt;=0</v>
      </c>
      <c r="F1783" s="444"/>
    </row>
    <row r="1784" spans="1:6" s="445" customFormat="1" ht="30" hidden="1" customHeight="1" x14ac:dyDescent="0.25">
      <c r="A1784" s="436" t="str">
        <f>IF((SUM('Раздел 4'!H109:H109)+SUM('Раздел 4'!I109:I109)&lt;=SUM('Раздел 4'!G109:G109)),"","Неверно!")</f>
        <v/>
      </c>
      <c r="B1784" s="437" t="s">
        <v>10980</v>
      </c>
      <c r="C1784" s="443" t="s">
        <v>10382</v>
      </c>
      <c r="D1784" s="443" t="s">
        <v>10380</v>
      </c>
      <c r="E1784" s="443" t="str">
        <f>CONCATENATE(SUM('Раздел 4'!H109:H109),"+",SUM('Раздел 4'!I109:I109),"&lt;=",SUM('Раздел 4'!G109:G109))</f>
        <v>0+0&lt;=0</v>
      </c>
      <c r="F1784" s="444"/>
    </row>
    <row r="1785" spans="1:6" s="445" customFormat="1" ht="30" hidden="1" customHeight="1" x14ac:dyDescent="0.25">
      <c r="A1785" s="436" t="str">
        <f>IF((SUM('Раздел 4'!H110:H110)+SUM('Раздел 4'!I110:I110)&lt;=SUM('Раздел 4'!G110:G110)),"","Неверно!")</f>
        <v/>
      </c>
      <c r="B1785" s="437" t="s">
        <v>10980</v>
      </c>
      <c r="C1785" s="443" t="s">
        <v>10383</v>
      </c>
      <c r="D1785" s="443" t="s">
        <v>10380</v>
      </c>
      <c r="E1785" s="443" t="str">
        <f>CONCATENATE(SUM('Раздел 4'!H110:H110),"+",SUM('Раздел 4'!I110:I110),"&lt;=",SUM('Раздел 4'!G110:G110))</f>
        <v>0+0&lt;=0</v>
      </c>
      <c r="F1785" s="444"/>
    </row>
    <row r="1786" spans="1:6" s="445" customFormat="1" ht="30" hidden="1" customHeight="1" x14ac:dyDescent="0.25">
      <c r="A1786" s="436" t="str">
        <f>IF((SUM('Раздел 4'!H111:H111)+SUM('Раздел 4'!I111:I111)&lt;=SUM('Раздел 4'!G111:G111)),"","Неверно!")</f>
        <v/>
      </c>
      <c r="B1786" s="437" t="s">
        <v>10980</v>
      </c>
      <c r="C1786" s="443" t="s">
        <v>10708</v>
      </c>
      <c r="D1786" s="443" t="s">
        <v>10380</v>
      </c>
      <c r="E1786" s="443" t="str">
        <f>CONCATENATE(SUM('Раздел 4'!H111:H111),"+",SUM('Раздел 4'!I111:I111),"&lt;=",SUM('Раздел 4'!G111:G111))</f>
        <v>0+0&lt;=0</v>
      </c>
      <c r="F1786" s="444"/>
    </row>
    <row r="1787" spans="1:6" s="445" customFormat="1" ht="30" hidden="1" customHeight="1" x14ac:dyDescent="0.25">
      <c r="A1787" s="436" t="str">
        <f>IF((SUM('Раздел 4'!H112:H112)+SUM('Раздел 4'!I112:I112)&lt;=SUM('Раздел 4'!G112:G112)),"","Неверно!")</f>
        <v/>
      </c>
      <c r="B1787" s="437" t="s">
        <v>10980</v>
      </c>
      <c r="C1787" s="443" t="s">
        <v>10709</v>
      </c>
      <c r="D1787" s="443" t="s">
        <v>10380</v>
      </c>
      <c r="E1787" s="443" t="str">
        <f>CONCATENATE(SUM('Раздел 4'!H112:H112),"+",SUM('Раздел 4'!I112:I112),"&lt;=",SUM('Раздел 4'!G112:G112))</f>
        <v>0+0&lt;=0</v>
      </c>
      <c r="F1787" s="444"/>
    </row>
    <row r="1788" spans="1:6" s="445" customFormat="1" ht="30" hidden="1" customHeight="1" x14ac:dyDescent="0.25">
      <c r="A1788" s="436" t="str">
        <f>IF((SUM('Раздел 4'!H113:H113)+SUM('Раздел 4'!I113:I113)&lt;=SUM('Раздел 4'!G113:G113)),"","Неверно!")</f>
        <v/>
      </c>
      <c r="B1788" s="437" t="s">
        <v>10980</v>
      </c>
      <c r="C1788" s="443" t="s">
        <v>10710</v>
      </c>
      <c r="D1788" s="443" t="s">
        <v>10380</v>
      </c>
      <c r="E1788" s="443" t="str">
        <f>CONCATENATE(SUM('Раздел 4'!H113:H113),"+",SUM('Раздел 4'!I113:I113),"&lt;=",SUM('Раздел 4'!G113:G113))</f>
        <v>0+0&lt;=0</v>
      </c>
      <c r="F1788" s="444"/>
    </row>
    <row r="1789" spans="1:6" s="445" customFormat="1" ht="30" hidden="1" customHeight="1" x14ac:dyDescent="0.25">
      <c r="A1789" s="436" t="str">
        <f>IF((SUM('Раздел 4'!H114:H114)+SUM('Раздел 4'!I114:I114)&lt;=SUM('Раздел 4'!G114:G114)),"","Неверно!")</f>
        <v/>
      </c>
      <c r="B1789" s="437" t="s">
        <v>10980</v>
      </c>
      <c r="C1789" s="443" t="s">
        <v>10711</v>
      </c>
      <c r="D1789" s="443" t="s">
        <v>10380</v>
      </c>
      <c r="E1789" s="443" t="str">
        <f>CONCATENATE(SUM('Раздел 4'!H114:H114),"+",SUM('Раздел 4'!I114:I114),"&lt;=",SUM('Раздел 4'!G114:G114))</f>
        <v>0+0&lt;=0</v>
      </c>
      <c r="F1789" s="444"/>
    </row>
    <row r="1790" spans="1:6" s="445" customFormat="1" ht="30" hidden="1" customHeight="1" x14ac:dyDescent="0.25">
      <c r="A1790" s="436" t="str">
        <f>IF((SUM('Раздел 4'!H115:H115)+SUM('Раздел 4'!I115:I115)&lt;=SUM('Раздел 4'!G115:G115)),"","Неверно!")</f>
        <v/>
      </c>
      <c r="B1790" s="437" t="s">
        <v>10980</v>
      </c>
      <c r="C1790" s="443" t="s">
        <v>10712</v>
      </c>
      <c r="D1790" s="443" t="s">
        <v>10380</v>
      </c>
      <c r="E1790" s="443" t="str">
        <f>CONCATENATE(SUM('Раздел 4'!H115:H115),"+",SUM('Раздел 4'!I115:I115),"&lt;=",SUM('Раздел 4'!G115:G115))</f>
        <v>0+0&lt;=0</v>
      </c>
      <c r="F1790" s="444"/>
    </row>
    <row r="1791" spans="1:6" s="445" customFormat="1" ht="30" hidden="1" customHeight="1" x14ac:dyDescent="0.25">
      <c r="A1791" s="436" t="str">
        <f>IF((SUM('Раздел 4'!H116:H116)+SUM('Раздел 4'!I116:I116)&lt;=SUM('Раздел 4'!G116:G116)),"","Неверно!")</f>
        <v/>
      </c>
      <c r="B1791" s="437" t="s">
        <v>10980</v>
      </c>
      <c r="C1791" s="443" t="s">
        <v>10713</v>
      </c>
      <c r="D1791" s="443" t="s">
        <v>10380</v>
      </c>
      <c r="E1791" s="443" t="str">
        <f>CONCATENATE(SUM('Раздел 4'!H116:H116),"+",SUM('Раздел 4'!I116:I116),"&lt;=",SUM('Раздел 4'!G116:G116))</f>
        <v>0+0&lt;=0</v>
      </c>
      <c r="F1791" s="444"/>
    </row>
    <row r="1792" spans="1:6" s="445" customFormat="1" ht="30" hidden="1" customHeight="1" x14ac:dyDescent="0.25">
      <c r="A1792" s="436" t="str">
        <f>IF((SUM('Раздел 4'!H117:H117)+SUM('Раздел 4'!I117:I117)&lt;=SUM('Раздел 4'!G117:G117)),"","Неверно!")</f>
        <v/>
      </c>
      <c r="B1792" s="437" t="s">
        <v>10980</v>
      </c>
      <c r="C1792" s="443" t="s">
        <v>10714</v>
      </c>
      <c r="D1792" s="443" t="s">
        <v>10380</v>
      </c>
      <c r="E1792" s="443" t="str">
        <f>CONCATENATE(SUM('Раздел 4'!H117:H117),"+",SUM('Раздел 4'!I117:I117),"&lt;=",SUM('Раздел 4'!G117:G117))</f>
        <v>0+0&lt;=0</v>
      </c>
      <c r="F1792" s="444"/>
    </row>
    <row r="1793" spans="1:6" s="445" customFormat="1" ht="30" hidden="1" customHeight="1" x14ac:dyDescent="0.25">
      <c r="A1793" s="436" t="str">
        <f>IF((SUM('Раздел 4'!H19:H19)+SUM('Раздел 4'!I19:I19)&lt;=SUM('Раздел 4'!G19:G19)),"","Неверно!")</f>
        <v/>
      </c>
      <c r="B1793" s="437" t="s">
        <v>10980</v>
      </c>
      <c r="C1793" s="443" t="s">
        <v>1100</v>
      </c>
      <c r="D1793" s="443" t="s">
        <v>10380</v>
      </c>
      <c r="E1793" s="443" t="str">
        <f>CONCATENATE(SUM('Раздел 4'!H19:H19),"+",SUM('Раздел 4'!I19:I19),"&lt;=",SUM('Раздел 4'!G19:G19))</f>
        <v>0+0&lt;=1</v>
      </c>
      <c r="F1793" s="444"/>
    </row>
    <row r="1794" spans="1:6" s="445" customFormat="1" ht="30" hidden="1" customHeight="1" x14ac:dyDescent="0.25">
      <c r="A1794" s="436" t="str">
        <f>IF((SUM('Раздел 4'!H118:H118)+SUM('Раздел 4'!I118:I118)&lt;=SUM('Раздел 4'!G118:G118)),"","Неверно!")</f>
        <v/>
      </c>
      <c r="B1794" s="437" t="s">
        <v>10980</v>
      </c>
      <c r="C1794" s="443" t="s">
        <v>10715</v>
      </c>
      <c r="D1794" s="443" t="s">
        <v>10380</v>
      </c>
      <c r="E1794" s="443" t="str">
        <f>CONCATENATE(SUM('Раздел 4'!H118:H118),"+",SUM('Раздел 4'!I118:I118),"&lt;=",SUM('Раздел 4'!G118:G118))</f>
        <v>0+0&lt;=0</v>
      </c>
      <c r="F1794" s="444"/>
    </row>
    <row r="1795" spans="1:6" s="445" customFormat="1" ht="30" hidden="1" customHeight="1" x14ac:dyDescent="0.25">
      <c r="A1795" s="436" t="str">
        <f>IF((SUM('Раздел 4'!H119:H119)+SUM('Раздел 4'!I119:I119)&lt;=SUM('Раздел 4'!G119:G119)),"","Неверно!")</f>
        <v/>
      </c>
      <c r="B1795" s="437" t="s">
        <v>10980</v>
      </c>
      <c r="C1795" s="443" t="s">
        <v>10716</v>
      </c>
      <c r="D1795" s="443" t="s">
        <v>10380</v>
      </c>
      <c r="E1795" s="443" t="str">
        <f>CONCATENATE(SUM('Раздел 4'!H119:H119),"+",SUM('Раздел 4'!I119:I119),"&lt;=",SUM('Раздел 4'!G119:G119))</f>
        <v>0+0&lt;=0</v>
      </c>
      <c r="F1795" s="444"/>
    </row>
    <row r="1796" spans="1:6" s="445" customFormat="1" ht="30" hidden="1" customHeight="1" x14ac:dyDescent="0.25">
      <c r="A1796" s="436" t="str">
        <f>IF((SUM('Раздел 4'!H120:H120)+SUM('Раздел 4'!I120:I120)&lt;=SUM('Раздел 4'!G120:G120)),"","Неверно!")</f>
        <v/>
      </c>
      <c r="B1796" s="437" t="s">
        <v>10980</v>
      </c>
      <c r="C1796" s="443" t="s">
        <v>10717</v>
      </c>
      <c r="D1796" s="443" t="s">
        <v>10380</v>
      </c>
      <c r="E1796" s="443" t="str">
        <f>CONCATENATE(SUM('Раздел 4'!H120:H120),"+",SUM('Раздел 4'!I120:I120),"&lt;=",SUM('Раздел 4'!G120:G120))</f>
        <v>0+0&lt;=0</v>
      </c>
      <c r="F1796" s="444"/>
    </row>
    <row r="1797" spans="1:6" s="445" customFormat="1" ht="30" hidden="1" customHeight="1" x14ac:dyDescent="0.25">
      <c r="A1797" s="436" t="str">
        <f>IF((SUM('Раздел 4'!H20:H20)+SUM('Раздел 4'!I20:I20)&lt;=SUM('Раздел 4'!G20:G20)),"","Неверно!")</f>
        <v/>
      </c>
      <c r="B1797" s="437" t="s">
        <v>10980</v>
      </c>
      <c r="C1797" s="443" t="s">
        <v>1101</v>
      </c>
      <c r="D1797" s="443" t="s">
        <v>10380</v>
      </c>
      <c r="E1797" s="443" t="str">
        <f>CONCATENATE(SUM('Раздел 4'!H20:H20),"+",SUM('Раздел 4'!I20:I20),"&lt;=",SUM('Раздел 4'!G20:G20))</f>
        <v>3+2&lt;=6</v>
      </c>
      <c r="F1797" s="444"/>
    </row>
    <row r="1798" spans="1:6" s="445" customFormat="1" ht="30" hidden="1" customHeight="1" x14ac:dyDescent="0.25">
      <c r="A1798" s="436" t="str">
        <f>IF((SUM('Раздел 4'!H21:H21)+SUM('Раздел 4'!I21:I21)&lt;=SUM('Раздел 4'!G21:G21)),"","Неверно!")</f>
        <v/>
      </c>
      <c r="B1798" s="437" t="s">
        <v>10980</v>
      </c>
      <c r="C1798" s="443" t="s">
        <v>1102</v>
      </c>
      <c r="D1798" s="443" t="s">
        <v>10380</v>
      </c>
      <c r="E1798" s="443" t="str">
        <f>CONCATENATE(SUM('Раздел 4'!H21:H21),"+",SUM('Раздел 4'!I21:I21),"&lt;=",SUM('Раздел 4'!G21:G21))</f>
        <v>13+3&lt;=19</v>
      </c>
      <c r="F1798" s="444"/>
    </row>
    <row r="1799" spans="1:6" s="445" customFormat="1" ht="30" hidden="1" customHeight="1" x14ac:dyDescent="0.25">
      <c r="A1799" s="436" t="str">
        <f>IF((SUM('Раздел 4'!H22:H22)+SUM('Раздел 4'!I22:I22)&lt;=SUM('Раздел 4'!G22:G22)),"","Неверно!")</f>
        <v/>
      </c>
      <c r="B1799" s="437" t="s">
        <v>10980</v>
      </c>
      <c r="C1799" s="443" t="s">
        <v>1103</v>
      </c>
      <c r="D1799" s="443" t="s">
        <v>10380</v>
      </c>
      <c r="E1799" s="443" t="str">
        <f>CONCATENATE(SUM('Раздел 4'!H22:H22),"+",SUM('Раздел 4'!I22:I22),"&lt;=",SUM('Раздел 4'!G22:G22))</f>
        <v>2+4&lt;=7</v>
      </c>
      <c r="F1799" s="444"/>
    </row>
    <row r="1800" spans="1:6" s="445" customFormat="1" ht="30" hidden="1" customHeight="1" x14ac:dyDescent="0.25">
      <c r="A1800" s="436" t="str">
        <f>IF((SUM('Раздел 4'!H23:H23)+SUM('Раздел 4'!I23:I23)&lt;=SUM('Раздел 4'!G23:G23)),"","Неверно!")</f>
        <v/>
      </c>
      <c r="B1800" s="437" t="s">
        <v>10980</v>
      </c>
      <c r="C1800" s="443" t="s">
        <v>1104</v>
      </c>
      <c r="D1800" s="443" t="s">
        <v>10380</v>
      </c>
      <c r="E1800" s="443" t="str">
        <f>CONCATENATE(SUM('Раздел 4'!H23:H23),"+",SUM('Раздел 4'!I23:I23),"&lt;=",SUM('Раздел 4'!G23:G23))</f>
        <v>0+1&lt;=1</v>
      </c>
      <c r="F1800" s="444"/>
    </row>
    <row r="1801" spans="1:6" s="445" customFormat="1" ht="30" hidden="1" customHeight="1" x14ac:dyDescent="0.25">
      <c r="A1801" s="436" t="str">
        <f>IF((SUM('Раздел 4'!H24:H24)+SUM('Раздел 4'!I24:I24)&lt;=SUM('Раздел 4'!G24:G24)),"","Неверно!")</f>
        <v/>
      </c>
      <c r="B1801" s="437" t="s">
        <v>10980</v>
      </c>
      <c r="C1801" s="443" t="s">
        <v>1105</v>
      </c>
      <c r="D1801" s="443" t="s">
        <v>10380</v>
      </c>
      <c r="E1801" s="443" t="str">
        <f>CONCATENATE(SUM('Раздел 4'!H24:H24),"+",SUM('Раздел 4'!I24:I24),"&lt;=",SUM('Раздел 4'!G24:G24))</f>
        <v>0+0&lt;=0</v>
      </c>
      <c r="F1801" s="444"/>
    </row>
    <row r="1802" spans="1:6" s="445" customFormat="1" ht="30" hidden="1" customHeight="1" x14ac:dyDescent="0.25">
      <c r="A1802" s="436" t="str">
        <f>IF((SUM('Раздел 4'!H25:H25)+SUM('Раздел 4'!I25:I25)&lt;=SUM('Раздел 4'!G25:G25)),"","Неверно!")</f>
        <v/>
      </c>
      <c r="B1802" s="437" t="s">
        <v>10980</v>
      </c>
      <c r="C1802" s="443" t="s">
        <v>1106</v>
      </c>
      <c r="D1802" s="443" t="s">
        <v>10380</v>
      </c>
      <c r="E1802" s="443" t="str">
        <f>CONCATENATE(SUM('Раздел 4'!H25:H25),"+",SUM('Раздел 4'!I25:I25),"&lt;=",SUM('Раздел 4'!G25:G25))</f>
        <v>0+0&lt;=0</v>
      </c>
      <c r="F1802" s="444"/>
    </row>
    <row r="1803" spans="1:6" s="445" customFormat="1" ht="30" hidden="1" customHeight="1" x14ac:dyDescent="0.25">
      <c r="A1803" s="436" t="str">
        <f>IF((SUM('Раздел 4'!H26:H26)+SUM('Раздел 4'!I26:I26)&lt;=SUM('Раздел 4'!G26:G26)),"","Неверно!")</f>
        <v/>
      </c>
      <c r="B1803" s="437" t="s">
        <v>10980</v>
      </c>
      <c r="C1803" s="443" t="s">
        <v>1107</v>
      </c>
      <c r="D1803" s="443" t="s">
        <v>10380</v>
      </c>
      <c r="E1803" s="443" t="str">
        <f>CONCATENATE(SUM('Раздел 4'!H26:H26),"+",SUM('Раздел 4'!I26:I26),"&lt;=",SUM('Раздел 4'!G26:G26))</f>
        <v>0+0&lt;=0</v>
      </c>
      <c r="F1803" s="444"/>
    </row>
    <row r="1804" spans="1:6" s="445" customFormat="1" ht="30" hidden="1" customHeight="1" x14ac:dyDescent="0.25">
      <c r="A1804" s="436" t="str">
        <f>IF((SUM('Раздел 4'!H27:H27)+SUM('Раздел 4'!I27:I27)&lt;=SUM('Раздел 4'!G27:G27)),"","Неверно!")</f>
        <v/>
      </c>
      <c r="B1804" s="437" t="s">
        <v>10980</v>
      </c>
      <c r="C1804" s="443" t="s">
        <v>1108</v>
      </c>
      <c r="D1804" s="443" t="s">
        <v>10380</v>
      </c>
      <c r="E1804" s="443" t="str">
        <f>CONCATENATE(SUM('Раздел 4'!H27:H27),"+",SUM('Раздел 4'!I27:I27),"&lt;=",SUM('Раздел 4'!G27:G27))</f>
        <v>0+0&lt;=0</v>
      </c>
      <c r="F1804" s="444"/>
    </row>
    <row r="1805" spans="1:6" s="445" customFormat="1" ht="30" hidden="1" customHeight="1" x14ac:dyDescent="0.25">
      <c r="A1805" s="436" t="str">
        <f>IF((SUM('Раздел 4'!H10:H10)+SUM('Раздел 4'!I10:I10)&lt;=SUM('Раздел 4'!G10:G10)),"","Неверно!")</f>
        <v/>
      </c>
      <c r="B1805" s="437" t="s">
        <v>10980</v>
      </c>
      <c r="C1805" s="443" t="s">
        <v>1109</v>
      </c>
      <c r="D1805" s="443" t="s">
        <v>10380</v>
      </c>
      <c r="E1805" s="443" t="str">
        <f>CONCATENATE(SUM('Раздел 4'!H10:H10),"+",SUM('Раздел 4'!I10:I10),"&lt;=",SUM('Раздел 4'!G10:G10))</f>
        <v>0+0&lt;=0</v>
      </c>
      <c r="F1805" s="444"/>
    </row>
    <row r="1806" spans="1:6" s="445" customFormat="1" ht="30" hidden="1" customHeight="1" x14ac:dyDescent="0.25">
      <c r="A1806" s="436" t="str">
        <f>IF((SUM('Раздел 4'!H28:H28)+SUM('Раздел 4'!I28:I28)&lt;=SUM('Раздел 4'!G28:G28)),"","Неверно!")</f>
        <v/>
      </c>
      <c r="B1806" s="437" t="s">
        <v>10980</v>
      </c>
      <c r="C1806" s="443" t="s">
        <v>1110</v>
      </c>
      <c r="D1806" s="443" t="s">
        <v>10380</v>
      </c>
      <c r="E1806" s="443" t="str">
        <f>CONCATENATE(SUM('Раздел 4'!H28:H28),"+",SUM('Раздел 4'!I28:I28),"&lt;=",SUM('Раздел 4'!G28:G28))</f>
        <v>0+0&lt;=0</v>
      </c>
      <c r="F1806" s="444"/>
    </row>
    <row r="1807" spans="1:6" s="445" customFormat="1" ht="30" hidden="1" customHeight="1" x14ac:dyDescent="0.25">
      <c r="A1807" s="436" t="str">
        <f>IF((SUM('Раздел 4'!H29:H29)+SUM('Раздел 4'!I29:I29)&lt;=SUM('Раздел 4'!G29:G29)),"","Неверно!")</f>
        <v/>
      </c>
      <c r="B1807" s="437" t="s">
        <v>10980</v>
      </c>
      <c r="C1807" s="443" t="s">
        <v>1111</v>
      </c>
      <c r="D1807" s="443" t="s">
        <v>10380</v>
      </c>
      <c r="E1807" s="443" t="str">
        <f>CONCATENATE(SUM('Раздел 4'!H29:H29),"+",SUM('Раздел 4'!I29:I29),"&lt;=",SUM('Раздел 4'!G29:G29))</f>
        <v>0+0&lt;=0</v>
      </c>
      <c r="F1807" s="444"/>
    </row>
    <row r="1808" spans="1:6" s="445" customFormat="1" ht="30" hidden="1" customHeight="1" x14ac:dyDescent="0.25">
      <c r="A1808" s="436" t="str">
        <f>IF((SUM('Раздел 4'!H30:H30)+SUM('Раздел 4'!I30:I30)&lt;=SUM('Раздел 4'!G30:G30)),"","Неверно!")</f>
        <v/>
      </c>
      <c r="B1808" s="437" t="s">
        <v>10980</v>
      </c>
      <c r="C1808" s="443" t="s">
        <v>1112</v>
      </c>
      <c r="D1808" s="443" t="s">
        <v>10380</v>
      </c>
      <c r="E1808" s="443" t="str">
        <f>CONCATENATE(SUM('Раздел 4'!H30:H30),"+",SUM('Раздел 4'!I30:I30),"&lt;=",SUM('Раздел 4'!G30:G30))</f>
        <v>0+0&lt;=0</v>
      </c>
      <c r="F1808" s="444"/>
    </row>
    <row r="1809" spans="1:6" s="445" customFormat="1" ht="30" hidden="1" customHeight="1" x14ac:dyDescent="0.25">
      <c r="A1809" s="436" t="str">
        <f>IF((SUM('Раздел 4'!H31:H31)+SUM('Раздел 4'!I31:I31)&lt;=SUM('Раздел 4'!G31:G31)),"","Неверно!")</f>
        <v/>
      </c>
      <c r="B1809" s="437" t="s">
        <v>10980</v>
      </c>
      <c r="C1809" s="443" t="s">
        <v>1113</v>
      </c>
      <c r="D1809" s="443" t="s">
        <v>10380</v>
      </c>
      <c r="E1809" s="443" t="str">
        <f>CONCATENATE(SUM('Раздел 4'!H31:H31),"+",SUM('Раздел 4'!I31:I31),"&lt;=",SUM('Раздел 4'!G31:G31))</f>
        <v>0+0&lt;=0</v>
      </c>
      <c r="F1809" s="444"/>
    </row>
    <row r="1810" spans="1:6" s="445" customFormat="1" ht="30" hidden="1" customHeight="1" x14ac:dyDescent="0.25">
      <c r="A1810" s="436" t="str">
        <f>IF((SUM('Раздел 4'!H32:H32)+SUM('Раздел 4'!I32:I32)&lt;=SUM('Раздел 4'!G32:G32)),"","Неверно!")</f>
        <v/>
      </c>
      <c r="B1810" s="437" t="s">
        <v>10980</v>
      </c>
      <c r="C1810" s="443" t="s">
        <v>1114</v>
      </c>
      <c r="D1810" s="443" t="s">
        <v>10380</v>
      </c>
      <c r="E1810" s="443" t="str">
        <f>CONCATENATE(SUM('Раздел 4'!H32:H32),"+",SUM('Раздел 4'!I32:I32),"&lt;=",SUM('Раздел 4'!G32:G32))</f>
        <v>0+0&lt;=0</v>
      </c>
      <c r="F1810" s="444"/>
    </row>
    <row r="1811" spans="1:6" s="445" customFormat="1" ht="30" hidden="1" customHeight="1" x14ac:dyDescent="0.25">
      <c r="A1811" s="436" t="str">
        <f>IF((SUM('Раздел 4'!H33:H33)+SUM('Раздел 4'!I33:I33)&lt;=SUM('Раздел 4'!G33:G33)),"","Неверно!")</f>
        <v/>
      </c>
      <c r="B1811" s="437" t="s">
        <v>10980</v>
      </c>
      <c r="C1811" s="443" t="s">
        <v>1115</v>
      </c>
      <c r="D1811" s="443" t="s">
        <v>10380</v>
      </c>
      <c r="E1811" s="443" t="str">
        <f>CONCATENATE(SUM('Раздел 4'!H33:H33),"+",SUM('Раздел 4'!I33:I33),"&lt;=",SUM('Раздел 4'!G33:G33))</f>
        <v>0+0&lt;=0</v>
      </c>
      <c r="F1811" s="444"/>
    </row>
    <row r="1812" spans="1:6" s="445" customFormat="1" ht="30" hidden="1" customHeight="1" x14ac:dyDescent="0.25">
      <c r="A1812" s="436" t="str">
        <f>IF((SUM('Раздел 4'!H34:H34)+SUM('Раздел 4'!I34:I34)&lt;=SUM('Раздел 4'!G34:G34)),"","Неверно!")</f>
        <v/>
      </c>
      <c r="B1812" s="437" t="s">
        <v>10980</v>
      </c>
      <c r="C1812" s="443" t="s">
        <v>1116</v>
      </c>
      <c r="D1812" s="443" t="s">
        <v>10380</v>
      </c>
      <c r="E1812" s="443" t="str">
        <f>CONCATENATE(SUM('Раздел 4'!H34:H34),"+",SUM('Раздел 4'!I34:I34),"&lt;=",SUM('Раздел 4'!G34:G34))</f>
        <v>1+0&lt;=8</v>
      </c>
      <c r="F1812" s="444"/>
    </row>
    <row r="1813" spans="1:6" s="445" customFormat="1" ht="30" hidden="1" customHeight="1" x14ac:dyDescent="0.25">
      <c r="A1813" s="436" t="str">
        <f>IF((SUM('Раздел 4'!H35:H35)+SUM('Раздел 4'!I35:I35)&lt;=SUM('Раздел 4'!G35:G35)),"","Неверно!")</f>
        <v/>
      </c>
      <c r="B1813" s="437" t="s">
        <v>10980</v>
      </c>
      <c r="C1813" s="443" t="s">
        <v>1117</v>
      </c>
      <c r="D1813" s="443" t="s">
        <v>10380</v>
      </c>
      <c r="E1813" s="443" t="str">
        <f>CONCATENATE(SUM('Раздел 4'!H35:H35),"+",SUM('Раздел 4'!I35:I35),"&lt;=",SUM('Раздел 4'!G35:G35))</f>
        <v>5+0&lt;=5</v>
      </c>
      <c r="F1813" s="444"/>
    </row>
    <row r="1814" spans="1:6" s="445" customFormat="1" ht="30" hidden="1" customHeight="1" x14ac:dyDescent="0.25">
      <c r="A1814" s="436" t="str">
        <f>IF((SUM('Раздел 4'!H36:H36)+SUM('Раздел 4'!I36:I36)&lt;=SUM('Раздел 4'!G36:G36)),"","Неверно!")</f>
        <v/>
      </c>
      <c r="B1814" s="437" t="s">
        <v>10980</v>
      </c>
      <c r="C1814" s="443" t="s">
        <v>1118</v>
      </c>
      <c r="D1814" s="443" t="s">
        <v>10380</v>
      </c>
      <c r="E1814" s="443" t="str">
        <f>CONCATENATE(SUM('Раздел 4'!H36:H36),"+",SUM('Раздел 4'!I36:I36),"&lt;=",SUM('Раздел 4'!G36:G36))</f>
        <v>0+0&lt;=0</v>
      </c>
      <c r="F1814" s="444"/>
    </row>
    <row r="1815" spans="1:6" s="445" customFormat="1" ht="30" hidden="1" customHeight="1" x14ac:dyDescent="0.25">
      <c r="A1815" s="436" t="str">
        <f>IF((SUM('Раздел 4'!H37:H37)+SUM('Раздел 4'!I37:I37)&lt;=SUM('Раздел 4'!G37:G37)),"","Неверно!")</f>
        <v/>
      </c>
      <c r="B1815" s="437" t="s">
        <v>10980</v>
      </c>
      <c r="C1815" s="443" t="s">
        <v>1119</v>
      </c>
      <c r="D1815" s="443" t="s">
        <v>10380</v>
      </c>
      <c r="E1815" s="443" t="str">
        <f>CONCATENATE(SUM('Раздел 4'!H37:H37),"+",SUM('Раздел 4'!I37:I37),"&lt;=",SUM('Раздел 4'!G37:G37))</f>
        <v>0+0&lt;=0</v>
      </c>
      <c r="F1815" s="444"/>
    </row>
    <row r="1816" spans="1:6" s="445" customFormat="1" ht="30" hidden="1" customHeight="1" x14ac:dyDescent="0.25">
      <c r="A1816" s="436" t="str">
        <f>IF((SUM('Раздел 4'!H11:H11)+SUM('Раздел 4'!I11:I11)&lt;=SUM('Раздел 4'!G11:G11)),"","Неверно!")</f>
        <v/>
      </c>
      <c r="B1816" s="437" t="s">
        <v>10980</v>
      </c>
      <c r="C1816" s="443" t="s">
        <v>1120</v>
      </c>
      <c r="D1816" s="443" t="s">
        <v>10380</v>
      </c>
      <c r="E1816" s="443" t="str">
        <f>CONCATENATE(SUM('Раздел 4'!H11:H11),"+",SUM('Раздел 4'!I11:I11),"&lt;=",SUM('Раздел 4'!G11:G11))</f>
        <v>0+0&lt;=0</v>
      </c>
      <c r="F1816" s="444"/>
    </row>
    <row r="1817" spans="1:6" s="445" customFormat="1" ht="30" hidden="1" customHeight="1" x14ac:dyDescent="0.25">
      <c r="A1817" s="436" t="str">
        <f>IF((SUM('Раздел 4'!H38:H38)+SUM('Раздел 4'!I38:I38)&lt;=SUM('Раздел 4'!G38:G38)),"","Неверно!")</f>
        <v/>
      </c>
      <c r="B1817" s="437" t="s">
        <v>10980</v>
      </c>
      <c r="C1817" s="443" t="s">
        <v>1121</v>
      </c>
      <c r="D1817" s="443" t="s">
        <v>10380</v>
      </c>
      <c r="E1817" s="443" t="str">
        <f>CONCATENATE(SUM('Раздел 4'!H38:H38),"+",SUM('Раздел 4'!I38:I38),"&lt;=",SUM('Раздел 4'!G38:G38))</f>
        <v>0+0&lt;=0</v>
      </c>
      <c r="F1817" s="444"/>
    </row>
    <row r="1818" spans="1:6" s="445" customFormat="1" ht="30" hidden="1" customHeight="1" x14ac:dyDescent="0.25">
      <c r="A1818" s="436" t="str">
        <f>IF((SUM('Раздел 4'!H39:H39)+SUM('Раздел 4'!I39:I39)&lt;=SUM('Раздел 4'!G39:G39)),"","Неверно!")</f>
        <v/>
      </c>
      <c r="B1818" s="437" t="s">
        <v>10980</v>
      </c>
      <c r="C1818" s="443" t="s">
        <v>1122</v>
      </c>
      <c r="D1818" s="443" t="s">
        <v>10380</v>
      </c>
      <c r="E1818" s="443" t="str">
        <f>CONCATENATE(SUM('Раздел 4'!H39:H39),"+",SUM('Раздел 4'!I39:I39),"&lt;=",SUM('Раздел 4'!G39:G39))</f>
        <v>9+0&lt;=9</v>
      </c>
      <c r="F1818" s="444"/>
    </row>
    <row r="1819" spans="1:6" s="445" customFormat="1" ht="30" hidden="1" customHeight="1" x14ac:dyDescent="0.25">
      <c r="A1819" s="436" t="str">
        <f>IF((SUM('Раздел 4'!H40:H40)+SUM('Раздел 4'!I40:I40)&lt;=SUM('Раздел 4'!G40:G40)),"","Неверно!")</f>
        <v/>
      </c>
      <c r="B1819" s="437" t="s">
        <v>10980</v>
      </c>
      <c r="C1819" s="443" t="s">
        <v>1123</v>
      </c>
      <c r="D1819" s="443" t="s">
        <v>10380</v>
      </c>
      <c r="E1819" s="443" t="str">
        <f>CONCATENATE(SUM('Раздел 4'!H40:H40),"+",SUM('Раздел 4'!I40:I40),"&lt;=",SUM('Раздел 4'!G40:G40))</f>
        <v>0+0&lt;=0</v>
      </c>
      <c r="F1819" s="444"/>
    </row>
    <row r="1820" spans="1:6" s="445" customFormat="1" ht="30" hidden="1" customHeight="1" x14ac:dyDescent="0.25">
      <c r="A1820" s="436" t="str">
        <f>IF((SUM('Раздел 4'!H41:H41)+SUM('Раздел 4'!I41:I41)&lt;=SUM('Раздел 4'!G41:G41)),"","Неверно!")</f>
        <v/>
      </c>
      <c r="B1820" s="437" t="s">
        <v>10980</v>
      </c>
      <c r="C1820" s="443" t="s">
        <v>1124</v>
      </c>
      <c r="D1820" s="443" t="s">
        <v>10380</v>
      </c>
      <c r="E1820" s="443" t="str">
        <f>CONCATENATE(SUM('Раздел 4'!H41:H41),"+",SUM('Раздел 4'!I41:I41),"&lt;=",SUM('Раздел 4'!G41:G41))</f>
        <v>0+0&lt;=0</v>
      </c>
      <c r="F1820" s="444"/>
    </row>
    <row r="1821" spans="1:6" s="445" customFormat="1" ht="30" hidden="1" customHeight="1" x14ac:dyDescent="0.25">
      <c r="A1821" s="436" t="str">
        <f>IF((SUM('Раздел 4'!H42:H42)+SUM('Раздел 4'!I42:I42)&lt;=SUM('Раздел 4'!G42:G42)),"","Неверно!")</f>
        <v/>
      </c>
      <c r="B1821" s="437" t="s">
        <v>10980</v>
      </c>
      <c r="C1821" s="443" t="s">
        <v>1125</v>
      </c>
      <c r="D1821" s="443" t="s">
        <v>10380</v>
      </c>
      <c r="E1821" s="443" t="str">
        <f>CONCATENATE(SUM('Раздел 4'!H42:H42),"+",SUM('Раздел 4'!I42:I42),"&lt;=",SUM('Раздел 4'!G42:G42))</f>
        <v>0+0&lt;=0</v>
      </c>
      <c r="F1821" s="444"/>
    </row>
    <row r="1822" spans="1:6" s="445" customFormat="1" ht="30" hidden="1" customHeight="1" x14ac:dyDescent="0.25">
      <c r="A1822" s="436" t="str">
        <f>IF((SUM('Раздел 4'!H43:H43)+SUM('Раздел 4'!I43:I43)&lt;=SUM('Раздел 4'!G43:G43)),"","Неверно!")</f>
        <v/>
      </c>
      <c r="B1822" s="437" t="s">
        <v>10980</v>
      </c>
      <c r="C1822" s="443" t="s">
        <v>1126</v>
      </c>
      <c r="D1822" s="443" t="s">
        <v>10380</v>
      </c>
      <c r="E1822" s="443" t="str">
        <f>CONCATENATE(SUM('Раздел 4'!H43:H43),"+",SUM('Раздел 4'!I43:I43),"&lt;=",SUM('Раздел 4'!G43:G43))</f>
        <v>0+0&lt;=0</v>
      </c>
      <c r="F1822" s="444"/>
    </row>
    <row r="1823" spans="1:6" s="445" customFormat="1" ht="30" hidden="1" customHeight="1" x14ac:dyDescent="0.25">
      <c r="A1823" s="436" t="str">
        <f>IF((SUM('Раздел 4'!H44:H44)+SUM('Раздел 4'!I44:I44)&lt;=SUM('Раздел 4'!G44:G44)),"","Неверно!")</f>
        <v/>
      </c>
      <c r="B1823" s="437" t="s">
        <v>10980</v>
      </c>
      <c r="C1823" s="443" t="s">
        <v>1127</v>
      </c>
      <c r="D1823" s="443" t="s">
        <v>10380</v>
      </c>
      <c r="E1823" s="443" t="str">
        <f>CONCATENATE(SUM('Раздел 4'!H44:H44),"+",SUM('Раздел 4'!I44:I44),"&lt;=",SUM('Раздел 4'!G44:G44))</f>
        <v>3+0&lt;=3</v>
      </c>
      <c r="F1823" s="444"/>
    </row>
    <row r="1824" spans="1:6" s="445" customFormat="1" ht="30" hidden="1" customHeight="1" x14ac:dyDescent="0.25">
      <c r="A1824" s="436" t="str">
        <f>IF((SUM('Раздел 4'!H45:H45)+SUM('Раздел 4'!I45:I45)&lt;=SUM('Раздел 4'!G45:G45)),"","Неверно!")</f>
        <v/>
      </c>
      <c r="B1824" s="437" t="s">
        <v>10980</v>
      </c>
      <c r="C1824" s="443" t="s">
        <v>1128</v>
      </c>
      <c r="D1824" s="443" t="s">
        <v>10380</v>
      </c>
      <c r="E1824" s="443" t="str">
        <f>CONCATENATE(SUM('Раздел 4'!H45:H45),"+",SUM('Раздел 4'!I45:I45),"&lt;=",SUM('Раздел 4'!G45:G45))</f>
        <v>15+2&lt;=18</v>
      </c>
      <c r="F1824" s="444"/>
    </row>
    <row r="1825" spans="1:6" s="445" customFormat="1" ht="30" hidden="1" customHeight="1" x14ac:dyDescent="0.25">
      <c r="A1825" s="436" t="str">
        <f>IF((SUM('Раздел 4'!H46:H46)+SUM('Раздел 4'!I46:I46)&lt;=SUM('Раздел 4'!G46:G46)),"","Неверно!")</f>
        <v/>
      </c>
      <c r="B1825" s="437" t="s">
        <v>10980</v>
      </c>
      <c r="C1825" s="443" t="s">
        <v>1129</v>
      </c>
      <c r="D1825" s="443" t="s">
        <v>10380</v>
      </c>
      <c r="E1825" s="443" t="str">
        <f>CONCATENATE(SUM('Раздел 4'!H46:H46),"+",SUM('Раздел 4'!I46:I46),"&lt;=",SUM('Раздел 4'!G46:G46))</f>
        <v>0+0&lt;=0</v>
      </c>
      <c r="F1825" s="444"/>
    </row>
    <row r="1826" spans="1:6" s="445" customFormat="1" ht="30" hidden="1" customHeight="1" x14ac:dyDescent="0.25">
      <c r="A1826" s="436" t="str">
        <f>IF((SUM('Раздел 4'!H47:H47)+SUM('Раздел 4'!I47:I47)&lt;=SUM('Раздел 4'!G47:G47)),"","Неверно!")</f>
        <v/>
      </c>
      <c r="B1826" s="437" t="s">
        <v>10980</v>
      </c>
      <c r="C1826" s="443" t="s">
        <v>1130</v>
      </c>
      <c r="D1826" s="443" t="s">
        <v>10380</v>
      </c>
      <c r="E1826" s="443" t="str">
        <f>CONCATENATE(SUM('Раздел 4'!H47:H47),"+",SUM('Раздел 4'!I47:I47),"&lt;=",SUM('Раздел 4'!G47:G47))</f>
        <v>0+0&lt;=0</v>
      </c>
      <c r="F1826" s="444"/>
    </row>
    <row r="1827" spans="1:6" s="445" customFormat="1" ht="30" hidden="1" customHeight="1" x14ac:dyDescent="0.25">
      <c r="A1827" s="436" t="str">
        <f>IF((SUM('Раздел 4'!H12:H12)+SUM('Раздел 4'!I12:I12)&lt;=SUM('Раздел 4'!G12:G12)),"","Неверно!")</f>
        <v/>
      </c>
      <c r="B1827" s="437" t="s">
        <v>10980</v>
      </c>
      <c r="C1827" s="443" t="s">
        <v>1131</v>
      </c>
      <c r="D1827" s="443" t="s">
        <v>10380</v>
      </c>
      <c r="E1827" s="443" t="str">
        <f>CONCATENATE(SUM('Раздел 4'!H12:H12),"+",SUM('Раздел 4'!I12:I12),"&lt;=",SUM('Раздел 4'!G12:G12))</f>
        <v>0+0&lt;=0</v>
      </c>
      <c r="F1827" s="444"/>
    </row>
    <row r="1828" spans="1:6" s="445" customFormat="1" ht="30" hidden="1" customHeight="1" x14ac:dyDescent="0.25">
      <c r="A1828" s="436" t="str">
        <f>IF((SUM('Раздел 4'!H48:H48)+SUM('Раздел 4'!I48:I48)&lt;=SUM('Раздел 4'!G48:G48)),"","Неверно!")</f>
        <v/>
      </c>
      <c r="B1828" s="437" t="s">
        <v>10980</v>
      </c>
      <c r="C1828" s="443" t="s">
        <v>1132</v>
      </c>
      <c r="D1828" s="443" t="s">
        <v>10380</v>
      </c>
      <c r="E1828" s="443" t="str">
        <f>CONCATENATE(SUM('Раздел 4'!H48:H48),"+",SUM('Раздел 4'!I48:I48),"&lt;=",SUM('Раздел 4'!G48:G48))</f>
        <v>2+0&lt;=2</v>
      </c>
      <c r="F1828" s="444"/>
    </row>
    <row r="1829" spans="1:6" s="445" customFormat="1" ht="30" hidden="1" customHeight="1" x14ac:dyDescent="0.25">
      <c r="A1829" s="436" t="str">
        <f>IF((SUM('Раздел 4'!H49:H49)+SUM('Раздел 4'!I49:I49)&lt;=SUM('Раздел 4'!G49:G49)),"","Неверно!")</f>
        <v/>
      </c>
      <c r="B1829" s="437" t="s">
        <v>10980</v>
      </c>
      <c r="C1829" s="443" t="s">
        <v>1133</v>
      </c>
      <c r="D1829" s="443" t="s">
        <v>10380</v>
      </c>
      <c r="E1829" s="443" t="str">
        <f>CONCATENATE(SUM('Раздел 4'!H49:H49),"+",SUM('Раздел 4'!I49:I49),"&lt;=",SUM('Раздел 4'!G49:G49))</f>
        <v>0+0&lt;=1</v>
      </c>
      <c r="F1829" s="444"/>
    </row>
    <row r="1830" spans="1:6" s="445" customFormat="1" ht="30" hidden="1" customHeight="1" x14ac:dyDescent="0.25">
      <c r="A1830" s="436" t="str">
        <f>IF((SUM('Раздел 4'!H50:H50)+SUM('Раздел 4'!I50:I50)&lt;=SUM('Раздел 4'!G50:G50)),"","Неверно!")</f>
        <v/>
      </c>
      <c r="B1830" s="437" t="s">
        <v>10980</v>
      </c>
      <c r="C1830" s="443" t="s">
        <v>1134</v>
      </c>
      <c r="D1830" s="443" t="s">
        <v>10380</v>
      </c>
      <c r="E1830" s="443" t="str">
        <f>CONCATENATE(SUM('Раздел 4'!H50:H50),"+",SUM('Раздел 4'!I50:I50),"&lt;=",SUM('Раздел 4'!G50:G50))</f>
        <v>1+0&lt;=1</v>
      </c>
      <c r="F1830" s="444"/>
    </row>
    <row r="1831" spans="1:6" s="445" customFormat="1" ht="30" hidden="1" customHeight="1" x14ac:dyDescent="0.25">
      <c r="A1831" s="436" t="str">
        <f>IF((SUM('Раздел 4'!H51:H51)+SUM('Раздел 4'!I51:I51)&lt;=SUM('Раздел 4'!G51:G51)),"","Неверно!")</f>
        <v/>
      </c>
      <c r="B1831" s="437" t="s">
        <v>10980</v>
      </c>
      <c r="C1831" s="443" t="s">
        <v>1135</v>
      </c>
      <c r="D1831" s="443" t="s">
        <v>10380</v>
      </c>
      <c r="E1831" s="443" t="str">
        <f>CONCATENATE(SUM('Раздел 4'!H51:H51),"+",SUM('Раздел 4'!I51:I51),"&lt;=",SUM('Раздел 4'!G51:G51))</f>
        <v>0+0&lt;=0</v>
      </c>
      <c r="F1831" s="444"/>
    </row>
    <row r="1832" spans="1:6" s="445" customFormat="1" ht="30" hidden="1" customHeight="1" x14ac:dyDescent="0.25">
      <c r="A1832" s="436" t="str">
        <f>IF((SUM('Раздел 4'!H52:H52)+SUM('Раздел 4'!I52:I52)&lt;=SUM('Раздел 4'!G52:G52)),"","Неверно!")</f>
        <v/>
      </c>
      <c r="B1832" s="437" t="s">
        <v>10980</v>
      </c>
      <c r="C1832" s="443" t="s">
        <v>1136</v>
      </c>
      <c r="D1832" s="443" t="s">
        <v>10380</v>
      </c>
      <c r="E1832" s="443" t="str">
        <f>CONCATENATE(SUM('Раздел 4'!H52:H52),"+",SUM('Раздел 4'!I52:I52),"&lt;=",SUM('Раздел 4'!G52:G52))</f>
        <v>1+2&lt;=10</v>
      </c>
      <c r="F1832" s="444"/>
    </row>
    <row r="1833" spans="1:6" s="445" customFormat="1" ht="30" hidden="1" customHeight="1" x14ac:dyDescent="0.25">
      <c r="A1833" s="436" t="str">
        <f>IF((SUM('Раздел 4'!H53:H53)+SUM('Раздел 4'!I53:I53)&lt;=SUM('Раздел 4'!G53:G53)),"","Неверно!")</f>
        <v/>
      </c>
      <c r="B1833" s="437" t="s">
        <v>10980</v>
      </c>
      <c r="C1833" s="443" t="s">
        <v>1137</v>
      </c>
      <c r="D1833" s="443" t="s">
        <v>10380</v>
      </c>
      <c r="E1833" s="443" t="str">
        <f>CONCATENATE(SUM('Раздел 4'!H53:H53),"+",SUM('Раздел 4'!I53:I53),"&lt;=",SUM('Раздел 4'!G53:G53))</f>
        <v>4+0&lt;=4</v>
      </c>
      <c r="F1833" s="444"/>
    </row>
    <row r="1834" spans="1:6" s="445" customFormat="1" ht="30" hidden="1" customHeight="1" x14ac:dyDescent="0.25">
      <c r="A1834" s="436" t="str">
        <f>IF((SUM('Раздел 4'!H54:H54)+SUM('Раздел 4'!I54:I54)&lt;=SUM('Раздел 4'!G54:G54)),"","Неверно!")</f>
        <v/>
      </c>
      <c r="B1834" s="437" t="s">
        <v>10980</v>
      </c>
      <c r="C1834" s="443" t="s">
        <v>1138</v>
      </c>
      <c r="D1834" s="443" t="s">
        <v>10380</v>
      </c>
      <c r="E1834" s="443" t="str">
        <f>CONCATENATE(SUM('Раздел 4'!H54:H54),"+",SUM('Раздел 4'!I54:I54),"&lt;=",SUM('Раздел 4'!G54:G54))</f>
        <v>8+0&lt;=9</v>
      </c>
      <c r="F1834" s="444"/>
    </row>
    <row r="1835" spans="1:6" s="445" customFormat="1" ht="30" hidden="1" customHeight="1" x14ac:dyDescent="0.25">
      <c r="A1835" s="436" t="str">
        <f>IF((SUM('Раздел 4'!H55:H55)+SUM('Раздел 4'!I55:I55)&lt;=SUM('Раздел 4'!G55:G55)),"","Неверно!")</f>
        <v/>
      </c>
      <c r="B1835" s="437" t="s">
        <v>10980</v>
      </c>
      <c r="C1835" s="443" t="s">
        <v>1139</v>
      </c>
      <c r="D1835" s="443" t="s">
        <v>10380</v>
      </c>
      <c r="E1835" s="443" t="str">
        <f>CONCATENATE(SUM('Раздел 4'!H55:H55),"+",SUM('Раздел 4'!I55:I55),"&lt;=",SUM('Раздел 4'!G55:G55))</f>
        <v>0+0&lt;=0</v>
      </c>
      <c r="F1835" s="444"/>
    </row>
    <row r="1836" spans="1:6" s="445" customFormat="1" ht="30" hidden="1" customHeight="1" x14ac:dyDescent="0.25">
      <c r="A1836" s="436" t="str">
        <f>IF((SUM('Раздел 4'!H56:H56)+SUM('Раздел 4'!I56:I56)&lt;=SUM('Раздел 4'!G56:G56)),"","Неверно!")</f>
        <v/>
      </c>
      <c r="B1836" s="437" t="s">
        <v>10980</v>
      </c>
      <c r="C1836" s="443" t="s">
        <v>1140</v>
      </c>
      <c r="D1836" s="443" t="s">
        <v>10380</v>
      </c>
      <c r="E1836" s="443" t="str">
        <f>CONCATENATE(SUM('Раздел 4'!H56:H56),"+",SUM('Раздел 4'!I56:I56),"&lt;=",SUM('Раздел 4'!G56:G56))</f>
        <v>0+0&lt;=0</v>
      </c>
      <c r="F1836" s="444"/>
    </row>
    <row r="1837" spans="1:6" s="445" customFormat="1" ht="30" hidden="1" customHeight="1" x14ac:dyDescent="0.25">
      <c r="A1837" s="436" t="str">
        <f>IF((SUM('Раздел 4'!H57:H57)+SUM('Раздел 4'!I57:I57)&lt;=SUM('Раздел 4'!G57:G57)),"","Неверно!")</f>
        <v/>
      </c>
      <c r="B1837" s="437" t="s">
        <v>10980</v>
      </c>
      <c r="C1837" s="443" t="s">
        <v>1141</v>
      </c>
      <c r="D1837" s="443" t="s">
        <v>10380</v>
      </c>
      <c r="E1837" s="443" t="str">
        <f>CONCATENATE(SUM('Раздел 4'!H57:H57),"+",SUM('Раздел 4'!I57:I57),"&lt;=",SUM('Раздел 4'!G57:G57))</f>
        <v>0+0&lt;=0</v>
      </c>
      <c r="F1837" s="444"/>
    </row>
    <row r="1838" spans="1:6" s="445" customFormat="1" ht="30" hidden="1" customHeight="1" x14ac:dyDescent="0.25">
      <c r="A1838" s="436" t="str">
        <f>IF((SUM('Раздел 4'!H13:H13)+SUM('Раздел 4'!I13:I13)&lt;=SUM('Раздел 4'!G13:G13)),"","Неверно!")</f>
        <v/>
      </c>
      <c r="B1838" s="437" t="s">
        <v>10980</v>
      </c>
      <c r="C1838" s="443" t="s">
        <v>1142</v>
      </c>
      <c r="D1838" s="443" t="s">
        <v>10380</v>
      </c>
      <c r="E1838" s="443" t="str">
        <f>CONCATENATE(SUM('Раздел 4'!H13:H13),"+",SUM('Раздел 4'!I13:I13),"&lt;=",SUM('Раздел 4'!G13:G13))</f>
        <v>0+0&lt;=0</v>
      </c>
      <c r="F1838" s="444"/>
    </row>
    <row r="1839" spans="1:6" s="445" customFormat="1" ht="30" hidden="1" customHeight="1" x14ac:dyDescent="0.25">
      <c r="A1839" s="436" t="str">
        <f>IF((SUM('Раздел 4'!H58:H58)+SUM('Раздел 4'!I58:I58)&lt;=SUM('Раздел 4'!G58:G58)),"","Неверно!")</f>
        <v/>
      </c>
      <c r="B1839" s="437" t="s">
        <v>10980</v>
      </c>
      <c r="C1839" s="443" t="s">
        <v>1143</v>
      </c>
      <c r="D1839" s="443" t="s">
        <v>10380</v>
      </c>
      <c r="E1839" s="443" t="str">
        <f>CONCATENATE(SUM('Раздел 4'!H58:H58),"+",SUM('Раздел 4'!I58:I58),"&lt;=",SUM('Раздел 4'!G58:G58))</f>
        <v>0+0&lt;=4</v>
      </c>
      <c r="F1839" s="444"/>
    </row>
    <row r="1840" spans="1:6" s="445" customFormat="1" ht="30" hidden="1" customHeight="1" x14ac:dyDescent="0.25">
      <c r="A1840" s="436" t="str">
        <f>IF((SUM('Раздел 4'!H59:H59)+SUM('Раздел 4'!I59:I59)&lt;=SUM('Раздел 4'!G59:G59)),"","Неверно!")</f>
        <v/>
      </c>
      <c r="B1840" s="437" t="s">
        <v>10980</v>
      </c>
      <c r="C1840" s="443" t="s">
        <v>1144</v>
      </c>
      <c r="D1840" s="443" t="s">
        <v>10380</v>
      </c>
      <c r="E1840" s="443" t="str">
        <f>CONCATENATE(SUM('Раздел 4'!H59:H59),"+",SUM('Раздел 4'!I59:I59),"&lt;=",SUM('Раздел 4'!G59:G59))</f>
        <v>0+0&lt;=0</v>
      </c>
      <c r="F1840" s="444"/>
    </row>
    <row r="1841" spans="1:6" s="445" customFormat="1" ht="30" hidden="1" customHeight="1" x14ac:dyDescent="0.25">
      <c r="A1841" s="436" t="str">
        <f>IF((SUM('Раздел 4'!H60:H60)+SUM('Раздел 4'!I60:I60)&lt;=SUM('Раздел 4'!G60:G60)),"","Неверно!")</f>
        <v/>
      </c>
      <c r="B1841" s="437" t="s">
        <v>10980</v>
      </c>
      <c r="C1841" s="443" t="s">
        <v>1145</v>
      </c>
      <c r="D1841" s="443" t="s">
        <v>10380</v>
      </c>
      <c r="E1841" s="443" t="str">
        <f>CONCATENATE(SUM('Раздел 4'!H60:H60),"+",SUM('Раздел 4'!I60:I60),"&lt;=",SUM('Раздел 4'!G60:G60))</f>
        <v>1+0&lt;=1</v>
      </c>
      <c r="F1841" s="444"/>
    </row>
    <row r="1842" spans="1:6" s="445" customFormat="1" ht="30" hidden="1" customHeight="1" x14ac:dyDescent="0.25">
      <c r="A1842" s="436" t="str">
        <f>IF((SUM('Раздел 4'!H61:H61)+SUM('Раздел 4'!I61:I61)&lt;=SUM('Раздел 4'!G61:G61)),"","Неверно!")</f>
        <v/>
      </c>
      <c r="B1842" s="437" t="s">
        <v>10980</v>
      </c>
      <c r="C1842" s="443" t="s">
        <v>1146</v>
      </c>
      <c r="D1842" s="443" t="s">
        <v>10380</v>
      </c>
      <c r="E1842" s="443" t="str">
        <f>CONCATENATE(SUM('Раздел 4'!H61:H61),"+",SUM('Раздел 4'!I61:I61),"&lt;=",SUM('Раздел 4'!G61:G61))</f>
        <v>0+0&lt;=7</v>
      </c>
      <c r="F1842" s="444"/>
    </row>
    <row r="1843" spans="1:6" s="445" customFormat="1" ht="30" hidden="1" customHeight="1" x14ac:dyDescent="0.25">
      <c r="A1843" s="436" t="str">
        <f>IF((SUM('Раздел 4'!H62:H62)+SUM('Раздел 4'!I62:I62)&lt;=SUM('Раздел 4'!G62:G62)),"","Неверно!")</f>
        <v/>
      </c>
      <c r="B1843" s="437" t="s">
        <v>10980</v>
      </c>
      <c r="C1843" s="443" t="s">
        <v>1147</v>
      </c>
      <c r="D1843" s="443" t="s">
        <v>10380</v>
      </c>
      <c r="E1843" s="443" t="str">
        <f>CONCATENATE(SUM('Раздел 4'!H62:H62),"+",SUM('Раздел 4'!I62:I62),"&lt;=",SUM('Раздел 4'!G62:G62))</f>
        <v>0+0&lt;=0</v>
      </c>
      <c r="F1843" s="444"/>
    </row>
    <row r="1844" spans="1:6" s="445" customFormat="1" ht="30" hidden="1" customHeight="1" x14ac:dyDescent="0.25">
      <c r="A1844" s="436" t="str">
        <f>IF((SUM('Раздел 4'!H63:H63)+SUM('Раздел 4'!I63:I63)&lt;=SUM('Раздел 4'!G63:G63)),"","Неверно!")</f>
        <v/>
      </c>
      <c r="B1844" s="437" t="s">
        <v>10980</v>
      </c>
      <c r="C1844" s="443" t="s">
        <v>1148</v>
      </c>
      <c r="D1844" s="443" t="s">
        <v>10380</v>
      </c>
      <c r="E1844" s="443" t="str">
        <f>CONCATENATE(SUM('Раздел 4'!H63:H63),"+",SUM('Раздел 4'!I63:I63),"&lt;=",SUM('Раздел 4'!G63:G63))</f>
        <v>0+0&lt;=0</v>
      </c>
      <c r="F1844" s="444"/>
    </row>
    <row r="1845" spans="1:6" s="445" customFormat="1" ht="30" hidden="1" customHeight="1" x14ac:dyDescent="0.25">
      <c r="A1845" s="436" t="str">
        <f>IF((SUM('Раздел 4'!H64:H64)+SUM('Раздел 4'!I64:I64)&lt;=SUM('Раздел 4'!G64:G64)),"","Неверно!")</f>
        <v/>
      </c>
      <c r="B1845" s="437" t="s">
        <v>10980</v>
      </c>
      <c r="C1845" s="443" t="s">
        <v>1149</v>
      </c>
      <c r="D1845" s="443" t="s">
        <v>10380</v>
      </c>
      <c r="E1845" s="443" t="str">
        <f>CONCATENATE(SUM('Раздел 4'!H64:H64),"+",SUM('Раздел 4'!I64:I64),"&lt;=",SUM('Раздел 4'!G64:G64))</f>
        <v>0+0&lt;=0</v>
      </c>
      <c r="F1845" s="444"/>
    </row>
    <row r="1846" spans="1:6" s="445" customFormat="1" ht="30" hidden="1" customHeight="1" x14ac:dyDescent="0.25">
      <c r="A1846" s="436" t="str">
        <f>IF((SUM('Раздел 4'!H65:H65)+SUM('Раздел 4'!I65:I65)&lt;=SUM('Раздел 4'!G65:G65)),"","Неверно!")</f>
        <v/>
      </c>
      <c r="B1846" s="437" t="s">
        <v>10980</v>
      </c>
      <c r="C1846" s="443" t="s">
        <v>1150</v>
      </c>
      <c r="D1846" s="443" t="s">
        <v>10380</v>
      </c>
      <c r="E1846" s="443" t="str">
        <f>CONCATENATE(SUM('Раздел 4'!H65:H65),"+",SUM('Раздел 4'!I65:I65),"&lt;=",SUM('Раздел 4'!G65:G65))</f>
        <v>0+0&lt;=0</v>
      </c>
      <c r="F1846" s="444"/>
    </row>
    <row r="1847" spans="1:6" s="445" customFormat="1" ht="30" hidden="1" customHeight="1" x14ac:dyDescent="0.25">
      <c r="A1847" s="436" t="str">
        <f>IF((SUM('Раздел 4'!H66:H66)+SUM('Раздел 4'!I66:I66)&lt;=SUM('Раздел 4'!G66:G66)),"","Неверно!")</f>
        <v/>
      </c>
      <c r="B1847" s="437" t="s">
        <v>10980</v>
      </c>
      <c r="C1847" s="443" t="s">
        <v>1151</v>
      </c>
      <c r="D1847" s="443" t="s">
        <v>10380</v>
      </c>
      <c r="E1847" s="443" t="str">
        <f>CONCATENATE(SUM('Раздел 4'!H66:H66),"+",SUM('Раздел 4'!I66:I66),"&lt;=",SUM('Раздел 4'!G66:G66))</f>
        <v>0+1&lt;=5</v>
      </c>
      <c r="F1847" s="444"/>
    </row>
    <row r="1848" spans="1:6" s="445" customFormat="1" ht="30" hidden="1" customHeight="1" x14ac:dyDescent="0.25">
      <c r="A1848" s="436" t="str">
        <f>IF((SUM('Раздел 4'!H67:H67)+SUM('Раздел 4'!I67:I67)&lt;=SUM('Раздел 4'!G67:G67)),"","Неверно!")</f>
        <v/>
      </c>
      <c r="B1848" s="437" t="s">
        <v>10980</v>
      </c>
      <c r="C1848" s="443" t="s">
        <v>1152</v>
      </c>
      <c r="D1848" s="443" t="s">
        <v>10380</v>
      </c>
      <c r="E1848" s="443" t="str">
        <f>CONCATENATE(SUM('Раздел 4'!H67:H67),"+",SUM('Раздел 4'!I67:I67),"&lt;=",SUM('Раздел 4'!G67:G67))</f>
        <v>0+0&lt;=0</v>
      </c>
      <c r="F1848" s="444"/>
    </row>
    <row r="1849" spans="1:6" s="445" customFormat="1" ht="30" hidden="1" customHeight="1" x14ac:dyDescent="0.25">
      <c r="A1849" s="436" t="str">
        <f>IF((SUM('Раздел 4'!H14:H14)+SUM('Раздел 4'!I14:I14)&lt;=SUM('Раздел 4'!G14:G14)),"","Неверно!")</f>
        <v/>
      </c>
      <c r="B1849" s="437" t="s">
        <v>10980</v>
      </c>
      <c r="C1849" s="443" t="s">
        <v>1153</v>
      </c>
      <c r="D1849" s="443" t="s">
        <v>10380</v>
      </c>
      <c r="E1849" s="443" t="str">
        <f>CONCATENATE(SUM('Раздел 4'!H14:H14),"+",SUM('Раздел 4'!I14:I14),"&lt;=",SUM('Раздел 4'!G14:G14))</f>
        <v>0+0&lt;=0</v>
      </c>
      <c r="F1849" s="444"/>
    </row>
    <row r="1850" spans="1:6" s="445" customFormat="1" ht="30" hidden="1" customHeight="1" x14ac:dyDescent="0.25">
      <c r="A1850" s="436" t="str">
        <f>IF((SUM('Раздел 4'!H68:H68)+SUM('Раздел 4'!I68:I68)&lt;=SUM('Раздел 4'!G68:G68)),"","Неверно!")</f>
        <v/>
      </c>
      <c r="B1850" s="437" t="s">
        <v>10980</v>
      </c>
      <c r="C1850" s="443" t="s">
        <v>1154</v>
      </c>
      <c r="D1850" s="443" t="s">
        <v>10380</v>
      </c>
      <c r="E1850" s="443" t="str">
        <f>CONCATENATE(SUM('Раздел 4'!H68:H68),"+",SUM('Раздел 4'!I68:I68),"&lt;=",SUM('Раздел 4'!G68:G68))</f>
        <v>0+0&lt;=0</v>
      </c>
      <c r="F1850" s="444"/>
    </row>
    <row r="1851" spans="1:6" s="445" customFormat="1" ht="30" hidden="1" customHeight="1" x14ac:dyDescent="0.25">
      <c r="A1851" s="436" t="str">
        <f>IF((SUM('Раздел 4'!H69:H69)+SUM('Раздел 4'!I69:I69)&lt;=SUM('Раздел 4'!G69:G69)),"","Неверно!")</f>
        <v/>
      </c>
      <c r="B1851" s="437" t="s">
        <v>10980</v>
      </c>
      <c r="C1851" s="443" t="s">
        <v>1155</v>
      </c>
      <c r="D1851" s="443" t="s">
        <v>10380</v>
      </c>
      <c r="E1851" s="443" t="str">
        <f>CONCATENATE(SUM('Раздел 4'!H69:H69),"+",SUM('Раздел 4'!I69:I69),"&lt;=",SUM('Раздел 4'!G69:G69))</f>
        <v>0+0&lt;=0</v>
      </c>
      <c r="F1851" s="444"/>
    </row>
    <row r="1852" spans="1:6" s="445" customFormat="1" ht="30" hidden="1" customHeight="1" x14ac:dyDescent="0.25">
      <c r="A1852" s="436" t="str">
        <f>IF((SUM('Раздел 4'!H70:H70)+SUM('Раздел 4'!I70:I70)&lt;=SUM('Раздел 4'!G70:G70)),"","Неверно!")</f>
        <v/>
      </c>
      <c r="B1852" s="437" t="s">
        <v>10980</v>
      </c>
      <c r="C1852" s="443" t="s">
        <v>1156</v>
      </c>
      <c r="D1852" s="443" t="s">
        <v>10380</v>
      </c>
      <c r="E1852" s="443" t="str">
        <f>CONCATENATE(SUM('Раздел 4'!H70:H70),"+",SUM('Раздел 4'!I70:I70),"&lt;=",SUM('Раздел 4'!G70:G70))</f>
        <v>0+0&lt;=0</v>
      </c>
      <c r="F1852" s="444"/>
    </row>
    <row r="1853" spans="1:6" s="445" customFormat="1" ht="30" hidden="1" customHeight="1" x14ac:dyDescent="0.25">
      <c r="A1853" s="436" t="str">
        <f>IF((SUM('Раздел 4'!H71:H71)+SUM('Раздел 4'!I71:I71)&lt;=SUM('Раздел 4'!G71:G71)),"","Неверно!")</f>
        <v/>
      </c>
      <c r="B1853" s="437" t="s">
        <v>10980</v>
      </c>
      <c r="C1853" s="443" t="s">
        <v>1157</v>
      </c>
      <c r="D1853" s="443" t="s">
        <v>10380</v>
      </c>
      <c r="E1853" s="443" t="str">
        <f>CONCATENATE(SUM('Раздел 4'!H71:H71),"+",SUM('Раздел 4'!I71:I71),"&lt;=",SUM('Раздел 4'!G71:G71))</f>
        <v>0+0&lt;=0</v>
      </c>
      <c r="F1853" s="444"/>
    </row>
    <row r="1854" spans="1:6" s="445" customFormat="1" ht="30" hidden="1" customHeight="1" x14ac:dyDescent="0.25">
      <c r="A1854" s="436" t="str">
        <f>IF((SUM('Раздел 4'!H72:H72)+SUM('Раздел 4'!I72:I72)&lt;=SUM('Раздел 4'!G72:G72)),"","Неверно!")</f>
        <v/>
      </c>
      <c r="B1854" s="437" t="s">
        <v>10980</v>
      </c>
      <c r="C1854" s="443" t="s">
        <v>1158</v>
      </c>
      <c r="D1854" s="443" t="s">
        <v>10380</v>
      </c>
      <c r="E1854" s="443" t="str">
        <f>CONCATENATE(SUM('Раздел 4'!H72:H72),"+",SUM('Раздел 4'!I72:I72),"&lt;=",SUM('Раздел 4'!G72:G72))</f>
        <v>0+0&lt;=0</v>
      </c>
      <c r="F1854" s="444"/>
    </row>
    <row r="1855" spans="1:6" s="445" customFormat="1" ht="30" hidden="1" customHeight="1" x14ac:dyDescent="0.25">
      <c r="A1855" s="436" t="str">
        <f>IF((SUM('Раздел 4'!H73:H73)+SUM('Раздел 4'!I73:I73)&lt;=SUM('Раздел 4'!G73:G73)),"","Неверно!")</f>
        <v/>
      </c>
      <c r="B1855" s="437" t="s">
        <v>10980</v>
      </c>
      <c r="C1855" s="443" t="s">
        <v>1159</v>
      </c>
      <c r="D1855" s="443" t="s">
        <v>10380</v>
      </c>
      <c r="E1855" s="443" t="str">
        <f>CONCATENATE(SUM('Раздел 4'!H73:H73),"+",SUM('Раздел 4'!I73:I73),"&lt;=",SUM('Раздел 4'!G73:G73))</f>
        <v>0+0&lt;=0</v>
      </c>
      <c r="F1855" s="444"/>
    </row>
    <row r="1856" spans="1:6" s="445" customFormat="1" ht="30" hidden="1" customHeight="1" x14ac:dyDescent="0.25">
      <c r="A1856" s="436" t="str">
        <f>IF((SUM('Раздел 4'!H74:H74)+SUM('Раздел 4'!I74:I74)&lt;=SUM('Раздел 4'!G74:G74)),"","Неверно!")</f>
        <v/>
      </c>
      <c r="B1856" s="437" t="s">
        <v>10980</v>
      </c>
      <c r="C1856" s="443" t="s">
        <v>1160</v>
      </c>
      <c r="D1856" s="443" t="s">
        <v>10380</v>
      </c>
      <c r="E1856" s="443" t="str">
        <f>CONCATENATE(SUM('Раздел 4'!H74:H74),"+",SUM('Раздел 4'!I74:I74),"&lt;=",SUM('Раздел 4'!G74:G74))</f>
        <v>0+0&lt;=0</v>
      </c>
      <c r="F1856" s="444"/>
    </row>
    <row r="1857" spans="1:6" s="445" customFormat="1" ht="30" hidden="1" customHeight="1" x14ac:dyDescent="0.25">
      <c r="A1857" s="436" t="str">
        <f>IF((SUM('Раздел 4'!H75:H75)+SUM('Раздел 4'!I75:I75)&lt;=SUM('Раздел 4'!G75:G75)),"","Неверно!")</f>
        <v/>
      </c>
      <c r="B1857" s="437" t="s">
        <v>10980</v>
      </c>
      <c r="C1857" s="443" t="s">
        <v>1161</v>
      </c>
      <c r="D1857" s="443" t="s">
        <v>10380</v>
      </c>
      <c r="E1857" s="443" t="str">
        <f>CONCATENATE(SUM('Раздел 4'!H75:H75),"+",SUM('Раздел 4'!I75:I75),"&lt;=",SUM('Раздел 4'!G75:G75))</f>
        <v>1+0&lt;=2</v>
      </c>
      <c r="F1857" s="444"/>
    </row>
    <row r="1858" spans="1:6" s="445" customFormat="1" ht="30" hidden="1" customHeight="1" x14ac:dyDescent="0.25">
      <c r="A1858" s="436" t="str">
        <f>IF((SUM('Раздел 4'!H76:H76)+SUM('Раздел 4'!I76:I76)&lt;=SUM('Раздел 4'!G76:G76)),"","Неверно!")</f>
        <v/>
      </c>
      <c r="B1858" s="437" t="s">
        <v>10980</v>
      </c>
      <c r="C1858" s="443" t="s">
        <v>1162</v>
      </c>
      <c r="D1858" s="443" t="s">
        <v>10380</v>
      </c>
      <c r="E1858" s="443" t="str">
        <f>CONCATENATE(SUM('Раздел 4'!H76:H76),"+",SUM('Раздел 4'!I76:I76),"&lt;=",SUM('Раздел 4'!G76:G76))</f>
        <v>0+0&lt;=0</v>
      </c>
      <c r="F1858" s="444"/>
    </row>
    <row r="1859" spans="1:6" s="445" customFormat="1" ht="30" hidden="1" customHeight="1" x14ac:dyDescent="0.25">
      <c r="A1859" s="436" t="str">
        <f>IF((SUM('Раздел 4'!H77:H77)+SUM('Раздел 4'!I77:I77)&lt;=SUM('Раздел 4'!G77:G77)),"","Неверно!")</f>
        <v/>
      </c>
      <c r="B1859" s="437" t="s">
        <v>10980</v>
      </c>
      <c r="C1859" s="443" t="s">
        <v>1163</v>
      </c>
      <c r="D1859" s="443" t="s">
        <v>10380</v>
      </c>
      <c r="E1859" s="443" t="str">
        <f>CONCATENATE(SUM('Раздел 4'!H77:H77),"+",SUM('Раздел 4'!I77:I77),"&lt;=",SUM('Раздел 4'!G77:G77))</f>
        <v>0+0&lt;=0</v>
      </c>
      <c r="F1859" s="444"/>
    </row>
    <row r="1860" spans="1:6" s="445" customFormat="1" ht="30" hidden="1" customHeight="1" x14ac:dyDescent="0.25">
      <c r="A1860" s="436" t="str">
        <f>IF((SUM('Раздел 4'!H15:H15)+SUM('Раздел 4'!I15:I15)&lt;=SUM('Раздел 4'!G15:G15)),"","Неверно!")</f>
        <v/>
      </c>
      <c r="B1860" s="437" t="s">
        <v>10980</v>
      </c>
      <c r="C1860" s="443" t="s">
        <v>1164</v>
      </c>
      <c r="D1860" s="443" t="s">
        <v>10380</v>
      </c>
      <c r="E1860" s="443" t="str">
        <f>CONCATENATE(SUM('Раздел 4'!H15:H15),"+",SUM('Раздел 4'!I15:I15),"&lt;=",SUM('Раздел 4'!G15:G15))</f>
        <v>0+0&lt;=0</v>
      </c>
      <c r="F1860" s="444"/>
    </row>
    <row r="1861" spans="1:6" s="445" customFormat="1" ht="30" hidden="1" customHeight="1" x14ac:dyDescent="0.25">
      <c r="A1861" s="436" t="str">
        <f>IF((SUM('Раздел 4'!H78:H78)+SUM('Раздел 4'!I78:I78)&lt;=SUM('Раздел 4'!G78:G78)),"","Неверно!")</f>
        <v/>
      </c>
      <c r="B1861" s="437" t="s">
        <v>10980</v>
      </c>
      <c r="C1861" s="443" t="s">
        <v>1165</v>
      </c>
      <c r="D1861" s="443" t="s">
        <v>10380</v>
      </c>
      <c r="E1861" s="443" t="str">
        <f>CONCATENATE(SUM('Раздел 4'!H78:H78),"+",SUM('Раздел 4'!I78:I78),"&lt;=",SUM('Раздел 4'!G78:G78))</f>
        <v>0+0&lt;=0</v>
      </c>
      <c r="F1861" s="444"/>
    </row>
    <row r="1862" spans="1:6" s="445" customFormat="1" ht="30" hidden="1" customHeight="1" x14ac:dyDescent="0.25">
      <c r="A1862" s="436" t="str">
        <f>IF((SUM('Раздел 4'!H79:H79)+SUM('Раздел 4'!I79:I79)&lt;=SUM('Раздел 4'!G79:G79)),"","Неверно!")</f>
        <v/>
      </c>
      <c r="B1862" s="437" t="s">
        <v>10980</v>
      </c>
      <c r="C1862" s="443" t="s">
        <v>1166</v>
      </c>
      <c r="D1862" s="443" t="s">
        <v>10380</v>
      </c>
      <c r="E1862" s="443" t="str">
        <f>CONCATENATE(SUM('Раздел 4'!H79:H79),"+",SUM('Раздел 4'!I79:I79),"&lt;=",SUM('Раздел 4'!G79:G79))</f>
        <v>0+0&lt;=0</v>
      </c>
      <c r="F1862" s="444"/>
    </row>
    <row r="1863" spans="1:6" s="445" customFormat="1" ht="30" hidden="1" customHeight="1" x14ac:dyDescent="0.25">
      <c r="A1863" s="436" t="str">
        <f>IF((SUM('Раздел 4'!H80:H80)+SUM('Раздел 4'!I80:I80)&lt;=SUM('Раздел 4'!G80:G80)),"","Неверно!")</f>
        <v/>
      </c>
      <c r="B1863" s="437" t="s">
        <v>10980</v>
      </c>
      <c r="C1863" s="443" t="s">
        <v>1167</v>
      </c>
      <c r="D1863" s="443" t="s">
        <v>10380</v>
      </c>
      <c r="E1863" s="443" t="str">
        <f>CONCATENATE(SUM('Раздел 4'!H80:H80),"+",SUM('Раздел 4'!I80:I80),"&lt;=",SUM('Раздел 4'!G80:G80))</f>
        <v>0+0&lt;=0</v>
      </c>
      <c r="F1863" s="444"/>
    </row>
    <row r="1864" spans="1:6" s="445" customFormat="1" ht="30" hidden="1" customHeight="1" x14ac:dyDescent="0.25">
      <c r="A1864" s="436" t="str">
        <f>IF((SUM('Раздел 4'!H81:H81)+SUM('Раздел 4'!I81:I81)&lt;=SUM('Раздел 4'!G81:G81)),"","Неверно!")</f>
        <v/>
      </c>
      <c r="B1864" s="437" t="s">
        <v>10980</v>
      </c>
      <c r="C1864" s="443" t="s">
        <v>1168</v>
      </c>
      <c r="D1864" s="443" t="s">
        <v>10380</v>
      </c>
      <c r="E1864" s="443" t="str">
        <f>CONCATENATE(SUM('Раздел 4'!H81:H81),"+",SUM('Раздел 4'!I81:I81),"&lt;=",SUM('Раздел 4'!G81:G81))</f>
        <v>0+0&lt;=2</v>
      </c>
      <c r="F1864" s="444"/>
    </row>
    <row r="1865" spans="1:6" s="445" customFormat="1" ht="30" hidden="1" customHeight="1" x14ac:dyDescent="0.25">
      <c r="A1865" s="436" t="str">
        <f>IF((SUM('Раздел 4'!H82:H82)+SUM('Раздел 4'!I82:I82)&lt;=SUM('Раздел 4'!G82:G82)),"","Неверно!")</f>
        <v/>
      </c>
      <c r="B1865" s="437" t="s">
        <v>10980</v>
      </c>
      <c r="C1865" s="443" t="s">
        <v>1169</v>
      </c>
      <c r="D1865" s="443" t="s">
        <v>10380</v>
      </c>
      <c r="E1865" s="443" t="str">
        <f>CONCATENATE(SUM('Раздел 4'!H82:H82),"+",SUM('Раздел 4'!I82:I82),"&lt;=",SUM('Раздел 4'!G82:G82))</f>
        <v>0+0&lt;=0</v>
      </c>
      <c r="F1865" s="444"/>
    </row>
    <row r="1866" spans="1:6" s="445" customFormat="1" ht="30" hidden="1" customHeight="1" x14ac:dyDescent="0.25">
      <c r="A1866" s="436" t="str">
        <f>IF((SUM('Раздел 4'!H83:H83)+SUM('Раздел 4'!I83:I83)&lt;=SUM('Раздел 4'!G83:G83)),"","Неверно!")</f>
        <v/>
      </c>
      <c r="B1866" s="437" t="s">
        <v>10980</v>
      </c>
      <c r="C1866" s="443" t="s">
        <v>1170</v>
      </c>
      <c r="D1866" s="443" t="s">
        <v>10380</v>
      </c>
      <c r="E1866" s="443" t="str">
        <f>CONCATENATE(SUM('Раздел 4'!H83:H83),"+",SUM('Раздел 4'!I83:I83),"&lt;=",SUM('Раздел 4'!G83:G83))</f>
        <v>0+0&lt;=0</v>
      </c>
      <c r="F1866" s="444"/>
    </row>
    <row r="1867" spans="1:6" s="445" customFormat="1" ht="30" hidden="1" customHeight="1" x14ac:dyDescent="0.25">
      <c r="A1867" s="436" t="str">
        <f>IF((SUM('Раздел 4'!H84:H84)+SUM('Раздел 4'!I84:I84)&lt;=SUM('Раздел 4'!G84:G84)),"","Неверно!")</f>
        <v/>
      </c>
      <c r="B1867" s="437" t="s">
        <v>10980</v>
      </c>
      <c r="C1867" s="443" t="s">
        <v>1171</v>
      </c>
      <c r="D1867" s="443" t="s">
        <v>10380</v>
      </c>
      <c r="E1867" s="443" t="str">
        <f>CONCATENATE(SUM('Раздел 4'!H84:H84),"+",SUM('Раздел 4'!I84:I84),"&lt;=",SUM('Раздел 4'!G84:G84))</f>
        <v>0+0&lt;=0</v>
      </c>
      <c r="F1867" s="444"/>
    </row>
    <row r="1868" spans="1:6" s="445" customFormat="1" ht="30" hidden="1" customHeight="1" x14ac:dyDescent="0.25">
      <c r="A1868" s="436" t="str">
        <f>IF((SUM('Раздел 4'!H85:H85)+SUM('Раздел 4'!I85:I85)&lt;=SUM('Раздел 4'!G85:G85)),"","Неверно!")</f>
        <v/>
      </c>
      <c r="B1868" s="437" t="s">
        <v>10980</v>
      </c>
      <c r="C1868" s="443" t="s">
        <v>1172</v>
      </c>
      <c r="D1868" s="443" t="s">
        <v>10380</v>
      </c>
      <c r="E1868" s="443" t="str">
        <f>CONCATENATE(SUM('Раздел 4'!H85:H85),"+",SUM('Раздел 4'!I85:I85),"&lt;=",SUM('Раздел 4'!G85:G85))</f>
        <v>0+0&lt;=0</v>
      </c>
      <c r="F1868" s="444"/>
    </row>
    <row r="1869" spans="1:6" s="445" customFormat="1" ht="30" hidden="1" customHeight="1" x14ac:dyDescent="0.25">
      <c r="A1869" s="436" t="str">
        <f>IF((SUM('Раздел 4'!H86:H86)+SUM('Раздел 4'!I86:I86)&lt;=SUM('Раздел 4'!G86:G86)),"","Неверно!")</f>
        <v/>
      </c>
      <c r="B1869" s="437" t="s">
        <v>10980</v>
      </c>
      <c r="C1869" s="443" t="s">
        <v>1173</v>
      </c>
      <c r="D1869" s="443" t="s">
        <v>10380</v>
      </c>
      <c r="E1869" s="443" t="str">
        <f>CONCATENATE(SUM('Раздел 4'!H86:H86),"+",SUM('Раздел 4'!I86:I86),"&lt;=",SUM('Раздел 4'!G86:G86))</f>
        <v>2+1&lt;=3</v>
      </c>
      <c r="F1869" s="444"/>
    </row>
    <row r="1870" spans="1:6" s="445" customFormat="1" ht="30" hidden="1" customHeight="1" x14ac:dyDescent="0.25">
      <c r="A1870" s="436" t="str">
        <f>IF((SUM('Раздел 4'!H87:H87)+SUM('Раздел 4'!I87:I87)&lt;=SUM('Раздел 4'!G87:G87)),"","Неверно!")</f>
        <v/>
      </c>
      <c r="B1870" s="437" t="s">
        <v>10980</v>
      </c>
      <c r="C1870" s="443" t="s">
        <v>1174</v>
      </c>
      <c r="D1870" s="443" t="s">
        <v>10380</v>
      </c>
      <c r="E1870" s="443" t="str">
        <f>CONCATENATE(SUM('Раздел 4'!H87:H87),"+",SUM('Раздел 4'!I87:I87),"&lt;=",SUM('Раздел 4'!G87:G87))</f>
        <v>0+0&lt;=0</v>
      </c>
      <c r="F1870" s="444"/>
    </row>
    <row r="1871" spans="1:6" s="445" customFormat="1" ht="30" hidden="1" customHeight="1" x14ac:dyDescent="0.25">
      <c r="A1871" s="436" t="str">
        <f>IF((SUM('Раздел 4'!H16:H16)+SUM('Раздел 4'!I16:I16)&lt;=SUM('Раздел 4'!G16:G16)),"","Неверно!")</f>
        <v/>
      </c>
      <c r="B1871" s="437" t="s">
        <v>10980</v>
      </c>
      <c r="C1871" s="443" t="s">
        <v>1175</v>
      </c>
      <c r="D1871" s="443" t="s">
        <v>10380</v>
      </c>
      <c r="E1871" s="443" t="str">
        <f>CONCATENATE(SUM('Раздел 4'!H16:H16),"+",SUM('Раздел 4'!I16:I16),"&lt;=",SUM('Раздел 4'!G16:G16))</f>
        <v>0+0&lt;=0</v>
      </c>
      <c r="F1871" s="444"/>
    </row>
    <row r="1872" spans="1:6" s="445" customFormat="1" ht="30" hidden="1" customHeight="1" x14ac:dyDescent="0.25">
      <c r="A1872" s="436" t="str">
        <f>IF((SUM('Раздел 4'!H88:H88)+SUM('Раздел 4'!I88:I88)&lt;=SUM('Раздел 4'!G88:G88)),"","Неверно!")</f>
        <v/>
      </c>
      <c r="B1872" s="437" t="s">
        <v>10980</v>
      </c>
      <c r="C1872" s="443" t="s">
        <v>1176</v>
      </c>
      <c r="D1872" s="443" t="s">
        <v>10380</v>
      </c>
      <c r="E1872" s="443" t="str">
        <f>CONCATENATE(SUM('Раздел 4'!H88:H88),"+",SUM('Раздел 4'!I88:I88),"&lt;=",SUM('Раздел 4'!G88:G88))</f>
        <v>0+0&lt;=0</v>
      </c>
      <c r="F1872" s="444"/>
    </row>
    <row r="1873" spans="1:6" s="445" customFormat="1" ht="30" hidden="1" customHeight="1" x14ac:dyDescent="0.25">
      <c r="A1873" s="436" t="str">
        <f>IF((SUM('Раздел 4'!H89:H89)+SUM('Раздел 4'!I89:I89)&lt;=SUM('Раздел 4'!G89:G89)),"","Неверно!")</f>
        <v/>
      </c>
      <c r="B1873" s="437" t="s">
        <v>10980</v>
      </c>
      <c r="C1873" s="443" t="s">
        <v>1177</v>
      </c>
      <c r="D1873" s="443" t="s">
        <v>10380</v>
      </c>
      <c r="E1873" s="443" t="str">
        <f>CONCATENATE(SUM('Раздел 4'!H89:H89),"+",SUM('Раздел 4'!I89:I89),"&lt;=",SUM('Раздел 4'!G89:G89))</f>
        <v>0+0&lt;=0</v>
      </c>
      <c r="F1873" s="444"/>
    </row>
    <row r="1874" spans="1:6" s="445" customFormat="1" ht="30" hidden="1" customHeight="1" x14ac:dyDescent="0.25">
      <c r="A1874" s="436" t="str">
        <f>IF((SUM('Раздел 4'!H90:H90)+SUM('Раздел 4'!I90:I90)&lt;=SUM('Раздел 4'!G90:G90)),"","Неверно!")</f>
        <v/>
      </c>
      <c r="B1874" s="437" t="s">
        <v>10980</v>
      </c>
      <c r="C1874" s="443" t="s">
        <v>1178</v>
      </c>
      <c r="D1874" s="443" t="s">
        <v>10380</v>
      </c>
      <c r="E1874" s="443" t="str">
        <f>CONCATENATE(SUM('Раздел 4'!H90:H90),"+",SUM('Раздел 4'!I90:I90),"&lt;=",SUM('Раздел 4'!G90:G90))</f>
        <v>0+0&lt;=0</v>
      </c>
      <c r="F1874" s="444"/>
    </row>
    <row r="1875" spans="1:6" s="445" customFormat="1" ht="30" hidden="1" customHeight="1" x14ac:dyDescent="0.25">
      <c r="A1875" s="436" t="str">
        <f>IF((SUM('Раздел 4'!H91:H91)+SUM('Раздел 4'!I91:I91)&lt;=SUM('Раздел 4'!G91:G91)),"","Неверно!")</f>
        <v/>
      </c>
      <c r="B1875" s="437" t="s">
        <v>10980</v>
      </c>
      <c r="C1875" s="443" t="s">
        <v>1179</v>
      </c>
      <c r="D1875" s="443" t="s">
        <v>10380</v>
      </c>
      <c r="E1875" s="443" t="str">
        <f>CONCATENATE(SUM('Раздел 4'!H91:H91),"+",SUM('Раздел 4'!I91:I91),"&lt;=",SUM('Раздел 4'!G91:G91))</f>
        <v>0+0&lt;=0</v>
      </c>
      <c r="F1875" s="444"/>
    </row>
    <row r="1876" spans="1:6" s="445" customFormat="1" ht="30" hidden="1" customHeight="1" x14ac:dyDescent="0.25">
      <c r="A1876" s="436" t="str">
        <f>IF((SUM('Раздел 4'!H92:H92)+SUM('Раздел 4'!I92:I92)&lt;=SUM('Раздел 4'!G92:G92)),"","Неверно!")</f>
        <v/>
      </c>
      <c r="B1876" s="437" t="s">
        <v>10980</v>
      </c>
      <c r="C1876" s="443" t="s">
        <v>1180</v>
      </c>
      <c r="D1876" s="443" t="s">
        <v>10380</v>
      </c>
      <c r="E1876" s="443" t="str">
        <f>CONCATENATE(SUM('Раздел 4'!H92:H92),"+",SUM('Раздел 4'!I92:I92),"&lt;=",SUM('Раздел 4'!G92:G92))</f>
        <v>0+0&lt;=0</v>
      </c>
      <c r="F1876" s="444"/>
    </row>
    <row r="1877" spans="1:6" s="445" customFormat="1" ht="30" hidden="1" customHeight="1" x14ac:dyDescent="0.25">
      <c r="A1877" s="436" t="str">
        <f>IF((SUM('Раздел 4'!H93:H93)+SUM('Раздел 4'!I93:I93)&lt;=SUM('Раздел 4'!G93:G93)),"","Неверно!")</f>
        <v/>
      </c>
      <c r="B1877" s="437" t="s">
        <v>10980</v>
      </c>
      <c r="C1877" s="443" t="s">
        <v>1181</v>
      </c>
      <c r="D1877" s="443" t="s">
        <v>10380</v>
      </c>
      <c r="E1877" s="443" t="str">
        <f>CONCATENATE(SUM('Раздел 4'!H93:H93),"+",SUM('Раздел 4'!I93:I93),"&lt;=",SUM('Раздел 4'!G93:G93))</f>
        <v>0+0&lt;=0</v>
      </c>
      <c r="F1877" s="444"/>
    </row>
    <row r="1878" spans="1:6" s="445" customFormat="1" ht="30" hidden="1" customHeight="1" x14ac:dyDescent="0.25">
      <c r="A1878" s="436" t="str">
        <f>IF((SUM('Раздел 4'!H94:H94)+SUM('Раздел 4'!I94:I94)&lt;=SUM('Раздел 4'!G94:G94)),"","Неверно!")</f>
        <v/>
      </c>
      <c r="B1878" s="437" t="s">
        <v>10980</v>
      </c>
      <c r="C1878" s="443" t="s">
        <v>1182</v>
      </c>
      <c r="D1878" s="443" t="s">
        <v>10380</v>
      </c>
      <c r="E1878" s="443" t="str">
        <f>CONCATENATE(SUM('Раздел 4'!H94:H94),"+",SUM('Раздел 4'!I94:I94),"&lt;=",SUM('Раздел 4'!G94:G94))</f>
        <v>0+0&lt;=0</v>
      </c>
      <c r="F1878" s="444"/>
    </row>
    <row r="1879" spans="1:6" s="445" customFormat="1" ht="30" hidden="1" customHeight="1" x14ac:dyDescent="0.25">
      <c r="A1879" s="436" t="str">
        <f>IF((SUM('Раздел 4'!H95:H95)+SUM('Раздел 4'!I95:I95)&lt;=SUM('Раздел 4'!G95:G95)),"","Неверно!")</f>
        <v/>
      </c>
      <c r="B1879" s="437" t="s">
        <v>10980</v>
      </c>
      <c r="C1879" s="443" t="s">
        <v>1183</v>
      </c>
      <c r="D1879" s="443" t="s">
        <v>10380</v>
      </c>
      <c r="E1879" s="443" t="str">
        <f>CONCATENATE(SUM('Раздел 4'!H95:H95),"+",SUM('Раздел 4'!I95:I95),"&lt;=",SUM('Раздел 4'!G95:G95))</f>
        <v>0+0&lt;=0</v>
      </c>
      <c r="F1879" s="444"/>
    </row>
    <row r="1880" spans="1:6" s="445" customFormat="1" ht="30" hidden="1" customHeight="1" x14ac:dyDescent="0.25">
      <c r="A1880" s="436" t="str">
        <f>IF((SUM('Раздел 4'!H96:H96)+SUM('Раздел 4'!I96:I96)&lt;=SUM('Раздел 4'!G96:G96)),"","Неверно!")</f>
        <v/>
      </c>
      <c r="B1880" s="437" t="s">
        <v>10980</v>
      </c>
      <c r="C1880" s="443" t="s">
        <v>1184</v>
      </c>
      <c r="D1880" s="443" t="s">
        <v>10380</v>
      </c>
      <c r="E1880" s="443" t="str">
        <f>CONCATENATE(SUM('Раздел 4'!H96:H96),"+",SUM('Раздел 4'!I96:I96),"&lt;=",SUM('Раздел 4'!G96:G96))</f>
        <v>2+0&lt;=2</v>
      </c>
      <c r="F1880" s="444"/>
    </row>
    <row r="1881" spans="1:6" s="445" customFormat="1" ht="30" hidden="1" customHeight="1" x14ac:dyDescent="0.25">
      <c r="A1881" s="436" t="str">
        <f>IF((SUM('Раздел 4'!H97:H97)+SUM('Раздел 4'!I97:I97)&lt;=SUM('Раздел 4'!G97:G97)),"","Неверно!")</f>
        <v/>
      </c>
      <c r="B1881" s="437" t="s">
        <v>10980</v>
      </c>
      <c r="C1881" s="443" t="s">
        <v>1185</v>
      </c>
      <c r="D1881" s="443" t="s">
        <v>10380</v>
      </c>
      <c r="E1881" s="443" t="str">
        <f>CONCATENATE(SUM('Раздел 4'!H97:H97),"+",SUM('Раздел 4'!I97:I97),"&lt;=",SUM('Раздел 4'!G97:G97))</f>
        <v>0+0&lt;=0</v>
      </c>
      <c r="F1881" s="444"/>
    </row>
    <row r="1882" spans="1:6" s="445" customFormat="1" ht="30" hidden="1" customHeight="1" x14ac:dyDescent="0.25">
      <c r="A1882" s="436" t="str">
        <f>IF((SUM('Раздел 4'!H17:H17)+SUM('Раздел 4'!I17:I17)&lt;=SUM('Раздел 4'!G17:G17)),"","Неверно!")</f>
        <v/>
      </c>
      <c r="B1882" s="437" t="s">
        <v>10980</v>
      </c>
      <c r="C1882" s="443" t="s">
        <v>1186</v>
      </c>
      <c r="D1882" s="443" t="s">
        <v>10380</v>
      </c>
      <c r="E1882" s="443" t="str">
        <f>CONCATENATE(SUM('Раздел 4'!H17:H17),"+",SUM('Раздел 4'!I17:I17),"&lt;=",SUM('Раздел 4'!G17:G17))</f>
        <v>0+0&lt;=0</v>
      </c>
      <c r="F1882" s="444"/>
    </row>
    <row r="1883" spans="1:6" s="445" customFormat="1" ht="30" hidden="1" customHeight="1" x14ac:dyDescent="0.25">
      <c r="A1883" s="436" t="str">
        <f>IF((SUM('Раздел 4'!H98:H98)+SUM('Раздел 4'!I98:I98)&lt;=SUM('Раздел 4'!G98:G98)),"","Неверно!")</f>
        <v/>
      </c>
      <c r="B1883" s="437" t="s">
        <v>10980</v>
      </c>
      <c r="C1883" s="443" t="s">
        <v>1187</v>
      </c>
      <c r="D1883" s="443" t="s">
        <v>10380</v>
      </c>
      <c r="E1883" s="443" t="str">
        <f>CONCATENATE(SUM('Раздел 4'!H98:H98),"+",SUM('Раздел 4'!I98:I98),"&lt;=",SUM('Раздел 4'!G98:G98))</f>
        <v>0+0&lt;=0</v>
      </c>
      <c r="F1883" s="444"/>
    </row>
    <row r="1884" spans="1:6" s="445" customFormat="1" ht="30" hidden="1" customHeight="1" x14ac:dyDescent="0.25">
      <c r="A1884" s="436" t="str">
        <f>IF((SUM('Раздел 4'!H99:H99)+SUM('Раздел 4'!I99:I99)&lt;=SUM('Раздел 4'!G99:G99)),"","Неверно!")</f>
        <v/>
      </c>
      <c r="B1884" s="437" t="s">
        <v>10980</v>
      </c>
      <c r="C1884" s="443" t="s">
        <v>1188</v>
      </c>
      <c r="D1884" s="443" t="s">
        <v>10380</v>
      </c>
      <c r="E1884" s="443" t="str">
        <f>CONCATENATE(SUM('Раздел 4'!H99:H99),"+",SUM('Раздел 4'!I99:I99),"&lt;=",SUM('Раздел 4'!G99:G99))</f>
        <v>0+0&lt;=0</v>
      </c>
      <c r="F1884" s="444"/>
    </row>
    <row r="1885" spans="1:6" s="445" customFormat="1" ht="30" hidden="1" customHeight="1" x14ac:dyDescent="0.25">
      <c r="A1885" s="436" t="str">
        <f>IF((SUM('Раздел 4'!H100:H100)+SUM('Раздел 4'!I100:I100)&lt;=SUM('Раздел 4'!G100:G100)),"","Неверно!")</f>
        <v/>
      </c>
      <c r="B1885" s="437" t="s">
        <v>10980</v>
      </c>
      <c r="C1885" s="443" t="s">
        <v>1189</v>
      </c>
      <c r="D1885" s="443" t="s">
        <v>10380</v>
      </c>
      <c r="E1885" s="443" t="str">
        <f>CONCATENATE(SUM('Раздел 4'!H100:H100),"+",SUM('Раздел 4'!I100:I100),"&lt;=",SUM('Раздел 4'!G100:G100))</f>
        <v>1+0&lt;=1</v>
      </c>
      <c r="F1885" s="444"/>
    </row>
    <row r="1886" spans="1:6" s="445" customFormat="1" ht="30" hidden="1" customHeight="1" x14ac:dyDescent="0.25">
      <c r="A1886" s="436" t="str">
        <f>IF((SUM('Раздел 4'!H101:H101)+SUM('Раздел 4'!I101:I101)&lt;=SUM('Раздел 4'!G101:G101)),"","Неверно!")</f>
        <v/>
      </c>
      <c r="B1886" s="437" t="s">
        <v>10980</v>
      </c>
      <c r="C1886" s="443" t="s">
        <v>1190</v>
      </c>
      <c r="D1886" s="443" t="s">
        <v>10380</v>
      </c>
      <c r="E1886" s="443" t="str">
        <f>CONCATENATE(SUM('Раздел 4'!H101:H101),"+",SUM('Раздел 4'!I101:I101),"&lt;=",SUM('Раздел 4'!G101:G101))</f>
        <v>0+1&lt;=5</v>
      </c>
      <c r="F1886" s="444"/>
    </row>
    <row r="1887" spans="1:6" s="445" customFormat="1" ht="30" hidden="1" customHeight="1" x14ac:dyDescent="0.25">
      <c r="A1887" s="436" t="str">
        <f>IF((SUM('Раздел 4'!H102:H102)+SUM('Раздел 4'!I102:I102)&lt;=SUM('Раздел 4'!G102:G102)),"","Неверно!")</f>
        <v/>
      </c>
      <c r="B1887" s="437" t="s">
        <v>10980</v>
      </c>
      <c r="C1887" s="443" t="s">
        <v>1191</v>
      </c>
      <c r="D1887" s="443" t="s">
        <v>10380</v>
      </c>
      <c r="E1887" s="443" t="str">
        <f>CONCATENATE(SUM('Раздел 4'!H102:H102),"+",SUM('Раздел 4'!I102:I102),"&lt;=",SUM('Раздел 4'!G102:G102))</f>
        <v>0+0&lt;=0</v>
      </c>
      <c r="F1887" s="444"/>
    </row>
    <row r="1888" spans="1:6" s="445" customFormat="1" ht="30" hidden="1" customHeight="1" x14ac:dyDescent="0.25">
      <c r="A1888" s="436" t="str">
        <f>IF((SUM('Раздел 4'!H103:H103)+SUM('Раздел 4'!I103:I103)&lt;=SUM('Раздел 4'!G103:G103)),"","Неверно!")</f>
        <v/>
      </c>
      <c r="B1888" s="437" t="s">
        <v>10980</v>
      </c>
      <c r="C1888" s="443" t="s">
        <v>1192</v>
      </c>
      <c r="D1888" s="443" t="s">
        <v>10380</v>
      </c>
      <c r="E1888" s="443" t="str">
        <f>CONCATENATE(SUM('Раздел 4'!H103:H103),"+",SUM('Раздел 4'!I103:I103),"&lt;=",SUM('Раздел 4'!G103:G103))</f>
        <v>0+0&lt;=0</v>
      </c>
      <c r="F1888" s="444"/>
    </row>
    <row r="1889" spans="1:6" s="445" customFormat="1" ht="30" hidden="1" customHeight="1" x14ac:dyDescent="0.25">
      <c r="A1889" s="436" t="str">
        <f>IF((SUM('Раздел 4'!H104:H104)+SUM('Раздел 4'!I104:I104)&lt;=SUM('Раздел 4'!G104:G104)),"","Неверно!")</f>
        <v/>
      </c>
      <c r="B1889" s="437" t="s">
        <v>10980</v>
      </c>
      <c r="C1889" s="443" t="s">
        <v>1193</v>
      </c>
      <c r="D1889" s="443" t="s">
        <v>10380</v>
      </c>
      <c r="E1889" s="443" t="str">
        <f>CONCATENATE(SUM('Раздел 4'!H104:H104),"+",SUM('Раздел 4'!I104:I104),"&lt;=",SUM('Раздел 4'!G104:G104))</f>
        <v>11+2&lt;=23</v>
      </c>
      <c r="F1889" s="444"/>
    </row>
    <row r="1890" spans="1:6" s="445" customFormat="1" ht="30" hidden="1" customHeight="1" x14ac:dyDescent="0.25">
      <c r="A1890" s="436" t="str">
        <f>IF((SUM('Раздел 4'!H105:H105)+SUM('Раздел 4'!I105:I105)&lt;=SUM('Раздел 4'!G105:G105)),"","Неверно!")</f>
        <v/>
      </c>
      <c r="B1890" s="437" t="s">
        <v>10980</v>
      </c>
      <c r="C1890" s="443" t="s">
        <v>2937</v>
      </c>
      <c r="D1890" s="443" t="s">
        <v>10380</v>
      </c>
      <c r="E1890" s="443" t="str">
        <f>CONCATENATE(SUM('Раздел 4'!H105:H105),"+",SUM('Раздел 4'!I105:I105),"&lt;=",SUM('Раздел 4'!G105:G105))</f>
        <v>0+0&lt;=0</v>
      </c>
      <c r="F1890" s="444"/>
    </row>
    <row r="1891" spans="1:6" s="445" customFormat="1" ht="30" hidden="1" customHeight="1" x14ac:dyDescent="0.25">
      <c r="A1891" s="436" t="str">
        <f>IF((SUM('Раздел 4'!H106:H106)+SUM('Раздел 4'!I106:I106)&lt;=SUM('Раздел 4'!G106:G106)),"","Неверно!")</f>
        <v/>
      </c>
      <c r="B1891" s="437" t="s">
        <v>10980</v>
      </c>
      <c r="C1891" s="443" t="s">
        <v>2938</v>
      </c>
      <c r="D1891" s="443" t="s">
        <v>10380</v>
      </c>
      <c r="E1891" s="443" t="str">
        <f>CONCATENATE(SUM('Раздел 4'!H106:H106),"+",SUM('Раздел 4'!I106:I106),"&lt;=",SUM('Раздел 4'!G106:G106))</f>
        <v>0+0&lt;=0</v>
      </c>
      <c r="F1891" s="444"/>
    </row>
    <row r="1892" spans="1:6" s="445" customFormat="1" ht="30" hidden="1" customHeight="1" x14ac:dyDescent="0.25">
      <c r="A1892" s="436" t="str">
        <f>IF((SUM('Раздел 4'!H107:H107)+SUM('Раздел 4'!I107:I107)&lt;=SUM('Раздел 4'!G107:G107)),"","Неверно!")</f>
        <v/>
      </c>
      <c r="B1892" s="437" t="s">
        <v>10980</v>
      </c>
      <c r="C1892" s="443" t="s">
        <v>2939</v>
      </c>
      <c r="D1892" s="443" t="s">
        <v>10380</v>
      </c>
      <c r="E1892" s="443" t="str">
        <f>CONCATENATE(SUM('Раздел 4'!H107:H107),"+",SUM('Раздел 4'!I107:I107),"&lt;=",SUM('Раздел 4'!G107:G107))</f>
        <v>0+0&lt;=0</v>
      </c>
      <c r="F1892" s="444"/>
    </row>
    <row r="1893" spans="1:6" s="445" customFormat="1" ht="30" hidden="1" customHeight="1" x14ac:dyDescent="0.25">
      <c r="A1893" s="436" t="str">
        <f>IF((SUM('Разделы 11, 12, 13, 14'!O9:O9)=SUM('Разделы 11, 12, 13, 14'!O10:O13)),"","Неверно!")</f>
        <v/>
      </c>
      <c r="B1893" s="437" t="s">
        <v>10981</v>
      </c>
      <c r="C1893" s="443" t="s">
        <v>1092</v>
      </c>
      <c r="D1893" s="443" t="s">
        <v>10384</v>
      </c>
      <c r="E1893" s="443" t="str">
        <f>CONCATENATE(SUM('Разделы 11, 12, 13, 14'!O9:O9),"=",SUM('Разделы 11, 12, 13, 14'!O10:O13))</f>
        <v>4=4</v>
      </c>
      <c r="F1893" s="444"/>
    </row>
    <row r="1894" spans="1:6" s="445" customFormat="1" ht="30" hidden="1" customHeight="1" x14ac:dyDescent="0.25">
      <c r="A1894" s="436" t="str">
        <f>IF((SUM('Разделы 11, 12, 13, 14'!P9:P9)=SUM('Разделы 11, 12, 13, 14'!P10:P13)),"","Неверно!")</f>
        <v/>
      </c>
      <c r="B1894" s="437" t="s">
        <v>10981</v>
      </c>
      <c r="C1894" s="443" t="s">
        <v>1093</v>
      </c>
      <c r="D1894" s="443" t="s">
        <v>10384</v>
      </c>
      <c r="E1894" s="443" t="str">
        <f>CONCATENATE(SUM('Разделы 11, 12, 13, 14'!P9:P9),"=",SUM('Разделы 11, 12, 13, 14'!P10:P13))</f>
        <v>4=4</v>
      </c>
      <c r="F1894" s="444"/>
    </row>
    <row r="1895" spans="1:6" s="445" customFormat="1" ht="30" hidden="1" customHeight="1" x14ac:dyDescent="0.25">
      <c r="A1895" s="436" t="str">
        <f>IF((SUM('Разделы 11, 12, 13, 14'!Q9:Q9)=SUM('Разделы 11, 12, 13, 14'!Q10:Q13)),"","Неверно!")</f>
        <v/>
      </c>
      <c r="B1895" s="437" t="s">
        <v>10981</v>
      </c>
      <c r="C1895" s="443" t="s">
        <v>1094</v>
      </c>
      <c r="D1895" s="443" t="s">
        <v>10384</v>
      </c>
      <c r="E1895" s="443" t="str">
        <f>CONCATENATE(SUM('Разделы 11, 12, 13, 14'!Q9:Q9),"=",SUM('Разделы 11, 12, 13, 14'!Q10:Q13))</f>
        <v>63=63</v>
      </c>
      <c r="F1895" s="444"/>
    </row>
    <row r="1896" spans="1:6" s="445" customFormat="1" ht="30" hidden="1" customHeight="1" x14ac:dyDescent="0.25">
      <c r="A1896" s="436" t="str">
        <f>IF((SUM('Разделы 11, 12, 13, 14'!R9:R9)=SUM('Разделы 11, 12, 13, 14'!R10:R13)),"","Неверно!")</f>
        <v/>
      </c>
      <c r="B1896" s="437" t="s">
        <v>10981</v>
      </c>
      <c r="C1896" s="443" t="s">
        <v>1095</v>
      </c>
      <c r="D1896" s="443" t="s">
        <v>10384</v>
      </c>
      <c r="E1896" s="443" t="str">
        <f>CONCATENATE(SUM('Разделы 11, 12, 13, 14'!R9:R9),"=",SUM('Разделы 11, 12, 13, 14'!R10:R13))</f>
        <v>137=137</v>
      </c>
      <c r="F1896" s="444"/>
    </row>
    <row r="1897" spans="1:6" s="445" customFormat="1" ht="30" hidden="1" customHeight="1" x14ac:dyDescent="0.25">
      <c r="A1897" s="436" t="str">
        <f>IF((SUM('Разделы 11, 12, 13, 14'!S9:S9)=SUM('Разделы 11, 12, 13, 14'!S10:S13)),"","Неверно!")</f>
        <v/>
      </c>
      <c r="B1897" s="437" t="s">
        <v>10981</v>
      </c>
      <c r="C1897" s="443" t="s">
        <v>1096</v>
      </c>
      <c r="D1897" s="443" t="s">
        <v>10384</v>
      </c>
      <c r="E1897" s="443" t="str">
        <f>CONCATENATE(SUM('Разделы 11, 12, 13, 14'!S9:S9),"=",SUM('Разделы 11, 12, 13, 14'!S10:S13))</f>
        <v>0=0</v>
      </c>
      <c r="F1897" s="444"/>
    </row>
    <row r="1898" spans="1:6" s="445" customFormat="1" ht="30" hidden="1" customHeight="1" x14ac:dyDescent="0.25">
      <c r="A1898" s="436" t="str">
        <f>IF((SUM('Разделы 11, 12, 13, 14'!T9:T9)=SUM('Разделы 11, 12, 13, 14'!T10:T13)),"","Неверно!")</f>
        <v/>
      </c>
      <c r="B1898" s="437" t="s">
        <v>10981</v>
      </c>
      <c r="C1898" s="443" t="s">
        <v>1097</v>
      </c>
      <c r="D1898" s="443" t="s">
        <v>10384</v>
      </c>
      <c r="E1898" s="443" t="str">
        <f>CONCATENATE(SUM('Разделы 11, 12, 13, 14'!T9:T9),"=",SUM('Разделы 11, 12, 13, 14'!T10:T13))</f>
        <v>0=0</v>
      </c>
      <c r="F1898" s="444"/>
    </row>
    <row r="1899" spans="1:6" s="445" customFormat="1" ht="30" hidden="1" customHeight="1" x14ac:dyDescent="0.25">
      <c r="A1899" s="436" t="str">
        <f>IF((SUM('Разделы 11, 12, 13, 14'!U9:U9)=SUM('Разделы 11, 12, 13, 14'!U10:U13)),"","Неверно!")</f>
        <v/>
      </c>
      <c r="B1899" s="437" t="s">
        <v>10981</v>
      </c>
      <c r="C1899" s="443" t="s">
        <v>10385</v>
      </c>
      <c r="D1899" s="443" t="s">
        <v>10384</v>
      </c>
      <c r="E1899" s="443" t="str">
        <f>CONCATENATE(SUM('Разделы 11, 12, 13, 14'!U9:U9),"=",SUM('Разделы 11, 12, 13, 14'!U10:U13))</f>
        <v>0=0</v>
      </c>
      <c r="F1899" s="444"/>
    </row>
    <row r="1900" spans="1:6" s="445" customFormat="1" ht="30" hidden="1" customHeight="1" x14ac:dyDescent="0.25">
      <c r="A1900" s="436" t="str">
        <f>IF((SUM('Разделы 5, 6, 7, 8'!C8:D8)=SUM('Разделы 5, 6, 7, 8'!E8:E8)+SUM('Разделы 5, 6, 7, 8'!I8:I8)),"","Неверно!")</f>
        <v/>
      </c>
      <c r="B1900" s="437" t="s">
        <v>10982</v>
      </c>
      <c r="C1900" s="443" t="s">
        <v>1083</v>
      </c>
      <c r="D1900" s="443" t="s">
        <v>10386</v>
      </c>
      <c r="E1900" s="443" t="str">
        <f>CONCATENATE(SUM('Разделы 5, 6, 7, 8'!C8:D8),"=",SUM('Разделы 5, 6, 7, 8'!E8:E8),"+",SUM('Разделы 5, 6, 7, 8'!I8:I8))</f>
        <v>0=0+0</v>
      </c>
      <c r="F1900" s="444"/>
    </row>
    <row r="1901" spans="1:6" s="445" customFormat="1" ht="30" hidden="1" customHeight="1" x14ac:dyDescent="0.25">
      <c r="A1901" s="436" t="str">
        <f>IF((SUM('Разделы 5, 6, 7, 8'!C9:D9)=SUM('Разделы 5, 6, 7, 8'!E9:E9)+SUM('Разделы 5, 6, 7, 8'!I9:I9)),"","Неверно!")</f>
        <v/>
      </c>
      <c r="B1901" s="437" t="s">
        <v>10982</v>
      </c>
      <c r="C1901" s="443" t="s">
        <v>1084</v>
      </c>
      <c r="D1901" s="443" t="s">
        <v>10386</v>
      </c>
      <c r="E1901" s="443" t="str">
        <f>CONCATENATE(SUM('Разделы 5, 6, 7, 8'!C9:D9),"=",SUM('Разделы 5, 6, 7, 8'!E9:E9),"+",SUM('Разделы 5, 6, 7, 8'!I9:I9))</f>
        <v>0=0+0</v>
      </c>
      <c r="F1901" s="444"/>
    </row>
    <row r="1902" spans="1:6" s="445" customFormat="1" ht="30" hidden="1" customHeight="1" x14ac:dyDescent="0.25">
      <c r="A1902" s="436" t="str">
        <f>IF((SUM('Разделы 5, 6, 7, 8'!C10:D10)=SUM('Разделы 5, 6, 7, 8'!E10:E10)+SUM('Разделы 5, 6, 7, 8'!I10:I10)),"","Неверно!")</f>
        <v/>
      </c>
      <c r="B1902" s="437" t="s">
        <v>10982</v>
      </c>
      <c r="C1902" s="443" t="s">
        <v>1085</v>
      </c>
      <c r="D1902" s="443" t="s">
        <v>10386</v>
      </c>
      <c r="E1902" s="443" t="str">
        <f>CONCATENATE(SUM('Разделы 5, 6, 7, 8'!C10:D10),"=",SUM('Разделы 5, 6, 7, 8'!E10:E10),"+",SUM('Разделы 5, 6, 7, 8'!I10:I10))</f>
        <v>0=0+0</v>
      </c>
      <c r="F1902" s="444"/>
    </row>
    <row r="1903" spans="1:6" s="445" customFormat="1" ht="30" hidden="1" customHeight="1" x14ac:dyDescent="0.25">
      <c r="A1903" s="436" t="str">
        <f>IF((SUM('Разделы 5, 6, 7, 8'!C11:D11)=SUM('Разделы 5, 6, 7, 8'!E11:E11)+SUM('Разделы 5, 6, 7, 8'!I11:I11)),"","Неверно!")</f>
        <v/>
      </c>
      <c r="B1903" s="437" t="s">
        <v>10982</v>
      </c>
      <c r="C1903" s="443" t="s">
        <v>1086</v>
      </c>
      <c r="D1903" s="443" t="s">
        <v>10386</v>
      </c>
      <c r="E1903" s="443" t="str">
        <f>CONCATENATE(SUM('Разделы 5, 6, 7, 8'!C11:D11),"=",SUM('Разделы 5, 6, 7, 8'!E11:E11),"+",SUM('Разделы 5, 6, 7, 8'!I11:I11))</f>
        <v>0=0+0</v>
      </c>
      <c r="F1903" s="444"/>
    </row>
    <row r="1904" spans="1:6" s="445" customFormat="1" ht="30" hidden="1" customHeight="1" x14ac:dyDescent="0.25">
      <c r="A1904" s="436" t="str">
        <f>IF((SUM('Разделы 5, 6, 7, 8'!C12:D12)=SUM('Разделы 5, 6, 7, 8'!E12:E12)+SUM('Разделы 5, 6, 7, 8'!I12:I12)),"","Неверно!")</f>
        <v/>
      </c>
      <c r="B1904" s="437" t="s">
        <v>10982</v>
      </c>
      <c r="C1904" s="443" t="s">
        <v>1087</v>
      </c>
      <c r="D1904" s="443" t="s">
        <v>10386</v>
      </c>
      <c r="E1904" s="443" t="str">
        <f>CONCATENATE(SUM('Разделы 5, 6, 7, 8'!C12:D12),"=",SUM('Разделы 5, 6, 7, 8'!E12:E12),"+",SUM('Разделы 5, 6, 7, 8'!I12:I12))</f>
        <v>0=0+0</v>
      </c>
      <c r="F1904" s="444"/>
    </row>
    <row r="1905" spans="1:6" s="445" customFormat="1" ht="30" hidden="1" customHeight="1" x14ac:dyDescent="0.25">
      <c r="A1905" s="436" t="str">
        <f>IF((SUM('Разделы 5, 6, 7, 8'!C13:D13)=SUM('Разделы 5, 6, 7, 8'!E13:E13)+SUM('Разделы 5, 6, 7, 8'!I13:I13)),"","Неверно!")</f>
        <v/>
      </c>
      <c r="B1905" s="437" t="s">
        <v>10982</v>
      </c>
      <c r="C1905" s="443" t="s">
        <v>1088</v>
      </c>
      <c r="D1905" s="443" t="s">
        <v>10386</v>
      </c>
      <c r="E1905" s="443" t="str">
        <f>CONCATENATE(SUM('Разделы 5, 6, 7, 8'!C13:D13),"=",SUM('Разделы 5, 6, 7, 8'!E13:E13),"+",SUM('Разделы 5, 6, 7, 8'!I13:I13))</f>
        <v>0=0+0</v>
      </c>
      <c r="F1905" s="444"/>
    </row>
    <row r="1906" spans="1:6" s="445" customFormat="1" ht="30" hidden="1" customHeight="1" x14ac:dyDescent="0.25">
      <c r="A1906" s="436" t="str">
        <f>IF((SUM('Разделы 5, 6, 7, 8'!C14:D14)=SUM('Разделы 5, 6, 7, 8'!E14:E14)+SUM('Разделы 5, 6, 7, 8'!I14:I14)),"","Неверно!")</f>
        <v/>
      </c>
      <c r="B1906" s="437" t="s">
        <v>10982</v>
      </c>
      <c r="C1906" s="443" t="s">
        <v>1089</v>
      </c>
      <c r="D1906" s="443" t="s">
        <v>10386</v>
      </c>
      <c r="E1906" s="443" t="str">
        <f>CONCATENATE(SUM('Разделы 5, 6, 7, 8'!C14:D14),"=",SUM('Разделы 5, 6, 7, 8'!E14:E14),"+",SUM('Разделы 5, 6, 7, 8'!I14:I14))</f>
        <v>0=0+0</v>
      </c>
      <c r="F1906" s="444"/>
    </row>
    <row r="1907" spans="1:6" s="445" customFormat="1" ht="30" hidden="1" customHeight="1" x14ac:dyDescent="0.25">
      <c r="A1907" s="436" t="str">
        <f>IF((SUM('Разделы 5, 6, 7, 8'!C15:D15)=SUM('Разделы 5, 6, 7, 8'!E15:E15)+SUM('Разделы 5, 6, 7, 8'!I15:I15)),"","Неверно!")</f>
        <v/>
      </c>
      <c r="B1907" s="437" t="s">
        <v>10982</v>
      </c>
      <c r="C1907" s="443" t="s">
        <v>1090</v>
      </c>
      <c r="D1907" s="443" t="s">
        <v>10386</v>
      </c>
      <c r="E1907" s="443" t="str">
        <f>CONCATENATE(SUM('Разделы 5, 6, 7, 8'!C15:D15),"=",SUM('Разделы 5, 6, 7, 8'!E15:E15),"+",SUM('Разделы 5, 6, 7, 8'!I15:I15))</f>
        <v>0=0+0</v>
      </c>
      <c r="F1907" s="444"/>
    </row>
    <row r="1908" spans="1:6" s="445" customFormat="1" ht="30" hidden="1" customHeight="1" x14ac:dyDescent="0.25">
      <c r="A1908" s="436" t="str">
        <f>IF((SUM('Разделы 5, 6, 7, 8'!C16:D16)=SUM('Разделы 5, 6, 7, 8'!E16:E16)+SUM('Разделы 5, 6, 7, 8'!I16:I16)),"","Неверно!")</f>
        <v/>
      </c>
      <c r="B1908" s="437" t="s">
        <v>10982</v>
      </c>
      <c r="C1908" s="443" t="s">
        <v>1091</v>
      </c>
      <c r="D1908" s="443" t="s">
        <v>10386</v>
      </c>
      <c r="E1908" s="443" t="str">
        <f>CONCATENATE(SUM('Разделы 5, 6, 7, 8'!C16:D16),"=",SUM('Разделы 5, 6, 7, 8'!E16:E16),"+",SUM('Разделы 5, 6, 7, 8'!I16:I16))</f>
        <v>0=0+0</v>
      </c>
      <c r="F1908" s="444"/>
    </row>
    <row r="1909" spans="1:6" s="445" customFormat="1" ht="30" hidden="1" customHeight="1" x14ac:dyDescent="0.25">
      <c r="A1909" s="436" t="str">
        <f>IF((SUM('Разделы 11, 12, 13, 14'!R26:R26)&lt;=SUM('Раздел 4'!G19:G19)),"","Неверно!")</f>
        <v/>
      </c>
      <c r="B1909" s="437" t="s">
        <v>10983</v>
      </c>
      <c r="C1909" s="443" t="s">
        <v>10387</v>
      </c>
      <c r="D1909" s="443" t="s">
        <v>10388</v>
      </c>
      <c r="E1909" s="443" t="str">
        <f>CONCATENATE(SUM('Разделы 11, 12, 13, 14'!R26:R26),"&lt;=",SUM('Раздел 4'!G19:G19))</f>
        <v>0&lt;=1</v>
      </c>
      <c r="F1909" s="444"/>
    </row>
    <row r="1910" spans="1:6" s="445" customFormat="1" ht="30" hidden="1" customHeight="1" x14ac:dyDescent="0.25">
      <c r="A1910" s="436" t="str">
        <f>IF((SUM('Разделы 5, 6, 7, 8'!E8:E8)=SUM('Раздел 4'!G10:G10)),"","Неверно!")</f>
        <v/>
      </c>
      <c r="B1910" s="437" t="s">
        <v>10984</v>
      </c>
      <c r="C1910" s="443" t="s">
        <v>2888</v>
      </c>
      <c r="D1910" s="443" t="s">
        <v>10389</v>
      </c>
      <c r="E1910" s="443" t="str">
        <f>CONCATENATE(SUM('Разделы 5, 6, 7, 8'!E8:E8),"=",SUM('Раздел 4'!G10:G10))</f>
        <v>0=0</v>
      </c>
      <c r="F1910" s="444"/>
    </row>
    <row r="1911" spans="1:6" s="445" customFormat="1" ht="30" hidden="1" customHeight="1" x14ac:dyDescent="0.25">
      <c r="A1911" s="436" t="str">
        <f>IF((SUM('Раздел 1'!Y55:Y55)=0),"","Неверно!")</f>
        <v/>
      </c>
      <c r="B1911" s="437" t="s">
        <v>10985</v>
      </c>
      <c r="C1911" s="443" t="s">
        <v>1081</v>
      </c>
      <c r="D1911" s="443" t="s">
        <v>11212</v>
      </c>
      <c r="E1911" s="443" t="str">
        <f>CONCATENATE(SUM('Раздел 1'!Y55:Y55),"=",0)</f>
        <v>0=0</v>
      </c>
      <c r="F1911" s="444"/>
    </row>
    <row r="1912" spans="1:6" s="445" customFormat="1" ht="30" hidden="1" customHeight="1" x14ac:dyDescent="0.25">
      <c r="A1912" s="436" t="str">
        <f>IF((SUM('Раздел 1'!Z55:Z55)=0),"","Неверно!")</f>
        <v/>
      </c>
      <c r="B1912" s="437" t="s">
        <v>10985</v>
      </c>
      <c r="C1912" s="443" t="s">
        <v>1082</v>
      </c>
      <c r="D1912" s="443" t="s">
        <v>11212</v>
      </c>
      <c r="E1912" s="443" t="str">
        <f>CONCATENATE(SUM('Раздел 1'!Z55:Z55),"=",0)</f>
        <v>0=0</v>
      </c>
      <c r="F1912" s="444"/>
    </row>
    <row r="1913" spans="1:6" s="445" customFormat="1" ht="30" hidden="1" customHeight="1" x14ac:dyDescent="0.25">
      <c r="A1913" s="436" t="str">
        <f>IF((SUM('Раздел 2'!E19:E19)&lt;=SUM('Раздел 2'!E18:E18)),"","Неверно!")</f>
        <v/>
      </c>
      <c r="B1913" s="437" t="s">
        <v>10986</v>
      </c>
      <c r="C1913" s="443" t="s">
        <v>1080</v>
      </c>
      <c r="D1913" s="443" t="s">
        <v>10390</v>
      </c>
      <c r="E1913" s="443" t="str">
        <f>CONCATENATE(SUM('Раздел 2'!E19:E19),"&lt;=",SUM('Раздел 2'!E18:E18))</f>
        <v>0&lt;=3</v>
      </c>
      <c r="F1913" s="444"/>
    </row>
    <row r="1914" spans="1:6" s="445" customFormat="1" ht="30" hidden="1" customHeight="1" x14ac:dyDescent="0.25">
      <c r="A1914" s="436" t="str">
        <f>IF((SUM('Раздел 1'!P10:P10)&gt;=SUM('Раздел 1'!G10:G10)),"","Неверно!")</f>
        <v/>
      </c>
      <c r="B1914" s="437" t="s">
        <v>10987</v>
      </c>
      <c r="C1914" s="443" t="s">
        <v>1026</v>
      </c>
      <c r="D1914" s="443" t="s">
        <v>254</v>
      </c>
      <c r="E1914" s="443" t="str">
        <f>CONCATENATE(SUM('Раздел 1'!P10:P10),"&gt;=",SUM('Раздел 1'!G10:G10))</f>
        <v>77&gt;=71</v>
      </c>
      <c r="F1914" s="444"/>
    </row>
    <row r="1915" spans="1:6" s="445" customFormat="1" ht="30" hidden="1" customHeight="1" x14ac:dyDescent="0.25">
      <c r="A1915" s="436" t="str">
        <f>IF((SUM('Раздел 1'!P19:P19)&gt;=SUM('Раздел 1'!G19:G19)),"","Неверно!")</f>
        <v/>
      </c>
      <c r="B1915" s="437" t="s">
        <v>10987</v>
      </c>
      <c r="C1915" s="443" t="s">
        <v>1027</v>
      </c>
      <c r="D1915" s="443" t="s">
        <v>254</v>
      </c>
      <c r="E1915" s="443" t="str">
        <f>CONCATENATE(SUM('Раздел 1'!P19:P19),"&gt;=",SUM('Раздел 1'!G19:G19))</f>
        <v>1&gt;=1</v>
      </c>
      <c r="F1915" s="444"/>
    </row>
    <row r="1916" spans="1:6" s="445" customFormat="1" ht="30" hidden="1" customHeight="1" x14ac:dyDescent="0.25">
      <c r="A1916" s="436" t="str">
        <f>IF((SUM('Раздел 1'!P20:P20)&gt;=SUM('Раздел 1'!G20:G20)),"","Неверно!")</f>
        <v/>
      </c>
      <c r="B1916" s="437" t="s">
        <v>10987</v>
      </c>
      <c r="C1916" s="443" t="s">
        <v>1028</v>
      </c>
      <c r="D1916" s="443" t="s">
        <v>254</v>
      </c>
      <c r="E1916" s="443" t="str">
        <f>CONCATENATE(SUM('Раздел 1'!P20:P20),"&gt;=",SUM('Раздел 1'!G20:G20))</f>
        <v>0&gt;=0</v>
      </c>
      <c r="F1916" s="444"/>
    </row>
    <row r="1917" spans="1:6" s="445" customFormat="1" ht="30" hidden="1" customHeight="1" x14ac:dyDescent="0.25">
      <c r="A1917" s="436" t="str">
        <f>IF((SUM('Раздел 1'!P21:P21)&gt;=SUM('Раздел 1'!G21:G21)),"","Неверно!")</f>
        <v/>
      </c>
      <c r="B1917" s="437" t="s">
        <v>10987</v>
      </c>
      <c r="C1917" s="443" t="s">
        <v>1029</v>
      </c>
      <c r="D1917" s="443" t="s">
        <v>254</v>
      </c>
      <c r="E1917" s="443" t="str">
        <f>CONCATENATE(SUM('Раздел 1'!P21:P21),"&gt;=",SUM('Раздел 1'!G21:G21))</f>
        <v>0&gt;=0</v>
      </c>
      <c r="F1917" s="444"/>
    </row>
    <row r="1918" spans="1:6" s="445" customFormat="1" ht="30" hidden="1" customHeight="1" x14ac:dyDescent="0.25">
      <c r="A1918" s="436" t="str">
        <f>IF((SUM('Раздел 1'!P22:P22)&gt;=SUM('Раздел 1'!G22:G22)),"","Неверно!")</f>
        <v/>
      </c>
      <c r="B1918" s="437" t="s">
        <v>10987</v>
      </c>
      <c r="C1918" s="443" t="s">
        <v>1030</v>
      </c>
      <c r="D1918" s="443" t="s">
        <v>254</v>
      </c>
      <c r="E1918" s="443" t="str">
        <f>CONCATENATE(SUM('Раздел 1'!P22:P22),"&gt;=",SUM('Раздел 1'!G22:G22))</f>
        <v>0&gt;=0</v>
      </c>
      <c r="F1918" s="444"/>
    </row>
    <row r="1919" spans="1:6" s="445" customFormat="1" ht="30" hidden="1" customHeight="1" x14ac:dyDescent="0.25">
      <c r="A1919" s="436" t="str">
        <f>IF((SUM('Раздел 1'!P23:P23)&gt;=SUM('Раздел 1'!G23:G23)),"","Неверно!")</f>
        <v/>
      </c>
      <c r="B1919" s="437" t="s">
        <v>10987</v>
      </c>
      <c r="C1919" s="443" t="s">
        <v>1031</v>
      </c>
      <c r="D1919" s="443" t="s">
        <v>254</v>
      </c>
      <c r="E1919" s="443" t="str">
        <f>CONCATENATE(SUM('Раздел 1'!P23:P23),"&gt;=",SUM('Раздел 1'!G23:G23))</f>
        <v>0&gt;=0</v>
      </c>
      <c r="F1919" s="444"/>
    </row>
    <row r="1920" spans="1:6" s="445" customFormat="1" ht="30" hidden="1" customHeight="1" x14ac:dyDescent="0.25">
      <c r="A1920" s="436" t="str">
        <f>IF((SUM('Раздел 1'!P24:P24)&gt;=SUM('Раздел 1'!G24:G24)),"","Неверно!")</f>
        <v/>
      </c>
      <c r="B1920" s="437" t="s">
        <v>10987</v>
      </c>
      <c r="C1920" s="443" t="s">
        <v>1032</v>
      </c>
      <c r="D1920" s="443" t="s">
        <v>254</v>
      </c>
      <c r="E1920" s="443" t="str">
        <f>CONCATENATE(SUM('Раздел 1'!P24:P24),"&gt;=",SUM('Раздел 1'!G24:G24))</f>
        <v>2&gt;=2</v>
      </c>
      <c r="F1920" s="444"/>
    </row>
    <row r="1921" spans="1:6" s="445" customFormat="1" ht="30" hidden="1" customHeight="1" x14ac:dyDescent="0.25">
      <c r="A1921" s="436" t="str">
        <f>IF((SUM('Раздел 1'!P25:P25)&gt;=SUM('Раздел 1'!G25:G25)),"","Неверно!")</f>
        <v/>
      </c>
      <c r="B1921" s="437" t="s">
        <v>10987</v>
      </c>
      <c r="C1921" s="443" t="s">
        <v>1033</v>
      </c>
      <c r="D1921" s="443" t="s">
        <v>254</v>
      </c>
      <c r="E1921" s="443" t="str">
        <f>CONCATENATE(SUM('Раздел 1'!P25:P25),"&gt;=",SUM('Раздел 1'!G25:G25))</f>
        <v>0&gt;=0</v>
      </c>
      <c r="F1921" s="444"/>
    </row>
    <row r="1922" spans="1:6" s="445" customFormat="1" ht="30" hidden="1" customHeight="1" x14ac:dyDescent="0.25">
      <c r="A1922" s="436" t="str">
        <f>IF((SUM('Раздел 1'!P26:P26)&gt;=SUM('Раздел 1'!G26:G26)),"","Неверно!")</f>
        <v/>
      </c>
      <c r="B1922" s="437" t="s">
        <v>10987</v>
      </c>
      <c r="C1922" s="443" t="s">
        <v>1034</v>
      </c>
      <c r="D1922" s="443" t="s">
        <v>254</v>
      </c>
      <c r="E1922" s="443" t="str">
        <f>CONCATENATE(SUM('Раздел 1'!P26:P26),"&gt;=",SUM('Раздел 1'!G26:G26))</f>
        <v>0&gt;=0</v>
      </c>
      <c r="F1922" s="444"/>
    </row>
    <row r="1923" spans="1:6" s="445" customFormat="1" ht="30" hidden="1" customHeight="1" x14ac:dyDescent="0.25">
      <c r="A1923" s="436" t="str">
        <f>IF((SUM('Раздел 1'!P27:P27)&gt;=SUM('Раздел 1'!G27:G27)),"","Неверно!")</f>
        <v/>
      </c>
      <c r="B1923" s="437" t="s">
        <v>10987</v>
      </c>
      <c r="C1923" s="443" t="s">
        <v>1035</v>
      </c>
      <c r="D1923" s="443" t="s">
        <v>254</v>
      </c>
      <c r="E1923" s="443" t="str">
        <f>CONCATENATE(SUM('Раздел 1'!P27:P27),"&gt;=",SUM('Раздел 1'!G27:G27))</f>
        <v>0&gt;=0</v>
      </c>
      <c r="F1923" s="444"/>
    </row>
    <row r="1924" spans="1:6" s="445" customFormat="1" ht="30" hidden="1" customHeight="1" x14ac:dyDescent="0.25">
      <c r="A1924" s="436" t="str">
        <f>IF((SUM('Раздел 1'!P28:P28)&gt;=SUM('Раздел 1'!G28:G28)),"","Неверно!")</f>
        <v/>
      </c>
      <c r="B1924" s="437" t="s">
        <v>10987</v>
      </c>
      <c r="C1924" s="443" t="s">
        <v>1036</v>
      </c>
      <c r="D1924" s="443" t="s">
        <v>254</v>
      </c>
      <c r="E1924" s="443" t="str">
        <f>CONCATENATE(SUM('Раздел 1'!P28:P28),"&gt;=",SUM('Раздел 1'!G28:G28))</f>
        <v>0&gt;=0</v>
      </c>
      <c r="F1924" s="444"/>
    </row>
    <row r="1925" spans="1:6" s="445" customFormat="1" ht="30" hidden="1" customHeight="1" x14ac:dyDescent="0.25">
      <c r="A1925" s="436" t="str">
        <f>IF((SUM('Раздел 1'!P11:P11)&gt;=SUM('Раздел 1'!G11:G11)),"","Неверно!")</f>
        <v/>
      </c>
      <c r="B1925" s="437" t="s">
        <v>10987</v>
      </c>
      <c r="C1925" s="443" t="s">
        <v>1037</v>
      </c>
      <c r="D1925" s="443" t="s">
        <v>254</v>
      </c>
      <c r="E1925" s="443" t="str">
        <f>CONCATENATE(SUM('Раздел 1'!P11:P11),"&gt;=",SUM('Раздел 1'!G11:G11))</f>
        <v>1&gt;=1</v>
      </c>
      <c r="F1925" s="444"/>
    </row>
    <row r="1926" spans="1:6" s="445" customFormat="1" ht="30" hidden="1" customHeight="1" x14ac:dyDescent="0.25">
      <c r="A1926" s="436" t="str">
        <f>IF((SUM('Раздел 1'!P29:P29)&gt;=SUM('Раздел 1'!G29:G29)),"","Неверно!")</f>
        <v/>
      </c>
      <c r="B1926" s="437" t="s">
        <v>10987</v>
      </c>
      <c r="C1926" s="443" t="s">
        <v>1038</v>
      </c>
      <c r="D1926" s="443" t="s">
        <v>254</v>
      </c>
      <c r="E1926" s="443" t="str">
        <f>CONCATENATE(SUM('Раздел 1'!P29:P29),"&gt;=",SUM('Раздел 1'!G29:G29))</f>
        <v>0&gt;=0</v>
      </c>
      <c r="F1926" s="444"/>
    </row>
    <row r="1927" spans="1:6" s="445" customFormat="1" ht="30" hidden="1" customHeight="1" x14ac:dyDescent="0.25">
      <c r="A1927" s="436" t="str">
        <f>IF((SUM('Раздел 1'!P30:P30)&gt;=SUM('Раздел 1'!G30:G30)),"","Неверно!")</f>
        <v/>
      </c>
      <c r="B1927" s="437" t="s">
        <v>10987</v>
      </c>
      <c r="C1927" s="443" t="s">
        <v>1039</v>
      </c>
      <c r="D1927" s="443" t="s">
        <v>254</v>
      </c>
      <c r="E1927" s="443" t="str">
        <f>CONCATENATE(SUM('Раздел 1'!P30:P30),"&gt;=",SUM('Раздел 1'!G30:G30))</f>
        <v>0&gt;=0</v>
      </c>
      <c r="F1927" s="444"/>
    </row>
    <row r="1928" spans="1:6" s="445" customFormat="1" ht="30" hidden="1" customHeight="1" x14ac:dyDescent="0.25">
      <c r="A1928" s="436" t="str">
        <f>IF((SUM('Раздел 1'!P31:P31)&gt;=SUM('Раздел 1'!G31:G31)),"","Неверно!")</f>
        <v/>
      </c>
      <c r="B1928" s="437" t="s">
        <v>10987</v>
      </c>
      <c r="C1928" s="443" t="s">
        <v>1040</v>
      </c>
      <c r="D1928" s="443" t="s">
        <v>254</v>
      </c>
      <c r="E1928" s="443" t="str">
        <f>CONCATENATE(SUM('Раздел 1'!P31:P31),"&gt;=",SUM('Раздел 1'!G31:G31))</f>
        <v>0&gt;=0</v>
      </c>
      <c r="F1928" s="444"/>
    </row>
    <row r="1929" spans="1:6" s="445" customFormat="1" ht="30" hidden="1" customHeight="1" x14ac:dyDescent="0.25">
      <c r="A1929" s="436" t="str">
        <f>IF((SUM('Раздел 1'!P32:P32)&gt;=SUM('Раздел 1'!G32:G32)),"","Неверно!")</f>
        <v/>
      </c>
      <c r="B1929" s="437" t="s">
        <v>10987</v>
      </c>
      <c r="C1929" s="443" t="s">
        <v>1041</v>
      </c>
      <c r="D1929" s="443" t="s">
        <v>254</v>
      </c>
      <c r="E1929" s="443" t="str">
        <f>CONCATENATE(SUM('Раздел 1'!P32:P32),"&gt;=",SUM('Раздел 1'!G32:G32))</f>
        <v>7&gt;=7</v>
      </c>
      <c r="F1929" s="444"/>
    </row>
    <row r="1930" spans="1:6" s="445" customFormat="1" ht="30" hidden="1" customHeight="1" x14ac:dyDescent="0.25">
      <c r="A1930" s="436" t="str">
        <f>IF((SUM('Раздел 1'!P33:P33)&gt;=SUM('Раздел 1'!G33:G33)),"","Неверно!")</f>
        <v/>
      </c>
      <c r="B1930" s="437" t="s">
        <v>10987</v>
      </c>
      <c r="C1930" s="443" t="s">
        <v>1042</v>
      </c>
      <c r="D1930" s="443" t="s">
        <v>254</v>
      </c>
      <c r="E1930" s="443" t="str">
        <f>CONCATENATE(SUM('Раздел 1'!P33:P33),"&gt;=",SUM('Раздел 1'!G33:G33))</f>
        <v>0&gt;=0</v>
      </c>
      <c r="F1930" s="444"/>
    </row>
    <row r="1931" spans="1:6" s="445" customFormat="1" ht="30" hidden="1" customHeight="1" x14ac:dyDescent="0.25">
      <c r="A1931" s="436" t="str">
        <f>IF((SUM('Раздел 1'!P34:P34)&gt;=SUM('Раздел 1'!G34:G34)),"","Неверно!")</f>
        <v/>
      </c>
      <c r="B1931" s="437" t="s">
        <v>10987</v>
      </c>
      <c r="C1931" s="443" t="s">
        <v>1043</v>
      </c>
      <c r="D1931" s="443" t="s">
        <v>254</v>
      </c>
      <c r="E1931" s="443" t="str">
        <f>CONCATENATE(SUM('Раздел 1'!P34:P34),"&gt;=",SUM('Раздел 1'!G34:G34))</f>
        <v>2&gt;=2</v>
      </c>
      <c r="F1931" s="444"/>
    </row>
    <row r="1932" spans="1:6" s="445" customFormat="1" ht="30" hidden="1" customHeight="1" x14ac:dyDescent="0.25">
      <c r="A1932" s="436" t="str">
        <f>IF((SUM('Раздел 1'!P35:P35)&gt;=SUM('Раздел 1'!G35:G35)),"","Неверно!")</f>
        <v/>
      </c>
      <c r="B1932" s="437" t="s">
        <v>10987</v>
      </c>
      <c r="C1932" s="443" t="s">
        <v>1044</v>
      </c>
      <c r="D1932" s="443" t="s">
        <v>254</v>
      </c>
      <c r="E1932" s="443" t="str">
        <f>CONCATENATE(SUM('Раздел 1'!P35:P35),"&gt;=",SUM('Раздел 1'!G35:G35))</f>
        <v>5&gt;=3</v>
      </c>
      <c r="F1932" s="444"/>
    </row>
    <row r="1933" spans="1:6" s="445" customFormat="1" ht="30" hidden="1" customHeight="1" x14ac:dyDescent="0.25">
      <c r="A1933" s="436" t="str">
        <f>IF((SUM('Раздел 1'!P36:P36)&gt;=SUM('Раздел 1'!G36:G36)),"","Неверно!")</f>
        <v/>
      </c>
      <c r="B1933" s="437" t="s">
        <v>10987</v>
      </c>
      <c r="C1933" s="443" t="s">
        <v>1045</v>
      </c>
      <c r="D1933" s="443" t="s">
        <v>254</v>
      </c>
      <c r="E1933" s="443" t="str">
        <f>CONCATENATE(SUM('Раздел 1'!P36:P36),"&gt;=",SUM('Раздел 1'!G36:G36))</f>
        <v>8&gt;=8</v>
      </c>
      <c r="F1933" s="444"/>
    </row>
    <row r="1934" spans="1:6" s="445" customFormat="1" ht="30" hidden="1" customHeight="1" x14ac:dyDescent="0.25">
      <c r="A1934" s="436" t="str">
        <f>IF((SUM('Раздел 1'!P37:P37)&gt;=SUM('Раздел 1'!G37:G37)),"","Неверно!")</f>
        <v/>
      </c>
      <c r="B1934" s="437" t="s">
        <v>10987</v>
      </c>
      <c r="C1934" s="443" t="s">
        <v>1046</v>
      </c>
      <c r="D1934" s="443" t="s">
        <v>254</v>
      </c>
      <c r="E1934" s="443" t="str">
        <f>CONCATENATE(SUM('Раздел 1'!P37:P37),"&gt;=",SUM('Раздел 1'!G37:G37))</f>
        <v>0&gt;=0</v>
      </c>
      <c r="F1934" s="444"/>
    </row>
    <row r="1935" spans="1:6" s="445" customFormat="1" ht="30" hidden="1" customHeight="1" x14ac:dyDescent="0.25">
      <c r="A1935" s="436" t="str">
        <f>IF((SUM('Раздел 1'!P38:P38)&gt;=SUM('Раздел 1'!G38:G38)),"","Неверно!")</f>
        <v/>
      </c>
      <c r="B1935" s="437" t="s">
        <v>10987</v>
      </c>
      <c r="C1935" s="443" t="s">
        <v>1047</v>
      </c>
      <c r="D1935" s="443" t="s">
        <v>254</v>
      </c>
      <c r="E1935" s="443" t="str">
        <f>CONCATENATE(SUM('Раздел 1'!P38:P38),"&gt;=",SUM('Раздел 1'!G38:G38))</f>
        <v>0&gt;=0</v>
      </c>
      <c r="F1935" s="444"/>
    </row>
    <row r="1936" spans="1:6" s="445" customFormat="1" ht="30" hidden="1" customHeight="1" x14ac:dyDescent="0.25">
      <c r="A1936" s="436" t="str">
        <f>IF((SUM('Раздел 1'!P12:P12)&gt;=SUM('Раздел 1'!G12:G12)),"","Неверно!")</f>
        <v/>
      </c>
      <c r="B1936" s="437" t="s">
        <v>10987</v>
      </c>
      <c r="C1936" s="443" t="s">
        <v>1048</v>
      </c>
      <c r="D1936" s="443" t="s">
        <v>254</v>
      </c>
      <c r="E1936" s="443" t="str">
        <f>CONCATENATE(SUM('Раздел 1'!P12:P12),"&gt;=",SUM('Раздел 1'!G12:G12))</f>
        <v>0&gt;=0</v>
      </c>
      <c r="F1936" s="444"/>
    </row>
    <row r="1937" spans="1:6" s="445" customFormat="1" ht="30" hidden="1" customHeight="1" x14ac:dyDescent="0.25">
      <c r="A1937" s="436" t="str">
        <f>IF((SUM('Раздел 1'!P39:P39)&gt;=SUM('Раздел 1'!G39:G39)),"","Неверно!")</f>
        <v/>
      </c>
      <c r="B1937" s="437" t="s">
        <v>10987</v>
      </c>
      <c r="C1937" s="443" t="s">
        <v>1049</v>
      </c>
      <c r="D1937" s="443" t="s">
        <v>254</v>
      </c>
      <c r="E1937" s="443" t="str">
        <f>CONCATENATE(SUM('Раздел 1'!P39:P39),"&gt;=",SUM('Раздел 1'!G39:G39))</f>
        <v>0&gt;=0</v>
      </c>
      <c r="F1937" s="444"/>
    </row>
    <row r="1938" spans="1:6" s="445" customFormat="1" ht="30" hidden="1" customHeight="1" x14ac:dyDescent="0.25">
      <c r="A1938" s="436" t="str">
        <f>IF((SUM('Раздел 1'!P40:P40)&gt;=SUM('Раздел 1'!G40:G40)),"","Неверно!")</f>
        <v/>
      </c>
      <c r="B1938" s="437" t="s">
        <v>10987</v>
      </c>
      <c r="C1938" s="443" t="s">
        <v>1050</v>
      </c>
      <c r="D1938" s="443" t="s">
        <v>254</v>
      </c>
      <c r="E1938" s="443" t="str">
        <f>CONCATENATE(SUM('Раздел 1'!P40:P40),"&gt;=",SUM('Раздел 1'!G40:G40))</f>
        <v>0&gt;=0</v>
      </c>
      <c r="F1938" s="444"/>
    </row>
    <row r="1939" spans="1:6" s="445" customFormat="1" ht="30" hidden="1" customHeight="1" x14ac:dyDescent="0.25">
      <c r="A1939" s="436" t="str">
        <f>IF((SUM('Раздел 1'!P41:P41)&gt;=SUM('Раздел 1'!G41:G41)),"","Неверно!")</f>
        <v/>
      </c>
      <c r="B1939" s="437" t="s">
        <v>10987</v>
      </c>
      <c r="C1939" s="443" t="s">
        <v>1051</v>
      </c>
      <c r="D1939" s="443" t="s">
        <v>254</v>
      </c>
      <c r="E1939" s="443" t="str">
        <f>CONCATENATE(SUM('Раздел 1'!P41:P41),"&gt;=",SUM('Раздел 1'!G41:G41))</f>
        <v>0&gt;=0</v>
      </c>
      <c r="F1939" s="444"/>
    </row>
    <row r="1940" spans="1:6" s="445" customFormat="1" ht="30" hidden="1" customHeight="1" x14ac:dyDescent="0.25">
      <c r="A1940" s="436" t="str">
        <f>IF((SUM('Раздел 1'!P42:P42)&gt;=SUM('Раздел 1'!G42:G42)),"","Неверно!")</f>
        <v/>
      </c>
      <c r="B1940" s="437" t="s">
        <v>10987</v>
      </c>
      <c r="C1940" s="443" t="s">
        <v>1052</v>
      </c>
      <c r="D1940" s="443" t="s">
        <v>254</v>
      </c>
      <c r="E1940" s="443" t="str">
        <f>CONCATENATE(SUM('Раздел 1'!P42:P42),"&gt;=",SUM('Раздел 1'!G42:G42))</f>
        <v>0&gt;=0</v>
      </c>
      <c r="F1940" s="444"/>
    </row>
    <row r="1941" spans="1:6" s="445" customFormat="1" ht="30" hidden="1" customHeight="1" x14ac:dyDescent="0.25">
      <c r="A1941" s="436" t="str">
        <f>IF((SUM('Раздел 1'!P43:P43)&gt;=SUM('Раздел 1'!G43:G43)),"","Неверно!")</f>
        <v/>
      </c>
      <c r="B1941" s="437" t="s">
        <v>10987</v>
      </c>
      <c r="C1941" s="443" t="s">
        <v>1053</v>
      </c>
      <c r="D1941" s="443" t="s">
        <v>254</v>
      </c>
      <c r="E1941" s="443" t="str">
        <f>CONCATENATE(SUM('Раздел 1'!P43:P43),"&gt;=",SUM('Раздел 1'!G43:G43))</f>
        <v>3&gt;=3</v>
      </c>
      <c r="F1941" s="444"/>
    </row>
    <row r="1942" spans="1:6" s="445" customFormat="1" ht="30" hidden="1" customHeight="1" x14ac:dyDescent="0.25">
      <c r="A1942" s="436" t="str">
        <f>IF((SUM('Раздел 1'!P44:P44)&gt;=SUM('Раздел 1'!G44:G44)),"","Неверно!")</f>
        <v/>
      </c>
      <c r="B1942" s="437" t="s">
        <v>10987</v>
      </c>
      <c r="C1942" s="443" t="s">
        <v>1054</v>
      </c>
      <c r="D1942" s="443" t="s">
        <v>254</v>
      </c>
      <c r="E1942" s="443" t="str">
        <f>CONCATENATE(SUM('Раздел 1'!P44:P44),"&gt;=",SUM('Раздел 1'!G44:G44))</f>
        <v>0&gt;=0</v>
      </c>
      <c r="F1942" s="444"/>
    </row>
    <row r="1943" spans="1:6" s="445" customFormat="1" ht="30" hidden="1" customHeight="1" x14ac:dyDescent="0.25">
      <c r="A1943" s="436" t="str">
        <f>IF((SUM('Раздел 1'!P45:P45)&gt;=SUM('Раздел 1'!G45:G45)),"","Неверно!")</f>
        <v/>
      </c>
      <c r="B1943" s="437" t="s">
        <v>10987</v>
      </c>
      <c r="C1943" s="443" t="s">
        <v>1055</v>
      </c>
      <c r="D1943" s="443" t="s">
        <v>254</v>
      </c>
      <c r="E1943" s="443" t="str">
        <f>CONCATENATE(SUM('Раздел 1'!P45:P45),"&gt;=",SUM('Раздел 1'!G45:G45))</f>
        <v>0&gt;=0</v>
      </c>
      <c r="F1943" s="444"/>
    </row>
    <row r="1944" spans="1:6" s="445" customFormat="1" ht="30" hidden="1" customHeight="1" x14ac:dyDescent="0.25">
      <c r="A1944" s="436" t="str">
        <f>IF((SUM('Раздел 1'!P46:P46)&gt;=SUM('Раздел 1'!G46:G46)),"","Неверно!")</f>
        <v/>
      </c>
      <c r="B1944" s="437" t="s">
        <v>10987</v>
      </c>
      <c r="C1944" s="443" t="s">
        <v>1056</v>
      </c>
      <c r="D1944" s="443" t="s">
        <v>254</v>
      </c>
      <c r="E1944" s="443" t="str">
        <f>CONCATENATE(SUM('Раздел 1'!P46:P46),"&gt;=",SUM('Раздел 1'!G46:G46))</f>
        <v>24&gt;=23</v>
      </c>
      <c r="F1944" s="444"/>
    </row>
    <row r="1945" spans="1:6" s="445" customFormat="1" ht="30" hidden="1" customHeight="1" x14ac:dyDescent="0.25">
      <c r="A1945" s="436" t="str">
        <f>IF((SUM('Раздел 1'!P47:P47)&gt;=SUM('Раздел 1'!G47:G47)),"","Неверно!")</f>
        <v/>
      </c>
      <c r="B1945" s="437" t="s">
        <v>10987</v>
      </c>
      <c r="C1945" s="443" t="s">
        <v>1057</v>
      </c>
      <c r="D1945" s="443" t="s">
        <v>254</v>
      </c>
      <c r="E1945" s="443" t="str">
        <f>CONCATENATE(SUM('Раздел 1'!P47:P47),"&gt;=",SUM('Раздел 1'!G47:G47))</f>
        <v>1&gt;=1</v>
      </c>
      <c r="F1945" s="444"/>
    </row>
    <row r="1946" spans="1:6" s="445" customFormat="1" ht="30" hidden="1" customHeight="1" x14ac:dyDescent="0.25">
      <c r="A1946" s="436" t="str">
        <f>IF((SUM('Раздел 1'!P48:P48)&gt;=SUM('Раздел 1'!G48:G48)),"","Неверно!")</f>
        <v/>
      </c>
      <c r="B1946" s="437" t="s">
        <v>10987</v>
      </c>
      <c r="C1946" s="443" t="s">
        <v>1058</v>
      </c>
      <c r="D1946" s="443" t="s">
        <v>254</v>
      </c>
      <c r="E1946" s="443" t="str">
        <f>CONCATENATE(SUM('Раздел 1'!P48:P48),"&gt;=",SUM('Раздел 1'!G48:G48))</f>
        <v>0&gt;=0</v>
      </c>
      <c r="F1946" s="444"/>
    </row>
    <row r="1947" spans="1:6" s="445" customFormat="1" ht="30" hidden="1" customHeight="1" x14ac:dyDescent="0.25">
      <c r="A1947" s="436" t="str">
        <f>IF((SUM('Раздел 1'!P13:P13)&gt;=SUM('Раздел 1'!G13:G13)),"","Неверно!")</f>
        <v/>
      </c>
      <c r="B1947" s="437" t="s">
        <v>10987</v>
      </c>
      <c r="C1947" s="443" t="s">
        <v>1059</v>
      </c>
      <c r="D1947" s="443" t="s">
        <v>254</v>
      </c>
      <c r="E1947" s="443" t="str">
        <f>CONCATENATE(SUM('Раздел 1'!P13:P13),"&gt;=",SUM('Раздел 1'!G13:G13))</f>
        <v>5&gt;=5</v>
      </c>
      <c r="F1947" s="444"/>
    </row>
    <row r="1948" spans="1:6" s="445" customFormat="1" ht="30" hidden="1" customHeight="1" x14ac:dyDescent="0.25">
      <c r="A1948" s="436" t="str">
        <f>IF((SUM('Раздел 1'!P49:P49)&gt;=SUM('Раздел 1'!G49:G49)),"","Неверно!")</f>
        <v/>
      </c>
      <c r="B1948" s="437" t="s">
        <v>10987</v>
      </c>
      <c r="C1948" s="443" t="s">
        <v>1060</v>
      </c>
      <c r="D1948" s="443" t="s">
        <v>254</v>
      </c>
      <c r="E1948" s="443" t="str">
        <f>CONCATENATE(SUM('Раздел 1'!P49:P49),"&gt;=",SUM('Раздел 1'!G49:G49))</f>
        <v>28&gt;=26</v>
      </c>
      <c r="F1948" s="444"/>
    </row>
    <row r="1949" spans="1:6" s="445" customFormat="1" ht="30" hidden="1" customHeight="1" x14ac:dyDescent="0.25">
      <c r="A1949" s="436" t="str">
        <f>IF((SUM('Раздел 1'!P50:P50)&gt;=SUM('Раздел 1'!G50:G50)),"","Неверно!")</f>
        <v/>
      </c>
      <c r="B1949" s="437" t="s">
        <v>10987</v>
      </c>
      <c r="C1949" s="443" t="s">
        <v>1061</v>
      </c>
      <c r="D1949" s="443" t="s">
        <v>254</v>
      </c>
      <c r="E1949" s="443" t="str">
        <f>CONCATENATE(SUM('Раздел 1'!P50:P50),"&gt;=",SUM('Раздел 1'!G50:G50))</f>
        <v>3&gt;=3</v>
      </c>
      <c r="F1949" s="444"/>
    </row>
    <row r="1950" spans="1:6" s="445" customFormat="1" ht="30" hidden="1" customHeight="1" x14ac:dyDescent="0.25">
      <c r="A1950" s="436" t="str">
        <f>IF((SUM('Раздел 1'!P51:P51)&gt;=SUM('Раздел 1'!G51:G51)),"","Неверно!")</f>
        <v/>
      </c>
      <c r="B1950" s="437" t="s">
        <v>10987</v>
      </c>
      <c r="C1950" s="443" t="s">
        <v>1062</v>
      </c>
      <c r="D1950" s="443" t="s">
        <v>254</v>
      </c>
      <c r="E1950" s="443" t="str">
        <f>CONCATENATE(SUM('Раздел 1'!P51:P51),"&gt;=",SUM('Раздел 1'!G51:G51))</f>
        <v>47&gt;=42</v>
      </c>
      <c r="F1950" s="444"/>
    </row>
    <row r="1951" spans="1:6" s="445" customFormat="1" ht="30" hidden="1" customHeight="1" x14ac:dyDescent="0.25">
      <c r="A1951" s="436" t="str">
        <f>IF((SUM('Раздел 1'!P52:P52)&gt;=SUM('Раздел 1'!G52:G52)),"","Неверно!")</f>
        <v/>
      </c>
      <c r="B1951" s="437" t="s">
        <v>10987</v>
      </c>
      <c r="C1951" s="443" t="s">
        <v>1063</v>
      </c>
      <c r="D1951" s="443" t="s">
        <v>254</v>
      </c>
      <c r="E1951" s="443" t="str">
        <f>CONCATENATE(SUM('Раздел 1'!P52:P52),"&gt;=",SUM('Раздел 1'!G52:G52))</f>
        <v>76&gt;=70</v>
      </c>
      <c r="F1951" s="444"/>
    </row>
    <row r="1952" spans="1:6" s="445" customFormat="1" ht="30" hidden="1" customHeight="1" x14ac:dyDescent="0.25">
      <c r="A1952" s="436" t="str">
        <f>IF((SUM('Раздел 1'!P53:P53)&gt;=SUM('Раздел 1'!G53:G53)),"","Неверно!")</f>
        <v/>
      </c>
      <c r="B1952" s="437" t="s">
        <v>10987</v>
      </c>
      <c r="C1952" s="443" t="s">
        <v>1064</v>
      </c>
      <c r="D1952" s="443" t="s">
        <v>254</v>
      </c>
      <c r="E1952" s="443" t="str">
        <f>CONCATENATE(SUM('Раздел 1'!P53:P53),"&gt;=",SUM('Раздел 1'!G53:G53))</f>
        <v>1&gt;=1</v>
      </c>
      <c r="F1952" s="444"/>
    </row>
    <row r="1953" spans="1:6" s="445" customFormat="1" ht="30" hidden="1" customHeight="1" x14ac:dyDescent="0.25">
      <c r="A1953" s="436" t="str">
        <f>IF((SUM('Раздел 1'!P54:P54)&gt;=SUM('Раздел 1'!G54:G54)),"","Неверно!")</f>
        <v/>
      </c>
      <c r="B1953" s="437" t="s">
        <v>10987</v>
      </c>
      <c r="C1953" s="443" t="s">
        <v>1065</v>
      </c>
      <c r="D1953" s="443" t="s">
        <v>254</v>
      </c>
      <c r="E1953" s="443" t="str">
        <f>CONCATENATE(SUM('Раздел 1'!P54:P54),"&gt;=",SUM('Раздел 1'!G54:G54))</f>
        <v>0&gt;=0</v>
      </c>
      <c r="F1953" s="444"/>
    </row>
    <row r="1954" spans="1:6" s="445" customFormat="1" ht="30" hidden="1" customHeight="1" x14ac:dyDescent="0.25">
      <c r="A1954" s="436" t="str">
        <f>IF((SUM('Раздел 1'!P55:P55)&gt;=SUM('Раздел 1'!G55:G55)),"","Неверно!")</f>
        <v/>
      </c>
      <c r="B1954" s="437" t="s">
        <v>10987</v>
      </c>
      <c r="C1954" s="443" t="s">
        <v>1066</v>
      </c>
      <c r="D1954" s="443" t="s">
        <v>254</v>
      </c>
      <c r="E1954" s="443" t="str">
        <f>CONCATENATE(SUM('Раздел 1'!P55:P55),"&gt;=",SUM('Раздел 1'!G55:G55))</f>
        <v>3&gt;=3</v>
      </c>
      <c r="F1954" s="444"/>
    </row>
    <row r="1955" spans="1:6" s="445" customFormat="1" ht="30" hidden="1" customHeight="1" x14ac:dyDescent="0.25">
      <c r="A1955" s="436" t="str">
        <f>IF((SUM('Раздел 1'!P56:P56)&gt;=SUM('Раздел 1'!G56:G56)),"","Неверно!")</f>
        <v/>
      </c>
      <c r="B1955" s="437" t="s">
        <v>10987</v>
      </c>
      <c r="C1955" s="443" t="s">
        <v>1067</v>
      </c>
      <c r="D1955" s="443" t="s">
        <v>254</v>
      </c>
      <c r="E1955" s="443" t="str">
        <f>CONCATENATE(SUM('Раздел 1'!P56:P56),"&gt;=",SUM('Раздел 1'!G56:G56))</f>
        <v>19&gt;=18</v>
      </c>
      <c r="F1955" s="444"/>
    </row>
    <row r="1956" spans="1:6" s="445" customFormat="1" ht="30" hidden="1" customHeight="1" x14ac:dyDescent="0.25">
      <c r="A1956" s="436" t="str">
        <f>IF((SUM('Раздел 1'!P57:P57)&gt;=SUM('Раздел 1'!G57:G57)),"","Неверно!")</f>
        <v/>
      </c>
      <c r="B1956" s="437" t="s">
        <v>10987</v>
      </c>
      <c r="C1956" s="443" t="s">
        <v>1068</v>
      </c>
      <c r="D1956" s="443" t="s">
        <v>254</v>
      </c>
      <c r="E1956" s="443" t="str">
        <f>CONCATENATE(SUM('Раздел 1'!P57:P57),"&gt;=",SUM('Раздел 1'!G57:G57))</f>
        <v>27&gt;=22</v>
      </c>
      <c r="F1956" s="444"/>
    </row>
    <row r="1957" spans="1:6" s="445" customFormat="1" ht="30" hidden="1" customHeight="1" x14ac:dyDescent="0.25">
      <c r="A1957" s="436" t="str">
        <f>IF((SUM('Раздел 1'!P58:P58)&gt;=SUM('Раздел 1'!G58:G58)),"","Неверно!")</f>
        <v/>
      </c>
      <c r="B1957" s="437" t="s">
        <v>10987</v>
      </c>
      <c r="C1957" s="443" t="s">
        <v>1069</v>
      </c>
      <c r="D1957" s="443" t="s">
        <v>254</v>
      </c>
      <c r="E1957" s="443" t="str">
        <f>CONCATENATE(SUM('Раздел 1'!P58:P58),"&gt;=",SUM('Раздел 1'!G58:G58))</f>
        <v>28&gt;=28</v>
      </c>
      <c r="F1957" s="444"/>
    </row>
    <row r="1958" spans="1:6" s="445" customFormat="1" ht="30" hidden="1" customHeight="1" x14ac:dyDescent="0.25">
      <c r="A1958" s="436" t="str">
        <f>IF((SUM('Раздел 1'!P14:P14)&gt;=SUM('Раздел 1'!G14:G14)),"","Неверно!")</f>
        <v/>
      </c>
      <c r="B1958" s="437" t="s">
        <v>10987</v>
      </c>
      <c r="C1958" s="443" t="s">
        <v>1070</v>
      </c>
      <c r="D1958" s="443" t="s">
        <v>254</v>
      </c>
      <c r="E1958" s="443" t="str">
        <f>CONCATENATE(SUM('Раздел 1'!P14:P14),"&gt;=",SUM('Раздел 1'!G14:G14))</f>
        <v>0&gt;=0</v>
      </c>
      <c r="F1958" s="444"/>
    </row>
    <row r="1959" spans="1:6" s="445" customFormat="1" ht="30" hidden="1" customHeight="1" x14ac:dyDescent="0.25">
      <c r="A1959" s="436" t="str">
        <f>IF((SUM('Раздел 1'!P59:P59)&gt;=SUM('Раздел 1'!G59:G59)),"","Неверно!")</f>
        <v/>
      </c>
      <c r="B1959" s="437" t="s">
        <v>10987</v>
      </c>
      <c r="C1959" s="443" t="s">
        <v>1071</v>
      </c>
      <c r="D1959" s="443" t="s">
        <v>254</v>
      </c>
      <c r="E1959" s="443" t="str">
        <f>CONCATENATE(SUM('Раздел 1'!P59:P59),"&gt;=",SUM('Раздел 1'!G59:G59))</f>
        <v>3&gt;=3</v>
      </c>
      <c r="F1959" s="444"/>
    </row>
    <row r="1960" spans="1:6" s="445" customFormat="1" ht="30" hidden="1" customHeight="1" x14ac:dyDescent="0.25">
      <c r="A1960" s="436" t="str">
        <f>IF((SUM('Раздел 1'!P60:P60)&gt;=SUM('Раздел 1'!G60:G60)),"","Неверно!")</f>
        <v/>
      </c>
      <c r="B1960" s="437" t="s">
        <v>10987</v>
      </c>
      <c r="C1960" s="443" t="s">
        <v>1072</v>
      </c>
      <c r="D1960" s="443" t="s">
        <v>254</v>
      </c>
      <c r="E1960" s="443" t="str">
        <f>CONCATENATE(SUM('Раздел 1'!P60:P60),"&gt;=",SUM('Раздел 1'!G60:G60))</f>
        <v>0&gt;=0</v>
      </c>
      <c r="F1960" s="444"/>
    </row>
    <row r="1961" spans="1:6" s="445" customFormat="1" ht="30" hidden="1" customHeight="1" x14ac:dyDescent="0.25">
      <c r="A1961" s="436" t="str">
        <f>IF((SUM('Раздел 1'!P61:P61)&gt;=SUM('Раздел 1'!G61:G61)),"","Неверно!")</f>
        <v/>
      </c>
      <c r="B1961" s="437" t="s">
        <v>10987</v>
      </c>
      <c r="C1961" s="443" t="s">
        <v>1073</v>
      </c>
      <c r="D1961" s="443" t="s">
        <v>254</v>
      </c>
      <c r="E1961" s="443" t="str">
        <f>CONCATENATE(SUM('Раздел 1'!P61:P61),"&gt;=",SUM('Раздел 1'!G61:G61))</f>
        <v>0&gt;=0</v>
      </c>
      <c r="F1961" s="444"/>
    </row>
    <row r="1962" spans="1:6" s="445" customFormat="1" ht="30" hidden="1" customHeight="1" x14ac:dyDescent="0.25">
      <c r="A1962" s="436" t="str">
        <f>IF((SUM('Раздел 1'!P62:P62)&gt;=SUM('Раздел 1'!G62:G62)),"","Неверно!")</f>
        <v/>
      </c>
      <c r="B1962" s="437" t="s">
        <v>10987</v>
      </c>
      <c r="C1962" s="443" t="s">
        <v>1074</v>
      </c>
      <c r="D1962" s="443" t="s">
        <v>254</v>
      </c>
      <c r="E1962" s="443" t="str">
        <f>CONCATENATE(SUM('Раздел 1'!P62:P62),"&gt;=",SUM('Раздел 1'!G62:G62))</f>
        <v>0&gt;=0</v>
      </c>
      <c r="F1962" s="444"/>
    </row>
    <row r="1963" spans="1:6" s="445" customFormat="1" ht="30" hidden="1" customHeight="1" x14ac:dyDescent="0.25">
      <c r="A1963" s="436" t="str">
        <f>IF((SUM('Раздел 1'!P63:P63)&gt;=SUM('Раздел 1'!G63:G63)),"","Неверно!")</f>
        <v/>
      </c>
      <c r="B1963" s="437" t="s">
        <v>10987</v>
      </c>
      <c r="C1963" s="443" t="s">
        <v>1075</v>
      </c>
      <c r="D1963" s="443" t="s">
        <v>254</v>
      </c>
      <c r="E1963" s="443" t="str">
        <f>CONCATENATE(SUM('Раздел 1'!P63:P63),"&gt;=",SUM('Раздел 1'!G63:G63))</f>
        <v>0&gt;=0</v>
      </c>
      <c r="F1963" s="444"/>
    </row>
    <row r="1964" spans="1:6" s="445" customFormat="1" ht="30" hidden="1" customHeight="1" x14ac:dyDescent="0.25">
      <c r="A1964" s="436" t="str">
        <f>IF((SUM('Раздел 1'!P15:P15)&gt;=SUM('Раздел 1'!G15:G15)),"","Неверно!")</f>
        <v/>
      </c>
      <c r="B1964" s="437" t="s">
        <v>10987</v>
      </c>
      <c r="C1964" s="443" t="s">
        <v>1076</v>
      </c>
      <c r="D1964" s="443" t="s">
        <v>254</v>
      </c>
      <c r="E1964" s="443" t="str">
        <f>CONCATENATE(SUM('Раздел 1'!P15:P15),"&gt;=",SUM('Раздел 1'!G15:G15))</f>
        <v>0&gt;=0</v>
      </c>
      <c r="F1964" s="444"/>
    </row>
    <row r="1965" spans="1:6" s="445" customFormat="1" ht="30" hidden="1" customHeight="1" x14ac:dyDescent="0.25">
      <c r="A1965" s="436" t="str">
        <f>IF((SUM('Раздел 1'!P16:P16)&gt;=SUM('Раздел 1'!G16:G16)),"","Неверно!")</f>
        <v/>
      </c>
      <c r="B1965" s="437" t="s">
        <v>10987</v>
      </c>
      <c r="C1965" s="443" t="s">
        <v>1077</v>
      </c>
      <c r="D1965" s="443" t="s">
        <v>254</v>
      </c>
      <c r="E1965" s="443" t="str">
        <f>CONCATENATE(SUM('Раздел 1'!P16:P16),"&gt;=",SUM('Раздел 1'!G16:G16))</f>
        <v>2&gt;=2</v>
      </c>
      <c r="F1965" s="444"/>
    </row>
    <row r="1966" spans="1:6" s="445" customFormat="1" ht="30" hidden="1" customHeight="1" x14ac:dyDescent="0.25">
      <c r="A1966" s="436" t="str">
        <f>IF((SUM('Раздел 1'!P17:P17)&gt;=SUM('Раздел 1'!G17:G17)),"","Неверно!")</f>
        <v/>
      </c>
      <c r="B1966" s="437" t="s">
        <v>10987</v>
      </c>
      <c r="C1966" s="443" t="s">
        <v>1078</v>
      </c>
      <c r="D1966" s="443" t="s">
        <v>254</v>
      </c>
      <c r="E1966" s="443" t="str">
        <f>CONCATENATE(SUM('Раздел 1'!P17:P17),"&gt;=",SUM('Раздел 1'!G17:G17))</f>
        <v>17&gt;=14</v>
      </c>
      <c r="F1966" s="444"/>
    </row>
    <row r="1967" spans="1:6" s="445" customFormat="1" ht="30" hidden="1" customHeight="1" x14ac:dyDescent="0.25">
      <c r="A1967" s="436" t="str">
        <f>IF((SUM('Раздел 1'!P18:P18)&gt;=SUM('Раздел 1'!G18:G18)),"","Неверно!")</f>
        <v/>
      </c>
      <c r="B1967" s="437" t="s">
        <v>10987</v>
      </c>
      <c r="C1967" s="443" t="s">
        <v>1079</v>
      </c>
      <c r="D1967" s="443" t="s">
        <v>254</v>
      </c>
      <c r="E1967" s="443" t="str">
        <f>CONCATENATE(SUM('Раздел 1'!P18:P18),"&gt;=",SUM('Раздел 1'!G18:G18))</f>
        <v>0&gt;=0</v>
      </c>
      <c r="F1967" s="444"/>
    </row>
    <row r="1968" spans="1:6" s="445" customFormat="1" ht="30" hidden="1" customHeight="1" x14ac:dyDescent="0.25">
      <c r="A1968" s="436" t="str">
        <f>IF((SUM('Разделы 5, 6, 7, 8'!H8:H8)=SUM('Разделы 5, 6, 7, 8'!G9:G9)),"","Неверно!")</f>
        <v/>
      </c>
      <c r="B1968" s="437" t="s">
        <v>10988</v>
      </c>
      <c r="C1968" s="443" t="s">
        <v>1025</v>
      </c>
      <c r="D1968" s="443" t="s">
        <v>460</v>
      </c>
      <c r="E1968" s="443" t="str">
        <f>CONCATENATE(SUM('Разделы 5, 6, 7, 8'!H8:H8),"=",SUM('Разделы 5, 6, 7, 8'!G9:G9))</f>
        <v>0=0</v>
      </c>
      <c r="F1968" s="444"/>
    </row>
    <row r="1969" spans="1:6" s="445" customFormat="1" ht="30" hidden="1" customHeight="1" x14ac:dyDescent="0.25">
      <c r="A1969" s="436" t="str">
        <f>IF((SUM('Раздел 2'!E21:E21)&lt;=SUM('Раздел 2'!E20:E20)),"","Неверно!")</f>
        <v/>
      </c>
      <c r="B1969" s="437" t="s">
        <v>10989</v>
      </c>
      <c r="C1969" s="443" t="s">
        <v>1024</v>
      </c>
      <c r="D1969" s="443" t="s">
        <v>10392</v>
      </c>
      <c r="E1969" s="443" t="str">
        <f>CONCATENATE(SUM('Раздел 2'!E21:E21),"&lt;=",SUM('Раздел 2'!E20:E20))</f>
        <v>2&lt;=13</v>
      </c>
      <c r="F1969" s="444"/>
    </row>
    <row r="1970" spans="1:6" s="445" customFormat="1" ht="30" hidden="1" customHeight="1" x14ac:dyDescent="0.25">
      <c r="A1970" s="436" t="str">
        <f>IF((SUM('Разделы 5, 6, 7, 8'!F8:F8)&lt;=SUM('Разделы 5, 6, 7, 8'!E8:E8)),"","Неверно!")</f>
        <v/>
      </c>
      <c r="B1970" s="437" t="s">
        <v>10990</v>
      </c>
      <c r="C1970" s="443" t="s">
        <v>1017</v>
      </c>
      <c r="D1970" s="443" t="s">
        <v>10393</v>
      </c>
      <c r="E1970" s="443" t="str">
        <f>CONCATENATE(SUM('Разделы 5, 6, 7, 8'!F8:F8),"&lt;=",SUM('Разделы 5, 6, 7, 8'!E8:E8))</f>
        <v>0&lt;=0</v>
      </c>
      <c r="F1970" s="444"/>
    </row>
    <row r="1971" spans="1:6" s="445" customFormat="1" ht="30" hidden="1" customHeight="1" x14ac:dyDescent="0.25">
      <c r="A1971" s="436" t="str">
        <f>IF((SUM('Разделы 5, 6, 7, 8'!F9:F9)&lt;=SUM('Разделы 5, 6, 7, 8'!E9:E9)),"","Неверно!")</f>
        <v/>
      </c>
      <c r="B1971" s="437" t="s">
        <v>10990</v>
      </c>
      <c r="C1971" s="443" t="s">
        <v>1018</v>
      </c>
      <c r="D1971" s="443" t="s">
        <v>10393</v>
      </c>
      <c r="E1971" s="443" t="str">
        <f>CONCATENATE(SUM('Разделы 5, 6, 7, 8'!F9:F9),"&lt;=",SUM('Разделы 5, 6, 7, 8'!E9:E9))</f>
        <v>0&lt;=0</v>
      </c>
      <c r="F1971" s="444"/>
    </row>
    <row r="1972" spans="1:6" s="445" customFormat="1" ht="30" hidden="1" customHeight="1" x14ac:dyDescent="0.25">
      <c r="A1972" s="436" t="str">
        <f>IF((SUM('Разделы 5, 6, 7, 8'!F10:F10)&lt;=SUM('Разделы 5, 6, 7, 8'!E10:E10)),"","Неверно!")</f>
        <v/>
      </c>
      <c r="B1972" s="437" t="s">
        <v>10990</v>
      </c>
      <c r="C1972" s="443" t="s">
        <v>1019</v>
      </c>
      <c r="D1972" s="443" t="s">
        <v>10393</v>
      </c>
      <c r="E1972" s="443" t="str">
        <f>CONCATENATE(SUM('Разделы 5, 6, 7, 8'!F10:F10),"&lt;=",SUM('Разделы 5, 6, 7, 8'!E10:E10))</f>
        <v>0&lt;=0</v>
      </c>
      <c r="F1972" s="444"/>
    </row>
    <row r="1973" spans="1:6" s="445" customFormat="1" ht="30" hidden="1" customHeight="1" x14ac:dyDescent="0.25">
      <c r="A1973" s="436" t="str">
        <f>IF((SUM('Разделы 5, 6, 7, 8'!F11:F11)&lt;=SUM('Разделы 5, 6, 7, 8'!E11:E11)),"","Неверно!")</f>
        <v/>
      </c>
      <c r="B1973" s="437" t="s">
        <v>10990</v>
      </c>
      <c r="C1973" s="443" t="s">
        <v>1020</v>
      </c>
      <c r="D1973" s="443" t="s">
        <v>10393</v>
      </c>
      <c r="E1973" s="443" t="str">
        <f>CONCATENATE(SUM('Разделы 5, 6, 7, 8'!F11:F11),"&lt;=",SUM('Разделы 5, 6, 7, 8'!E11:E11))</f>
        <v>0&lt;=0</v>
      </c>
      <c r="F1973" s="444"/>
    </row>
    <row r="1974" spans="1:6" s="445" customFormat="1" ht="30" hidden="1" customHeight="1" x14ac:dyDescent="0.25">
      <c r="A1974" s="436" t="str">
        <f>IF((SUM('Разделы 5, 6, 7, 8'!F12:F12)&lt;=SUM('Разделы 5, 6, 7, 8'!E12:E12)),"","Неверно!")</f>
        <v/>
      </c>
      <c r="B1974" s="437" t="s">
        <v>10990</v>
      </c>
      <c r="C1974" s="443" t="s">
        <v>1021</v>
      </c>
      <c r="D1974" s="443" t="s">
        <v>10393</v>
      </c>
      <c r="E1974" s="443" t="str">
        <f>CONCATENATE(SUM('Разделы 5, 6, 7, 8'!F12:F12),"&lt;=",SUM('Разделы 5, 6, 7, 8'!E12:E12))</f>
        <v>0&lt;=0</v>
      </c>
      <c r="F1974" s="444"/>
    </row>
    <row r="1975" spans="1:6" s="445" customFormat="1" ht="30" hidden="1" customHeight="1" x14ac:dyDescent="0.25">
      <c r="A1975" s="436" t="str">
        <f>IF((SUM('Разделы 5, 6, 7, 8'!F13:F13)&lt;=SUM('Разделы 5, 6, 7, 8'!E13:E13)),"","Неверно!")</f>
        <v/>
      </c>
      <c r="B1975" s="437" t="s">
        <v>10990</v>
      </c>
      <c r="C1975" s="443" t="s">
        <v>1022</v>
      </c>
      <c r="D1975" s="443" t="s">
        <v>10393</v>
      </c>
      <c r="E1975" s="443" t="str">
        <f>CONCATENATE(SUM('Разделы 5, 6, 7, 8'!F13:F13),"&lt;=",SUM('Разделы 5, 6, 7, 8'!E13:E13))</f>
        <v>0&lt;=0</v>
      </c>
      <c r="F1975" s="444"/>
    </row>
    <row r="1976" spans="1:6" s="445" customFormat="1" ht="30" hidden="1" customHeight="1" x14ac:dyDescent="0.25">
      <c r="A1976" s="436" t="str">
        <f>IF((SUM('Разделы 5, 6, 7, 8'!F14:F14)&lt;=SUM('Разделы 5, 6, 7, 8'!E14:E14)),"","Неверно!")</f>
        <v/>
      </c>
      <c r="B1976" s="437" t="s">
        <v>10990</v>
      </c>
      <c r="C1976" s="443" t="s">
        <v>1023</v>
      </c>
      <c r="D1976" s="443" t="s">
        <v>10393</v>
      </c>
      <c r="E1976" s="443" t="str">
        <f>CONCATENATE(SUM('Разделы 5, 6, 7, 8'!F14:F14),"&lt;=",SUM('Разделы 5, 6, 7, 8'!E14:E14))</f>
        <v>0&lt;=0</v>
      </c>
      <c r="F1976" s="444"/>
    </row>
    <row r="1977" spans="1:6" s="445" customFormat="1" ht="30" hidden="1" customHeight="1" x14ac:dyDescent="0.25">
      <c r="A1977" s="436" t="str">
        <f>IF((SUM('Разделы 5, 6, 7, 8'!F15:F15)&lt;=SUM('Разделы 5, 6, 7, 8'!E15:E15)),"","Неверно!")</f>
        <v/>
      </c>
      <c r="B1977" s="437" t="s">
        <v>10990</v>
      </c>
      <c r="C1977" s="443" t="s">
        <v>10394</v>
      </c>
      <c r="D1977" s="443" t="s">
        <v>10393</v>
      </c>
      <c r="E1977" s="443" t="str">
        <f>CONCATENATE(SUM('Разделы 5, 6, 7, 8'!F15:F15),"&lt;=",SUM('Разделы 5, 6, 7, 8'!E15:E15))</f>
        <v>0&lt;=0</v>
      </c>
      <c r="F1977" s="444"/>
    </row>
    <row r="1978" spans="1:6" s="445" customFormat="1" ht="30" hidden="1" customHeight="1" x14ac:dyDescent="0.25">
      <c r="A1978" s="436" t="str">
        <f>IF((SUM('Разделы 5, 6, 7, 8'!F16:F16)&lt;=SUM('Разделы 5, 6, 7, 8'!E16:E16)),"","Неверно!")</f>
        <v/>
      </c>
      <c r="B1978" s="437" t="s">
        <v>10990</v>
      </c>
      <c r="C1978" s="443" t="s">
        <v>10395</v>
      </c>
      <c r="D1978" s="443" t="s">
        <v>10393</v>
      </c>
      <c r="E1978" s="443" t="str">
        <f>CONCATENATE(SUM('Разделы 5, 6, 7, 8'!F16:F16),"&lt;=",SUM('Разделы 5, 6, 7, 8'!E16:E16))</f>
        <v>0&lt;=0</v>
      </c>
      <c r="F1978" s="444"/>
    </row>
    <row r="1979" spans="1:6" s="445" customFormat="1" ht="30" hidden="1" customHeight="1" x14ac:dyDescent="0.25">
      <c r="A1979" s="436" t="str">
        <f>IF((SUM('Раздел 2'!E15:E15)&lt;=SUM('Раздел 1'!O10:O10)),"","Неверно!")</f>
        <v/>
      </c>
      <c r="B1979" s="437" t="s">
        <v>10991</v>
      </c>
      <c r="C1979" s="443" t="s">
        <v>1016</v>
      </c>
      <c r="D1979" s="443" t="s">
        <v>10396</v>
      </c>
      <c r="E1979" s="443" t="str">
        <f>CONCATENATE(SUM('Раздел 2'!E15:E15),"&lt;=",SUM('Раздел 1'!O10:O10))</f>
        <v>8&lt;=41</v>
      </c>
      <c r="F1979" s="444"/>
    </row>
    <row r="1980" spans="1:6" s="445" customFormat="1" ht="30" hidden="1" customHeight="1" x14ac:dyDescent="0.25">
      <c r="A1980" s="436" t="str">
        <f>IF((SUM('Раздел 2'!E34:E40)=SUM('Раздел 1'!T10:T10)),"","Неверно!")</f>
        <v/>
      </c>
      <c r="B1980" s="437" t="s">
        <v>10992</v>
      </c>
      <c r="C1980" s="443" t="s">
        <v>1015</v>
      </c>
      <c r="D1980" s="443" t="s">
        <v>10397</v>
      </c>
      <c r="E1980" s="443" t="str">
        <f>CONCATENATE(SUM('Раздел 2'!E34:E40),"=",SUM('Раздел 1'!T10:T10))</f>
        <v>13=13</v>
      </c>
      <c r="F1980" s="444"/>
    </row>
    <row r="1981" spans="1:6" s="445" customFormat="1" ht="30" hidden="1" customHeight="1" x14ac:dyDescent="0.25">
      <c r="A1981" s="436" t="str">
        <f>IF((SUM('Раздел 2'!E27:E27)&lt;=SUM('Раздел 1'!S10:T10)),"","Неверно!")</f>
        <v/>
      </c>
      <c r="B1981" s="437" t="s">
        <v>10993</v>
      </c>
      <c r="C1981" s="443" t="s">
        <v>1014</v>
      </c>
      <c r="D1981" s="443" t="s">
        <v>10398</v>
      </c>
      <c r="E1981" s="443" t="str">
        <f>CONCATENATE(SUM('Раздел 2'!E27:E27),"&lt;=",SUM('Раздел 1'!S10:T10))</f>
        <v>0&lt;=13</v>
      </c>
      <c r="F1981" s="444"/>
    </row>
    <row r="1982" spans="1:6" s="445" customFormat="1" ht="30" hidden="1" customHeight="1" x14ac:dyDescent="0.25">
      <c r="A1982" s="436" t="str">
        <f>IF((SUM('Раздел 4'!K9:K9)&lt;=SUM('Раздел 4'!H9:H9)),"","Неверно!")</f>
        <v/>
      </c>
      <c r="B1982" s="437" t="s">
        <v>10994</v>
      </c>
      <c r="C1982" s="443" t="s">
        <v>918</v>
      </c>
      <c r="D1982" s="443" t="s">
        <v>10697</v>
      </c>
      <c r="E1982" s="443" t="str">
        <f>CONCATENATE(SUM('Раздел 4'!K9:K9),"&lt;=",SUM('Раздел 4'!H9:H9))</f>
        <v>0&lt;=85</v>
      </c>
      <c r="F1982" s="444"/>
    </row>
    <row r="1983" spans="1:6" s="445" customFormat="1" ht="30" hidden="1" customHeight="1" x14ac:dyDescent="0.25">
      <c r="A1983" s="436" t="str">
        <f>IF((SUM('Раздел 4'!K18:K18)&lt;=SUM('Раздел 4'!H18:H18)),"","Неверно!")</f>
        <v/>
      </c>
      <c r="B1983" s="437" t="s">
        <v>10994</v>
      </c>
      <c r="C1983" s="443" t="s">
        <v>919</v>
      </c>
      <c r="D1983" s="443" t="s">
        <v>10697</v>
      </c>
      <c r="E1983" s="443" t="str">
        <f>CONCATENATE(SUM('Раздел 4'!K18:K18),"&lt;=",SUM('Раздел 4'!H18:H18))</f>
        <v>0&lt;=0</v>
      </c>
      <c r="F1983" s="444"/>
    </row>
    <row r="1984" spans="1:6" s="445" customFormat="1" ht="30" hidden="1" customHeight="1" x14ac:dyDescent="0.25">
      <c r="A1984" s="436" t="str">
        <f>IF((SUM('Раздел 4'!K108:K108)&lt;=SUM('Раздел 4'!H108:H108)),"","Неверно!")</f>
        <v/>
      </c>
      <c r="B1984" s="437" t="s">
        <v>10994</v>
      </c>
      <c r="C1984" s="443" t="s">
        <v>10399</v>
      </c>
      <c r="D1984" s="443" t="s">
        <v>10697</v>
      </c>
      <c r="E1984" s="443" t="str">
        <f>CONCATENATE(SUM('Раздел 4'!K108:K108),"&lt;=",SUM('Раздел 4'!H108:H108))</f>
        <v>0&lt;=0</v>
      </c>
      <c r="F1984" s="444"/>
    </row>
    <row r="1985" spans="1:6" s="445" customFormat="1" ht="30" hidden="1" customHeight="1" x14ac:dyDescent="0.25">
      <c r="A1985" s="436" t="str">
        <f>IF((SUM('Раздел 4'!K109:K109)&lt;=SUM('Раздел 4'!H109:H109)),"","Неверно!")</f>
        <v/>
      </c>
      <c r="B1985" s="437" t="s">
        <v>10994</v>
      </c>
      <c r="C1985" s="443" t="s">
        <v>10400</v>
      </c>
      <c r="D1985" s="443" t="s">
        <v>10697</v>
      </c>
      <c r="E1985" s="443" t="str">
        <f>CONCATENATE(SUM('Раздел 4'!K109:K109),"&lt;=",SUM('Раздел 4'!H109:H109))</f>
        <v>0&lt;=0</v>
      </c>
      <c r="F1985" s="444"/>
    </row>
    <row r="1986" spans="1:6" s="445" customFormat="1" ht="30" hidden="1" customHeight="1" x14ac:dyDescent="0.25">
      <c r="A1986" s="436" t="str">
        <f>IF((SUM('Раздел 4'!K110:K110)&lt;=SUM('Раздел 4'!H110:H110)),"","Неверно!")</f>
        <v/>
      </c>
      <c r="B1986" s="437" t="s">
        <v>10994</v>
      </c>
      <c r="C1986" s="443" t="s">
        <v>10401</v>
      </c>
      <c r="D1986" s="443" t="s">
        <v>10697</v>
      </c>
      <c r="E1986" s="443" t="str">
        <f>CONCATENATE(SUM('Раздел 4'!K110:K110),"&lt;=",SUM('Раздел 4'!H110:H110))</f>
        <v>0&lt;=0</v>
      </c>
      <c r="F1986" s="444"/>
    </row>
    <row r="1987" spans="1:6" s="445" customFormat="1" ht="30" hidden="1" customHeight="1" x14ac:dyDescent="0.25">
      <c r="A1987" s="436" t="str">
        <f>IF((SUM('Раздел 4'!K111:K111)&lt;=SUM('Раздел 4'!H111:H111)),"","Неверно!")</f>
        <v/>
      </c>
      <c r="B1987" s="437" t="s">
        <v>10994</v>
      </c>
      <c r="C1987" s="443" t="s">
        <v>10698</v>
      </c>
      <c r="D1987" s="443" t="s">
        <v>10697</v>
      </c>
      <c r="E1987" s="443" t="str">
        <f>CONCATENATE(SUM('Раздел 4'!K111:K111),"&lt;=",SUM('Раздел 4'!H111:H111))</f>
        <v>0&lt;=0</v>
      </c>
      <c r="F1987" s="444"/>
    </row>
    <row r="1988" spans="1:6" s="445" customFormat="1" ht="30" hidden="1" customHeight="1" x14ac:dyDescent="0.25">
      <c r="A1988" s="436" t="str">
        <f>IF((SUM('Раздел 4'!K112:K112)&lt;=SUM('Раздел 4'!H112:H112)),"","Неверно!")</f>
        <v/>
      </c>
      <c r="B1988" s="437" t="s">
        <v>10994</v>
      </c>
      <c r="C1988" s="443" t="s">
        <v>10699</v>
      </c>
      <c r="D1988" s="443" t="s">
        <v>10697</v>
      </c>
      <c r="E1988" s="443" t="str">
        <f>CONCATENATE(SUM('Раздел 4'!K112:K112),"&lt;=",SUM('Раздел 4'!H112:H112))</f>
        <v>0&lt;=0</v>
      </c>
      <c r="F1988" s="444"/>
    </row>
    <row r="1989" spans="1:6" s="445" customFormat="1" ht="30" hidden="1" customHeight="1" x14ac:dyDescent="0.25">
      <c r="A1989" s="436" t="str">
        <f>IF((SUM('Раздел 4'!K113:K113)&lt;=SUM('Раздел 4'!H113:H113)),"","Неверно!")</f>
        <v/>
      </c>
      <c r="B1989" s="437" t="s">
        <v>10994</v>
      </c>
      <c r="C1989" s="443" t="s">
        <v>10700</v>
      </c>
      <c r="D1989" s="443" t="s">
        <v>10697</v>
      </c>
      <c r="E1989" s="443" t="str">
        <f>CONCATENATE(SUM('Раздел 4'!K113:K113),"&lt;=",SUM('Раздел 4'!H113:H113))</f>
        <v>0&lt;=0</v>
      </c>
      <c r="F1989" s="444"/>
    </row>
    <row r="1990" spans="1:6" s="445" customFormat="1" ht="30" hidden="1" customHeight="1" x14ac:dyDescent="0.25">
      <c r="A1990" s="436" t="str">
        <f>IF((SUM('Раздел 4'!K114:K114)&lt;=SUM('Раздел 4'!H114:H114)),"","Неверно!")</f>
        <v/>
      </c>
      <c r="B1990" s="437" t="s">
        <v>10994</v>
      </c>
      <c r="C1990" s="443" t="s">
        <v>10701</v>
      </c>
      <c r="D1990" s="443" t="s">
        <v>10697</v>
      </c>
      <c r="E1990" s="443" t="str">
        <f>CONCATENATE(SUM('Раздел 4'!K114:K114),"&lt;=",SUM('Раздел 4'!H114:H114))</f>
        <v>0&lt;=0</v>
      </c>
      <c r="F1990" s="444"/>
    </row>
    <row r="1991" spans="1:6" s="445" customFormat="1" ht="30" hidden="1" customHeight="1" x14ac:dyDescent="0.25">
      <c r="A1991" s="436" t="str">
        <f>IF((SUM('Раздел 4'!K115:K115)&lt;=SUM('Раздел 4'!H115:H115)),"","Неверно!")</f>
        <v/>
      </c>
      <c r="B1991" s="437" t="s">
        <v>10994</v>
      </c>
      <c r="C1991" s="443" t="s">
        <v>10702</v>
      </c>
      <c r="D1991" s="443" t="s">
        <v>10697</v>
      </c>
      <c r="E1991" s="443" t="str">
        <f>CONCATENATE(SUM('Раздел 4'!K115:K115),"&lt;=",SUM('Раздел 4'!H115:H115))</f>
        <v>0&lt;=0</v>
      </c>
      <c r="F1991" s="444"/>
    </row>
    <row r="1992" spans="1:6" s="445" customFormat="1" ht="30" hidden="1" customHeight="1" x14ac:dyDescent="0.25">
      <c r="A1992" s="436" t="str">
        <f>IF((SUM('Раздел 4'!K116:K116)&lt;=SUM('Раздел 4'!H116:H116)),"","Неверно!")</f>
        <v/>
      </c>
      <c r="B1992" s="437" t="s">
        <v>10994</v>
      </c>
      <c r="C1992" s="443" t="s">
        <v>10703</v>
      </c>
      <c r="D1992" s="443" t="s">
        <v>10697</v>
      </c>
      <c r="E1992" s="443" t="str">
        <f>CONCATENATE(SUM('Раздел 4'!K116:K116),"&lt;=",SUM('Раздел 4'!H116:H116))</f>
        <v>0&lt;=0</v>
      </c>
      <c r="F1992" s="444"/>
    </row>
    <row r="1993" spans="1:6" s="445" customFormat="1" ht="30" hidden="1" customHeight="1" x14ac:dyDescent="0.25">
      <c r="A1993" s="436" t="str">
        <f>IF((SUM('Раздел 4'!K117:K117)&lt;=SUM('Раздел 4'!H117:H117)),"","Неверно!")</f>
        <v/>
      </c>
      <c r="B1993" s="437" t="s">
        <v>10994</v>
      </c>
      <c r="C1993" s="443" t="s">
        <v>10704</v>
      </c>
      <c r="D1993" s="443" t="s">
        <v>10697</v>
      </c>
      <c r="E1993" s="443" t="str">
        <f>CONCATENATE(SUM('Раздел 4'!K117:K117),"&lt;=",SUM('Раздел 4'!H117:H117))</f>
        <v>0&lt;=0</v>
      </c>
      <c r="F1993" s="444"/>
    </row>
    <row r="1994" spans="1:6" s="445" customFormat="1" ht="30" hidden="1" customHeight="1" x14ac:dyDescent="0.25">
      <c r="A1994" s="436" t="str">
        <f>IF((SUM('Раздел 4'!K19:K19)&lt;=SUM('Раздел 4'!H19:H19)),"","Неверно!")</f>
        <v/>
      </c>
      <c r="B1994" s="437" t="s">
        <v>10994</v>
      </c>
      <c r="C1994" s="443" t="s">
        <v>920</v>
      </c>
      <c r="D1994" s="443" t="s">
        <v>10697</v>
      </c>
      <c r="E1994" s="443" t="str">
        <f>CONCATENATE(SUM('Раздел 4'!K19:K19),"&lt;=",SUM('Раздел 4'!H19:H19))</f>
        <v>0&lt;=0</v>
      </c>
      <c r="F1994" s="444"/>
    </row>
    <row r="1995" spans="1:6" s="445" customFormat="1" ht="30" hidden="1" customHeight="1" x14ac:dyDescent="0.25">
      <c r="A1995" s="436" t="str">
        <f>IF((SUM('Раздел 4'!K118:K118)&lt;=SUM('Раздел 4'!H118:H118)),"","Неверно!")</f>
        <v/>
      </c>
      <c r="B1995" s="437" t="s">
        <v>10994</v>
      </c>
      <c r="C1995" s="443" t="s">
        <v>10705</v>
      </c>
      <c r="D1995" s="443" t="s">
        <v>10697</v>
      </c>
      <c r="E1995" s="443" t="str">
        <f>CONCATENATE(SUM('Раздел 4'!K118:K118),"&lt;=",SUM('Раздел 4'!H118:H118))</f>
        <v>0&lt;=0</v>
      </c>
      <c r="F1995" s="444"/>
    </row>
    <row r="1996" spans="1:6" s="445" customFormat="1" ht="30" hidden="1" customHeight="1" x14ac:dyDescent="0.25">
      <c r="A1996" s="436" t="str">
        <f>IF((SUM('Раздел 4'!K119:K119)&lt;=SUM('Раздел 4'!H119:H119)),"","Неверно!")</f>
        <v/>
      </c>
      <c r="B1996" s="437" t="s">
        <v>10994</v>
      </c>
      <c r="C1996" s="443" t="s">
        <v>10706</v>
      </c>
      <c r="D1996" s="443" t="s">
        <v>10697</v>
      </c>
      <c r="E1996" s="443" t="str">
        <f>CONCATENATE(SUM('Раздел 4'!K119:K119),"&lt;=",SUM('Раздел 4'!H119:H119))</f>
        <v>0&lt;=0</v>
      </c>
      <c r="F1996" s="444"/>
    </row>
    <row r="1997" spans="1:6" s="445" customFormat="1" ht="30" hidden="1" customHeight="1" x14ac:dyDescent="0.25">
      <c r="A1997" s="436" t="str">
        <f>IF((SUM('Раздел 4'!K120:K120)&lt;=SUM('Раздел 4'!H120:H120)),"","Неверно!")</f>
        <v/>
      </c>
      <c r="B1997" s="437" t="s">
        <v>10994</v>
      </c>
      <c r="C1997" s="443" t="s">
        <v>10707</v>
      </c>
      <c r="D1997" s="443" t="s">
        <v>10697</v>
      </c>
      <c r="E1997" s="443" t="str">
        <f>CONCATENATE(SUM('Раздел 4'!K120:K120),"&lt;=",SUM('Раздел 4'!H120:H120))</f>
        <v>0&lt;=0</v>
      </c>
      <c r="F1997" s="444"/>
    </row>
    <row r="1998" spans="1:6" s="445" customFormat="1" ht="30" hidden="1" customHeight="1" x14ac:dyDescent="0.25">
      <c r="A1998" s="436" t="str">
        <f>IF((SUM('Раздел 4'!K20:K20)&lt;=SUM('Раздел 4'!H20:H20)),"","Неверно!")</f>
        <v/>
      </c>
      <c r="B1998" s="437" t="s">
        <v>10994</v>
      </c>
      <c r="C1998" s="443" t="s">
        <v>921</v>
      </c>
      <c r="D1998" s="443" t="s">
        <v>10697</v>
      </c>
      <c r="E1998" s="443" t="str">
        <f>CONCATENATE(SUM('Раздел 4'!K20:K20),"&lt;=",SUM('Раздел 4'!H20:H20))</f>
        <v>0&lt;=3</v>
      </c>
      <c r="F1998" s="444"/>
    </row>
    <row r="1999" spans="1:6" s="445" customFormat="1" ht="30" hidden="1" customHeight="1" x14ac:dyDescent="0.25">
      <c r="A1999" s="436" t="str">
        <f>IF((SUM('Раздел 4'!K21:K21)&lt;=SUM('Раздел 4'!H21:H21)),"","Неверно!")</f>
        <v/>
      </c>
      <c r="B1999" s="437" t="s">
        <v>10994</v>
      </c>
      <c r="C1999" s="443" t="s">
        <v>922</v>
      </c>
      <c r="D1999" s="443" t="s">
        <v>10697</v>
      </c>
      <c r="E1999" s="443" t="str">
        <f>CONCATENATE(SUM('Раздел 4'!K21:K21),"&lt;=",SUM('Раздел 4'!H21:H21))</f>
        <v>0&lt;=13</v>
      </c>
      <c r="F1999" s="444"/>
    </row>
    <row r="2000" spans="1:6" s="445" customFormat="1" ht="30" hidden="1" customHeight="1" x14ac:dyDescent="0.25">
      <c r="A2000" s="436" t="str">
        <f>IF((SUM('Раздел 4'!K22:K22)&lt;=SUM('Раздел 4'!H22:H22)),"","Неверно!")</f>
        <v/>
      </c>
      <c r="B2000" s="437" t="s">
        <v>10994</v>
      </c>
      <c r="C2000" s="443" t="s">
        <v>923</v>
      </c>
      <c r="D2000" s="443" t="s">
        <v>10697</v>
      </c>
      <c r="E2000" s="443" t="str">
        <f>CONCATENATE(SUM('Раздел 4'!K22:K22),"&lt;=",SUM('Раздел 4'!H22:H22))</f>
        <v>0&lt;=2</v>
      </c>
      <c r="F2000" s="444"/>
    </row>
    <row r="2001" spans="1:6" s="445" customFormat="1" ht="30" hidden="1" customHeight="1" x14ac:dyDescent="0.25">
      <c r="A2001" s="436" t="str">
        <f>IF((SUM('Раздел 4'!K23:K23)&lt;=SUM('Раздел 4'!H23:H23)),"","Неверно!")</f>
        <v/>
      </c>
      <c r="B2001" s="437" t="s">
        <v>10994</v>
      </c>
      <c r="C2001" s="443" t="s">
        <v>924</v>
      </c>
      <c r="D2001" s="443" t="s">
        <v>10697</v>
      </c>
      <c r="E2001" s="443" t="str">
        <f>CONCATENATE(SUM('Раздел 4'!K23:K23),"&lt;=",SUM('Раздел 4'!H23:H23))</f>
        <v>0&lt;=0</v>
      </c>
      <c r="F2001" s="444"/>
    </row>
    <row r="2002" spans="1:6" s="445" customFormat="1" ht="30" hidden="1" customHeight="1" x14ac:dyDescent="0.25">
      <c r="A2002" s="436" t="str">
        <f>IF((SUM('Раздел 4'!K24:K24)&lt;=SUM('Раздел 4'!H24:H24)),"","Неверно!")</f>
        <v/>
      </c>
      <c r="B2002" s="437" t="s">
        <v>10994</v>
      </c>
      <c r="C2002" s="443" t="s">
        <v>925</v>
      </c>
      <c r="D2002" s="443" t="s">
        <v>10697</v>
      </c>
      <c r="E2002" s="443" t="str">
        <f>CONCATENATE(SUM('Раздел 4'!K24:K24),"&lt;=",SUM('Раздел 4'!H24:H24))</f>
        <v>0&lt;=0</v>
      </c>
      <c r="F2002" s="444"/>
    </row>
    <row r="2003" spans="1:6" s="445" customFormat="1" ht="30" hidden="1" customHeight="1" x14ac:dyDescent="0.25">
      <c r="A2003" s="436" t="str">
        <f>IF((SUM('Раздел 4'!K25:K25)&lt;=SUM('Раздел 4'!H25:H25)),"","Неверно!")</f>
        <v/>
      </c>
      <c r="B2003" s="437" t="s">
        <v>10994</v>
      </c>
      <c r="C2003" s="443" t="s">
        <v>926</v>
      </c>
      <c r="D2003" s="443" t="s">
        <v>10697</v>
      </c>
      <c r="E2003" s="443" t="str">
        <f>CONCATENATE(SUM('Раздел 4'!K25:K25),"&lt;=",SUM('Раздел 4'!H25:H25))</f>
        <v>0&lt;=0</v>
      </c>
      <c r="F2003" s="444"/>
    </row>
    <row r="2004" spans="1:6" s="445" customFormat="1" ht="30" hidden="1" customHeight="1" x14ac:dyDescent="0.25">
      <c r="A2004" s="436" t="str">
        <f>IF((SUM('Раздел 4'!K26:K26)&lt;=SUM('Раздел 4'!H26:H26)),"","Неверно!")</f>
        <v/>
      </c>
      <c r="B2004" s="437" t="s">
        <v>10994</v>
      </c>
      <c r="C2004" s="443" t="s">
        <v>927</v>
      </c>
      <c r="D2004" s="443" t="s">
        <v>10697</v>
      </c>
      <c r="E2004" s="443" t="str">
        <f>CONCATENATE(SUM('Раздел 4'!K26:K26),"&lt;=",SUM('Раздел 4'!H26:H26))</f>
        <v>0&lt;=0</v>
      </c>
      <c r="F2004" s="444"/>
    </row>
    <row r="2005" spans="1:6" s="445" customFormat="1" ht="30" hidden="1" customHeight="1" x14ac:dyDescent="0.25">
      <c r="A2005" s="436" t="str">
        <f>IF((SUM('Раздел 4'!K27:K27)&lt;=SUM('Раздел 4'!H27:H27)),"","Неверно!")</f>
        <v/>
      </c>
      <c r="B2005" s="437" t="s">
        <v>10994</v>
      </c>
      <c r="C2005" s="443" t="s">
        <v>928</v>
      </c>
      <c r="D2005" s="443" t="s">
        <v>10697</v>
      </c>
      <c r="E2005" s="443" t="str">
        <f>CONCATENATE(SUM('Раздел 4'!K27:K27),"&lt;=",SUM('Раздел 4'!H27:H27))</f>
        <v>0&lt;=0</v>
      </c>
      <c r="F2005" s="444"/>
    </row>
    <row r="2006" spans="1:6" s="445" customFormat="1" ht="30" hidden="1" customHeight="1" x14ac:dyDescent="0.25">
      <c r="A2006" s="436" t="str">
        <f>IF((SUM('Раздел 4'!K10:K10)&lt;=SUM('Раздел 4'!H10:H10)),"","Неверно!")</f>
        <v/>
      </c>
      <c r="B2006" s="437" t="s">
        <v>10994</v>
      </c>
      <c r="C2006" s="443" t="s">
        <v>929</v>
      </c>
      <c r="D2006" s="443" t="s">
        <v>10697</v>
      </c>
      <c r="E2006" s="443" t="str">
        <f>CONCATENATE(SUM('Раздел 4'!K10:K10),"&lt;=",SUM('Раздел 4'!H10:H10))</f>
        <v>0&lt;=0</v>
      </c>
      <c r="F2006" s="444"/>
    </row>
    <row r="2007" spans="1:6" s="445" customFormat="1" ht="30" hidden="1" customHeight="1" x14ac:dyDescent="0.25">
      <c r="A2007" s="436" t="str">
        <f>IF((SUM('Раздел 4'!K28:K28)&lt;=SUM('Раздел 4'!H28:H28)),"","Неверно!")</f>
        <v/>
      </c>
      <c r="B2007" s="437" t="s">
        <v>10994</v>
      </c>
      <c r="C2007" s="443" t="s">
        <v>930</v>
      </c>
      <c r="D2007" s="443" t="s">
        <v>10697</v>
      </c>
      <c r="E2007" s="443" t="str">
        <f>CONCATENATE(SUM('Раздел 4'!K28:K28),"&lt;=",SUM('Раздел 4'!H28:H28))</f>
        <v>0&lt;=0</v>
      </c>
      <c r="F2007" s="444"/>
    </row>
    <row r="2008" spans="1:6" s="445" customFormat="1" ht="30" hidden="1" customHeight="1" x14ac:dyDescent="0.25">
      <c r="A2008" s="436" t="str">
        <f>IF((SUM('Раздел 4'!K29:K29)&lt;=SUM('Раздел 4'!H29:H29)),"","Неверно!")</f>
        <v/>
      </c>
      <c r="B2008" s="437" t="s">
        <v>10994</v>
      </c>
      <c r="C2008" s="443" t="s">
        <v>931</v>
      </c>
      <c r="D2008" s="443" t="s">
        <v>10697</v>
      </c>
      <c r="E2008" s="443" t="str">
        <f>CONCATENATE(SUM('Раздел 4'!K29:K29),"&lt;=",SUM('Раздел 4'!H29:H29))</f>
        <v>0&lt;=0</v>
      </c>
      <c r="F2008" s="444"/>
    </row>
    <row r="2009" spans="1:6" s="445" customFormat="1" ht="30" hidden="1" customHeight="1" x14ac:dyDescent="0.25">
      <c r="A2009" s="436" t="str">
        <f>IF((SUM('Раздел 4'!K30:K30)&lt;=SUM('Раздел 4'!H30:H30)),"","Неверно!")</f>
        <v/>
      </c>
      <c r="B2009" s="437" t="s">
        <v>10994</v>
      </c>
      <c r="C2009" s="443" t="s">
        <v>932</v>
      </c>
      <c r="D2009" s="443" t="s">
        <v>10697</v>
      </c>
      <c r="E2009" s="443" t="str">
        <f>CONCATENATE(SUM('Раздел 4'!K30:K30),"&lt;=",SUM('Раздел 4'!H30:H30))</f>
        <v>0&lt;=0</v>
      </c>
      <c r="F2009" s="444"/>
    </row>
    <row r="2010" spans="1:6" s="445" customFormat="1" ht="30" hidden="1" customHeight="1" x14ac:dyDescent="0.25">
      <c r="A2010" s="436" t="str">
        <f>IF((SUM('Раздел 4'!K31:K31)&lt;=SUM('Раздел 4'!H31:H31)),"","Неверно!")</f>
        <v/>
      </c>
      <c r="B2010" s="437" t="s">
        <v>10994</v>
      </c>
      <c r="C2010" s="443" t="s">
        <v>933</v>
      </c>
      <c r="D2010" s="443" t="s">
        <v>10697</v>
      </c>
      <c r="E2010" s="443" t="str">
        <f>CONCATENATE(SUM('Раздел 4'!K31:K31),"&lt;=",SUM('Раздел 4'!H31:H31))</f>
        <v>0&lt;=0</v>
      </c>
      <c r="F2010" s="444"/>
    </row>
    <row r="2011" spans="1:6" s="445" customFormat="1" ht="30" hidden="1" customHeight="1" x14ac:dyDescent="0.25">
      <c r="A2011" s="436" t="str">
        <f>IF((SUM('Раздел 4'!K32:K32)&lt;=SUM('Раздел 4'!H32:H32)),"","Неверно!")</f>
        <v/>
      </c>
      <c r="B2011" s="437" t="s">
        <v>10994</v>
      </c>
      <c r="C2011" s="443" t="s">
        <v>934</v>
      </c>
      <c r="D2011" s="443" t="s">
        <v>10697</v>
      </c>
      <c r="E2011" s="443" t="str">
        <f>CONCATENATE(SUM('Раздел 4'!K32:K32),"&lt;=",SUM('Раздел 4'!H32:H32))</f>
        <v>0&lt;=0</v>
      </c>
      <c r="F2011" s="444"/>
    </row>
    <row r="2012" spans="1:6" s="445" customFormat="1" ht="30" hidden="1" customHeight="1" x14ac:dyDescent="0.25">
      <c r="A2012" s="436" t="str">
        <f>IF((SUM('Раздел 4'!K33:K33)&lt;=SUM('Раздел 4'!H33:H33)),"","Неверно!")</f>
        <v/>
      </c>
      <c r="B2012" s="437" t="s">
        <v>10994</v>
      </c>
      <c r="C2012" s="443" t="s">
        <v>935</v>
      </c>
      <c r="D2012" s="443" t="s">
        <v>10697</v>
      </c>
      <c r="E2012" s="443" t="str">
        <f>CONCATENATE(SUM('Раздел 4'!K33:K33),"&lt;=",SUM('Раздел 4'!H33:H33))</f>
        <v>0&lt;=0</v>
      </c>
      <c r="F2012" s="444"/>
    </row>
    <row r="2013" spans="1:6" s="445" customFormat="1" ht="30" hidden="1" customHeight="1" x14ac:dyDescent="0.25">
      <c r="A2013" s="436" t="str">
        <f>IF((SUM('Раздел 4'!K34:K34)&lt;=SUM('Раздел 4'!H34:H34)),"","Неверно!")</f>
        <v/>
      </c>
      <c r="B2013" s="437" t="s">
        <v>10994</v>
      </c>
      <c r="C2013" s="443" t="s">
        <v>936</v>
      </c>
      <c r="D2013" s="443" t="s">
        <v>10697</v>
      </c>
      <c r="E2013" s="443" t="str">
        <f>CONCATENATE(SUM('Раздел 4'!K34:K34),"&lt;=",SUM('Раздел 4'!H34:H34))</f>
        <v>0&lt;=1</v>
      </c>
      <c r="F2013" s="444"/>
    </row>
    <row r="2014" spans="1:6" s="445" customFormat="1" ht="30" hidden="1" customHeight="1" x14ac:dyDescent="0.25">
      <c r="A2014" s="436" t="str">
        <f>IF((SUM('Раздел 4'!K35:K35)&lt;=SUM('Раздел 4'!H35:H35)),"","Неверно!")</f>
        <v/>
      </c>
      <c r="B2014" s="437" t="s">
        <v>10994</v>
      </c>
      <c r="C2014" s="443" t="s">
        <v>937</v>
      </c>
      <c r="D2014" s="443" t="s">
        <v>10697</v>
      </c>
      <c r="E2014" s="443" t="str">
        <f>CONCATENATE(SUM('Раздел 4'!K35:K35),"&lt;=",SUM('Раздел 4'!H35:H35))</f>
        <v>0&lt;=5</v>
      </c>
      <c r="F2014" s="444"/>
    </row>
    <row r="2015" spans="1:6" s="445" customFormat="1" ht="30" hidden="1" customHeight="1" x14ac:dyDescent="0.25">
      <c r="A2015" s="436" t="str">
        <f>IF((SUM('Раздел 4'!K36:K36)&lt;=SUM('Раздел 4'!H36:H36)),"","Неверно!")</f>
        <v/>
      </c>
      <c r="B2015" s="437" t="s">
        <v>10994</v>
      </c>
      <c r="C2015" s="443" t="s">
        <v>938</v>
      </c>
      <c r="D2015" s="443" t="s">
        <v>10697</v>
      </c>
      <c r="E2015" s="443" t="str">
        <f>CONCATENATE(SUM('Раздел 4'!K36:K36),"&lt;=",SUM('Раздел 4'!H36:H36))</f>
        <v>0&lt;=0</v>
      </c>
      <c r="F2015" s="444"/>
    </row>
    <row r="2016" spans="1:6" s="445" customFormat="1" ht="30" hidden="1" customHeight="1" x14ac:dyDescent="0.25">
      <c r="A2016" s="436" t="str">
        <f>IF((SUM('Раздел 4'!K37:K37)&lt;=SUM('Раздел 4'!H37:H37)),"","Неверно!")</f>
        <v/>
      </c>
      <c r="B2016" s="437" t="s">
        <v>10994</v>
      </c>
      <c r="C2016" s="443" t="s">
        <v>939</v>
      </c>
      <c r="D2016" s="443" t="s">
        <v>10697</v>
      </c>
      <c r="E2016" s="443" t="str">
        <f>CONCATENATE(SUM('Раздел 4'!K37:K37),"&lt;=",SUM('Раздел 4'!H37:H37))</f>
        <v>0&lt;=0</v>
      </c>
      <c r="F2016" s="444"/>
    </row>
    <row r="2017" spans="1:6" s="445" customFormat="1" ht="30" hidden="1" customHeight="1" x14ac:dyDescent="0.25">
      <c r="A2017" s="436" t="str">
        <f>IF((SUM('Раздел 4'!K11:K11)&lt;=SUM('Раздел 4'!H11:H11)),"","Неверно!")</f>
        <v/>
      </c>
      <c r="B2017" s="437" t="s">
        <v>10994</v>
      </c>
      <c r="C2017" s="443" t="s">
        <v>940</v>
      </c>
      <c r="D2017" s="443" t="s">
        <v>10697</v>
      </c>
      <c r="E2017" s="443" t="str">
        <f>CONCATENATE(SUM('Раздел 4'!K11:K11),"&lt;=",SUM('Раздел 4'!H11:H11))</f>
        <v>0&lt;=0</v>
      </c>
      <c r="F2017" s="444"/>
    </row>
    <row r="2018" spans="1:6" s="445" customFormat="1" ht="30" hidden="1" customHeight="1" x14ac:dyDescent="0.25">
      <c r="A2018" s="436" t="str">
        <f>IF((SUM('Раздел 4'!K38:K38)&lt;=SUM('Раздел 4'!H38:H38)),"","Неверно!")</f>
        <v/>
      </c>
      <c r="B2018" s="437" t="s">
        <v>10994</v>
      </c>
      <c r="C2018" s="443" t="s">
        <v>941</v>
      </c>
      <c r="D2018" s="443" t="s">
        <v>10697</v>
      </c>
      <c r="E2018" s="443" t="str">
        <f>CONCATENATE(SUM('Раздел 4'!K38:K38),"&lt;=",SUM('Раздел 4'!H38:H38))</f>
        <v>0&lt;=0</v>
      </c>
      <c r="F2018" s="444"/>
    </row>
    <row r="2019" spans="1:6" s="445" customFormat="1" ht="30" hidden="1" customHeight="1" x14ac:dyDescent="0.25">
      <c r="A2019" s="436" t="str">
        <f>IF((SUM('Раздел 4'!K39:K39)&lt;=SUM('Раздел 4'!H39:H39)),"","Неверно!")</f>
        <v/>
      </c>
      <c r="B2019" s="437" t="s">
        <v>10994</v>
      </c>
      <c r="C2019" s="443" t="s">
        <v>942</v>
      </c>
      <c r="D2019" s="443" t="s">
        <v>10697</v>
      </c>
      <c r="E2019" s="443" t="str">
        <f>CONCATENATE(SUM('Раздел 4'!K39:K39),"&lt;=",SUM('Раздел 4'!H39:H39))</f>
        <v>0&lt;=9</v>
      </c>
      <c r="F2019" s="444"/>
    </row>
    <row r="2020" spans="1:6" s="445" customFormat="1" ht="30" hidden="1" customHeight="1" x14ac:dyDescent="0.25">
      <c r="A2020" s="436" t="str">
        <f>IF((SUM('Раздел 4'!K40:K40)&lt;=SUM('Раздел 4'!H40:H40)),"","Неверно!")</f>
        <v/>
      </c>
      <c r="B2020" s="437" t="s">
        <v>10994</v>
      </c>
      <c r="C2020" s="443" t="s">
        <v>943</v>
      </c>
      <c r="D2020" s="443" t="s">
        <v>10697</v>
      </c>
      <c r="E2020" s="443" t="str">
        <f>CONCATENATE(SUM('Раздел 4'!K40:K40),"&lt;=",SUM('Раздел 4'!H40:H40))</f>
        <v>0&lt;=0</v>
      </c>
      <c r="F2020" s="444"/>
    </row>
    <row r="2021" spans="1:6" s="445" customFormat="1" ht="30" hidden="1" customHeight="1" x14ac:dyDescent="0.25">
      <c r="A2021" s="436" t="str">
        <f>IF((SUM('Раздел 4'!K41:K41)&lt;=SUM('Раздел 4'!H41:H41)),"","Неверно!")</f>
        <v/>
      </c>
      <c r="B2021" s="437" t="s">
        <v>10994</v>
      </c>
      <c r="C2021" s="443" t="s">
        <v>944</v>
      </c>
      <c r="D2021" s="443" t="s">
        <v>10697</v>
      </c>
      <c r="E2021" s="443" t="str">
        <f>CONCATENATE(SUM('Раздел 4'!K41:K41),"&lt;=",SUM('Раздел 4'!H41:H41))</f>
        <v>0&lt;=0</v>
      </c>
      <c r="F2021" s="444"/>
    </row>
    <row r="2022" spans="1:6" s="445" customFormat="1" ht="30" hidden="1" customHeight="1" x14ac:dyDescent="0.25">
      <c r="A2022" s="436" t="str">
        <f>IF((SUM('Раздел 4'!K42:K42)&lt;=SUM('Раздел 4'!H42:H42)),"","Неверно!")</f>
        <v/>
      </c>
      <c r="B2022" s="437" t="s">
        <v>10994</v>
      </c>
      <c r="C2022" s="443" t="s">
        <v>945</v>
      </c>
      <c r="D2022" s="443" t="s">
        <v>10697</v>
      </c>
      <c r="E2022" s="443" t="str">
        <f>CONCATENATE(SUM('Раздел 4'!K42:K42),"&lt;=",SUM('Раздел 4'!H42:H42))</f>
        <v>0&lt;=0</v>
      </c>
      <c r="F2022" s="444"/>
    </row>
    <row r="2023" spans="1:6" s="445" customFormat="1" ht="30" hidden="1" customHeight="1" x14ac:dyDescent="0.25">
      <c r="A2023" s="436" t="str">
        <f>IF((SUM('Раздел 4'!K43:K43)&lt;=SUM('Раздел 4'!H43:H43)),"","Неверно!")</f>
        <v/>
      </c>
      <c r="B2023" s="437" t="s">
        <v>10994</v>
      </c>
      <c r="C2023" s="443" t="s">
        <v>946</v>
      </c>
      <c r="D2023" s="443" t="s">
        <v>10697</v>
      </c>
      <c r="E2023" s="443" t="str">
        <f>CONCATENATE(SUM('Раздел 4'!K43:K43),"&lt;=",SUM('Раздел 4'!H43:H43))</f>
        <v>0&lt;=0</v>
      </c>
      <c r="F2023" s="444"/>
    </row>
    <row r="2024" spans="1:6" s="445" customFormat="1" ht="30" hidden="1" customHeight="1" x14ac:dyDescent="0.25">
      <c r="A2024" s="436" t="str">
        <f>IF((SUM('Раздел 4'!K44:K44)&lt;=SUM('Раздел 4'!H44:H44)),"","Неверно!")</f>
        <v/>
      </c>
      <c r="B2024" s="437" t="s">
        <v>10994</v>
      </c>
      <c r="C2024" s="443" t="s">
        <v>947</v>
      </c>
      <c r="D2024" s="443" t="s">
        <v>10697</v>
      </c>
      <c r="E2024" s="443" t="str">
        <f>CONCATENATE(SUM('Раздел 4'!K44:K44),"&lt;=",SUM('Раздел 4'!H44:H44))</f>
        <v>0&lt;=3</v>
      </c>
      <c r="F2024" s="444"/>
    </row>
    <row r="2025" spans="1:6" s="445" customFormat="1" ht="30" hidden="1" customHeight="1" x14ac:dyDescent="0.25">
      <c r="A2025" s="436" t="str">
        <f>IF((SUM('Раздел 4'!K45:K45)&lt;=SUM('Раздел 4'!H45:H45)),"","Неверно!")</f>
        <v/>
      </c>
      <c r="B2025" s="437" t="s">
        <v>10994</v>
      </c>
      <c r="C2025" s="443" t="s">
        <v>948</v>
      </c>
      <c r="D2025" s="443" t="s">
        <v>10697</v>
      </c>
      <c r="E2025" s="443" t="str">
        <f>CONCATENATE(SUM('Раздел 4'!K45:K45),"&lt;=",SUM('Раздел 4'!H45:H45))</f>
        <v>0&lt;=15</v>
      </c>
      <c r="F2025" s="444"/>
    </row>
    <row r="2026" spans="1:6" s="445" customFormat="1" ht="30" hidden="1" customHeight="1" x14ac:dyDescent="0.25">
      <c r="A2026" s="436" t="str">
        <f>IF((SUM('Раздел 4'!K46:K46)&lt;=SUM('Раздел 4'!H46:H46)),"","Неверно!")</f>
        <v/>
      </c>
      <c r="B2026" s="437" t="s">
        <v>10994</v>
      </c>
      <c r="C2026" s="443" t="s">
        <v>949</v>
      </c>
      <c r="D2026" s="443" t="s">
        <v>10697</v>
      </c>
      <c r="E2026" s="443" t="str">
        <f>CONCATENATE(SUM('Раздел 4'!K46:K46),"&lt;=",SUM('Раздел 4'!H46:H46))</f>
        <v>0&lt;=0</v>
      </c>
      <c r="F2026" s="444"/>
    </row>
    <row r="2027" spans="1:6" s="445" customFormat="1" ht="30" hidden="1" customHeight="1" x14ac:dyDescent="0.25">
      <c r="A2027" s="436" t="str">
        <f>IF((SUM('Раздел 4'!K47:K47)&lt;=SUM('Раздел 4'!H47:H47)),"","Неверно!")</f>
        <v/>
      </c>
      <c r="B2027" s="437" t="s">
        <v>10994</v>
      </c>
      <c r="C2027" s="443" t="s">
        <v>950</v>
      </c>
      <c r="D2027" s="443" t="s">
        <v>10697</v>
      </c>
      <c r="E2027" s="443" t="str">
        <f>CONCATENATE(SUM('Раздел 4'!K47:K47),"&lt;=",SUM('Раздел 4'!H47:H47))</f>
        <v>0&lt;=0</v>
      </c>
      <c r="F2027" s="444"/>
    </row>
    <row r="2028" spans="1:6" s="445" customFormat="1" ht="30" hidden="1" customHeight="1" x14ac:dyDescent="0.25">
      <c r="A2028" s="436" t="str">
        <f>IF((SUM('Раздел 4'!K12:K12)&lt;=SUM('Раздел 4'!H12:H12)),"","Неверно!")</f>
        <v/>
      </c>
      <c r="B2028" s="437" t="s">
        <v>10994</v>
      </c>
      <c r="C2028" s="443" t="s">
        <v>951</v>
      </c>
      <c r="D2028" s="443" t="s">
        <v>10697</v>
      </c>
      <c r="E2028" s="443" t="str">
        <f>CONCATENATE(SUM('Раздел 4'!K12:K12),"&lt;=",SUM('Раздел 4'!H12:H12))</f>
        <v>0&lt;=0</v>
      </c>
      <c r="F2028" s="444"/>
    </row>
    <row r="2029" spans="1:6" s="445" customFormat="1" ht="30" hidden="1" customHeight="1" x14ac:dyDescent="0.25">
      <c r="A2029" s="436" t="str">
        <f>IF((SUM('Раздел 4'!K48:K48)&lt;=SUM('Раздел 4'!H48:H48)),"","Неверно!")</f>
        <v/>
      </c>
      <c r="B2029" s="437" t="s">
        <v>10994</v>
      </c>
      <c r="C2029" s="443" t="s">
        <v>952</v>
      </c>
      <c r="D2029" s="443" t="s">
        <v>10697</v>
      </c>
      <c r="E2029" s="443" t="str">
        <f>CONCATENATE(SUM('Раздел 4'!K48:K48),"&lt;=",SUM('Раздел 4'!H48:H48))</f>
        <v>0&lt;=2</v>
      </c>
      <c r="F2029" s="444"/>
    </row>
    <row r="2030" spans="1:6" s="445" customFormat="1" ht="30" hidden="1" customHeight="1" x14ac:dyDescent="0.25">
      <c r="A2030" s="436" t="str">
        <f>IF((SUM('Раздел 4'!K49:K49)&lt;=SUM('Раздел 4'!H49:H49)),"","Неверно!")</f>
        <v/>
      </c>
      <c r="B2030" s="437" t="s">
        <v>10994</v>
      </c>
      <c r="C2030" s="443" t="s">
        <v>953</v>
      </c>
      <c r="D2030" s="443" t="s">
        <v>10697</v>
      </c>
      <c r="E2030" s="443" t="str">
        <f>CONCATENATE(SUM('Раздел 4'!K49:K49),"&lt;=",SUM('Раздел 4'!H49:H49))</f>
        <v>0&lt;=0</v>
      </c>
      <c r="F2030" s="444"/>
    </row>
    <row r="2031" spans="1:6" s="445" customFormat="1" ht="30" hidden="1" customHeight="1" x14ac:dyDescent="0.25">
      <c r="A2031" s="436" t="str">
        <f>IF((SUM('Раздел 4'!K50:K50)&lt;=SUM('Раздел 4'!H50:H50)),"","Неверно!")</f>
        <v/>
      </c>
      <c r="B2031" s="437" t="s">
        <v>10994</v>
      </c>
      <c r="C2031" s="443" t="s">
        <v>954</v>
      </c>
      <c r="D2031" s="443" t="s">
        <v>10697</v>
      </c>
      <c r="E2031" s="443" t="str">
        <f>CONCATENATE(SUM('Раздел 4'!K50:K50),"&lt;=",SUM('Раздел 4'!H50:H50))</f>
        <v>0&lt;=1</v>
      </c>
      <c r="F2031" s="444"/>
    </row>
    <row r="2032" spans="1:6" s="445" customFormat="1" ht="30" hidden="1" customHeight="1" x14ac:dyDescent="0.25">
      <c r="A2032" s="436" t="str">
        <f>IF((SUM('Раздел 4'!K51:K51)&lt;=SUM('Раздел 4'!H51:H51)),"","Неверно!")</f>
        <v/>
      </c>
      <c r="B2032" s="437" t="s">
        <v>10994</v>
      </c>
      <c r="C2032" s="443" t="s">
        <v>955</v>
      </c>
      <c r="D2032" s="443" t="s">
        <v>10697</v>
      </c>
      <c r="E2032" s="443" t="str">
        <f>CONCATENATE(SUM('Раздел 4'!K51:K51),"&lt;=",SUM('Раздел 4'!H51:H51))</f>
        <v>0&lt;=0</v>
      </c>
      <c r="F2032" s="444"/>
    </row>
    <row r="2033" spans="1:6" s="445" customFormat="1" ht="30" hidden="1" customHeight="1" x14ac:dyDescent="0.25">
      <c r="A2033" s="436" t="str">
        <f>IF((SUM('Раздел 4'!K52:K52)&lt;=SUM('Раздел 4'!H52:H52)),"","Неверно!")</f>
        <v/>
      </c>
      <c r="B2033" s="437" t="s">
        <v>10994</v>
      </c>
      <c r="C2033" s="443" t="s">
        <v>956</v>
      </c>
      <c r="D2033" s="443" t="s">
        <v>10697</v>
      </c>
      <c r="E2033" s="443" t="str">
        <f>CONCATENATE(SUM('Раздел 4'!K52:K52),"&lt;=",SUM('Раздел 4'!H52:H52))</f>
        <v>0&lt;=1</v>
      </c>
      <c r="F2033" s="444"/>
    </row>
    <row r="2034" spans="1:6" s="445" customFormat="1" ht="30" hidden="1" customHeight="1" x14ac:dyDescent="0.25">
      <c r="A2034" s="436" t="str">
        <f>IF((SUM('Раздел 4'!K53:K53)&lt;=SUM('Раздел 4'!H53:H53)),"","Неверно!")</f>
        <v/>
      </c>
      <c r="B2034" s="437" t="s">
        <v>10994</v>
      </c>
      <c r="C2034" s="443" t="s">
        <v>957</v>
      </c>
      <c r="D2034" s="443" t="s">
        <v>10697</v>
      </c>
      <c r="E2034" s="443" t="str">
        <f>CONCATENATE(SUM('Раздел 4'!K53:K53),"&lt;=",SUM('Раздел 4'!H53:H53))</f>
        <v>0&lt;=4</v>
      </c>
      <c r="F2034" s="444"/>
    </row>
    <row r="2035" spans="1:6" s="445" customFormat="1" ht="30" hidden="1" customHeight="1" x14ac:dyDescent="0.25">
      <c r="A2035" s="436" t="str">
        <f>IF((SUM('Раздел 4'!K54:K54)&lt;=SUM('Раздел 4'!H54:H54)),"","Неверно!")</f>
        <v/>
      </c>
      <c r="B2035" s="437" t="s">
        <v>10994</v>
      </c>
      <c r="C2035" s="443" t="s">
        <v>958</v>
      </c>
      <c r="D2035" s="443" t="s">
        <v>10697</v>
      </c>
      <c r="E2035" s="443" t="str">
        <f>CONCATENATE(SUM('Раздел 4'!K54:K54),"&lt;=",SUM('Раздел 4'!H54:H54))</f>
        <v>0&lt;=8</v>
      </c>
      <c r="F2035" s="444"/>
    </row>
    <row r="2036" spans="1:6" s="445" customFormat="1" ht="30" hidden="1" customHeight="1" x14ac:dyDescent="0.25">
      <c r="A2036" s="436" t="str">
        <f>IF((SUM('Раздел 4'!K55:K55)&lt;=SUM('Раздел 4'!H55:H55)),"","Неверно!")</f>
        <v/>
      </c>
      <c r="B2036" s="437" t="s">
        <v>10994</v>
      </c>
      <c r="C2036" s="443" t="s">
        <v>959</v>
      </c>
      <c r="D2036" s="443" t="s">
        <v>10697</v>
      </c>
      <c r="E2036" s="443" t="str">
        <f>CONCATENATE(SUM('Раздел 4'!K55:K55),"&lt;=",SUM('Раздел 4'!H55:H55))</f>
        <v>0&lt;=0</v>
      </c>
      <c r="F2036" s="444"/>
    </row>
    <row r="2037" spans="1:6" s="445" customFormat="1" ht="30" hidden="1" customHeight="1" x14ac:dyDescent="0.25">
      <c r="A2037" s="436" t="str">
        <f>IF((SUM('Раздел 4'!K56:K56)&lt;=SUM('Раздел 4'!H56:H56)),"","Неверно!")</f>
        <v/>
      </c>
      <c r="B2037" s="437" t="s">
        <v>10994</v>
      </c>
      <c r="C2037" s="443" t="s">
        <v>960</v>
      </c>
      <c r="D2037" s="443" t="s">
        <v>10697</v>
      </c>
      <c r="E2037" s="443" t="str">
        <f>CONCATENATE(SUM('Раздел 4'!K56:K56),"&lt;=",SUM('Раздел 4'!H56:H56))</f>
        <v>0&lt;=0</v>
      </c>
      <c r="F2037" s="444"/>
    </row>
    <row r="2038" spans="1:6" s="445" customFormat="1" ht="30" hidden="1" customHeight="1" x14ac:dyDescent="0.25">
      <c r="A2038" s="436" t="str">
        <f>IF((SUM('Раздел 4'!K57:K57)&lt;=SUM('Раздел 4'!H57:H57)),"","Неверно!")</f>
        <v/>
      </c>
      <c r="B2038" s="437" t="s">
        <v>10994</v>
      </c>
      <c r="C2038" s="443" t="s">
        <v>961</v>
      </c>
      <c r="D2038" s="443" t="s">
        <v>10697</v>
      </c>
      <c r="E2038" s="443" t="str">
        <f>CONCATENATE(SUM('Раздел 4'!K57:K57),"&lt;=",SUM('Раздел 4'!H57:H57))</f>
        <v>0&lt;=0</v>
      </c>
      <c r="F2038" s="444"/>
    </row>
    <row r="2039" spans="1:6" s="445" customFormat="1" ht="30" hidden="1" customHeight="1" x14ac:dyDescent="0.25">
      <c r="A2039" s="436" t="str">
        <f>IF((SUM('Раздел 4'!K13:K13)&lt;=SUM('Раздел 4'!H13:H13)),"","Неверно!")</f>
        <v/>
      </c>
      <c r="B2039" s="437" t="s">
        <v>10994</v>
      </c>
      <c r="C2039" s="443" t="s">
        <v>962</v>
      </c>
      <c r="D2039" s="443" t="s">
        <v>10697</v>
      </c>
      <c r="E2039" s="443" t="str">
        <f>CONCATENATE(SUM('Раздел 4'!K13:K13),"&lt;=",SUM('Раздел 4'!H13:H13))</f>
        <v>0&lt;=0</v>
      </c>
      <c r="F2039" s="444"/>
    </row>
    <row r="2040" spans="1:6" s="445" customFormat="1" ht="30" hidden="1" customHeight="1" x14ac:dyDescent="0.25">
      <c r="A2040" s="436" t="str">
        <f>IF((SUM('Раздел 4'!K58:K58)&lt;=SUM('Раздел 4'!H58:H58)),"","Неверно!")</f>
        <v/>
      </c>
      <c r="B2040" s="437" t="s">
        <v>10994</v>
      </c>
      <c r="C2040" s="443" t="s">
        <v>963</v>
      </c>
      <c r="D2040" s="443" t="s">
        <v>10697</v>
      </c>
      <c r="E2040" s="443" t="str">
        <f>CONCATENATE(SUM('Раздел 4'!K58:K58),"&lt;=",SUM('Раздел 4'!H58:H58))</f>
        <v>0&lt;=0</v>
      </c>
      <c r="F2040" s="444"/>
    </row>
    <row r="2041" spans="1:6" s="445" customFormat="1" ht="30" hidden="1" customHeight="1" x14ac:dyDescent="0.25">
      <c r="A2041" s="436" t="str">
        <f>IF((SUM('Раздел 4'!K59:K59)&lt;=SUM('Раздел 4'!H59:H59)),"","Неверно!")</f>
        <v/>
      </c>
      <c r="B2041" s="437" t="s">
        <v>10994</v>
      </c>
      <c r="C2041" s="443" t="s">
        <v>964</v>
      </c>
      <c r="D2041" s="443" t="s">
        <v>10697</v>
      </c>
      <c r="E2041" s="443" t="str">
        <f>CONCATENATE(SUM('Раздел 4'!K59:K59),"&lt;=",SUM('Раздел 4'!H59:H59))</f>
        <v>0&lt;=0</v>
      </c>
      <c r="F2041" s="444"/>
    </row>
    <row r="2042" spans="1:6" s="445" customFormat="1" ht="30" hidden="1" customHeight="1" x14ac:dyDescent="0.25">
      <c r="A2042" s="436" t="str">
        <f>IF((SUM('Раздел 4'!K60:K60)&lt;=SUM('Раздел 4'!H60:H60)),"","Неверно!")</f>
        <v/>
      </c>
      <c r="B2042" s="437" t="s">
        <v>10994</v>
      </c>
      <c r="C2042" s="443" t="s">
        <v>965</v>
      </c>
      <c r="D2042" s="443" t="s">
        <v>10697</v>
      </c>
      <c r="E2042" s="443" t="str">
        <f>CONCATENATE(SUM('Раздел 4'!K60:K60),"&lt;=",SUM('Раздел 4'!H60:H60))</f>
        <v>0&lt;=1</v>
      </c>
      <c r="F2042" s="444"/>
    </row>
    <row r="2043" spans="1:6" s="445" customFormat="1" ht="30" hidden="1" customHeight="1" x14ac:dyDescent="0.25">
      <c r="A2043" s="436" t="str">
        <f>IF((SUM('Раздел 4'!K61:K61)&lt;=SUM('Раздел 4'!H61:H61)),"","Неверно!")</f>
        <v/>
      </c>
      <c r="B2043" s="437" t="s">
        <v>10994</v>
      </c>
      <c r="C2043" s="443" t="s">
        <v>966</v>
      </c>
      <c r="D2043" s="443" t="s">
        <v>10697</v>
      </c>
      <c r="E2043" s="443" t="str">
        <f>CONCATENATE(SUM('Раздел 4'!K61:K61),"&lt;=",SUM('Раздел 4'!H61:H61))</f>
        <v>0&lt;=0</v>
      </c>
      <c r="F2043" s="444"/>
    </row>
    <row r="2044" spans="1:6" s="445" customFormat="1" ht="30" hidden="1" customHeight="1" x14ac:dyDescent="0.25">
      <c r="A2044" s="436" t="str">
        <f>IF((SUM('Раздел 4'!K62:K62)&lt;=SUM('Раздел 4'!H62:H62)),"","Неверно!")</f>
        <v/>
      </c>
      <c r="B2044" s="437" t="s">
        <v>10994</v>
      </c>
      <c r="C2044" s="443" t="s">
        <v>967</v>
      </c>
      <c r="D2044" s="443" t="s">
        <v>10697</v>
      </c>
      <c r="E2044" s="443" t="str">
        <f>CONCATENATE(SUM('Раздел 4'!K62:K62),"&lt;=",SUM('Раздел 4'!H62:H62))</f>
        <v>0&lt;=0</v>
      </c>
      <c r="F2044" s="444"/>
    </row>
    <row r="2045" spans="1:6" s="445" customFormat="1" ht="30" hidden="1" customHeight="1" x14ac:dyDescent="0.25">
      <c r="A2045" s="436" t="str">
        <f>IF((SUM('Раздел 4'!K63:K63)&lt;=SUM('Раздел 4'!H63:H63)),"","Неверно!")</f>
        <v/>
      </c>
      <c r="B2045" s="437" t="s">
        <v>10994</v>
      </c>
      <c r="C2045" s="443" t="s">
        <v>968</v>
      </c>
      <c r="D2045" s="443" t="s">
        <v>10697</v>
      </c>
      <c r="E2045" s="443" t="str">
        <f>CONCATENATE(SUM('Раздел 4'!K63:K63),"&lt;=",SUM('Раздел 4'!H63:H63))</f>
        <v>0&lt;=0</v>
      </c>
      <c r="F2045" s="444"/>
    </row>
    <row r="2046" spans="1:6" s="445" customFormat="1" ht="30" hidden="1" customHeight="1" x14ac:dyDescent="0.25">
      <c r="A2046" s="436" t="str">
        <f>IF((SUM('Раздел 4'!K64:K64)&lt;=SUM('Раздел 4'!H64:H64)),"","Неверно!")</f>
        <v/>
      </c>
      <c r="B2046" s="437" t="s">
        <v>10994</v>
      </c>
      <c r="C2046" s="443" t="s">
        <v>969</v>
      </c>
      <c r="D2046" s="443" t="s">
        <v>10697</v>
      </c>
      <c r="E2046" s="443" t="str">
        <f>CONCATENATE(SUM('Раздел 4'!K64:K64),"&lt;=",SUM('Раздел 4'!H64:H64))</f>
        <v>0&lt;=0</v>
      </c>
      <c r="F2046" s="444"/>
    </row>
    <row r="2047" spans="1:6" s="445" customFormat="1" ht="30" hidden="1" customHeight="1" x14ac:dyDescent="0.25">
      <c r="A2047" s="436" t="str">
        <f>IF((SUM('Раздел 4'!K65:K65)&lt;=SUM('Раздел 4'!H65:H65)),"","Неверно!")</f>
        <v/>
      </c>
      <c r="B2047" s="437" t="s">
        <v>10994</v>
      </c>
      <c r="C2047" s="443" t="s">
        <v>970</v>
      </c>
      <c r="D2047" s="443" t="s">
        <v>10697</v>
      </c>
      <c r="E2047" s="443" t="str">
        <f>CONCATENATE(SUM('Раздел 4'!K65:K65),"&lt;=",SUM('Раздел 4'!H65:H65))</f>
        <v>0&lt;=0</v>
      </c>
      <c r="F2047" s="444"/>
    </row>
    <row r="2048" spans="1:6" s="445" customFormat="1" ht="30" hidden="1" customHeight="1" x14ac:dyDescent="0.25">
      <c r="A2048" s="436" t="str">
        <f>IF((SUM('Раздел 4'!K66:K66)&lt;=SUM('Раздел 4'!H66:H66)),"","Неверно!")</f>
        <v/>
      </c>
      <c r="B2048" s="437" t="s">
        <v>10994</v>
      </c>
      <c r="C2048" s="443" t="s">
        <v>971</v>
      </c>
      <c r="D2048" s="443" t="s">
        <v>10697</v>
      </c>
      <c r="E2048" s="443" t="str">
        <f>CONCATENATE(SUM('Раздел 4'!K66:K66),"&lt;=",SUM('Раздел 4'!H66:H66))</f>
        <v>0&lt;=0</v>
      </c>
      <c r="F2048" s="444"/>
    </row>
    <row r="2049" spans="1:6" s="445" customFormat="1" ht="30" hidden="1" customHeight="1" x14ac:dyDescent="0.25">
      <c r="A2049" s="436" t="str">
        <f>IF((SUM('Раздел 4'!K67:K67)&lt;=SUM('Раздел 4'!H67:H67)),"","Неверно!")</f>
        <v/>
      </c>
      <c r="B2049" s="437" t="s">
        <v>10994</v>
      </c>
      <c r="C2049" s="443" t="s">
        <v>972</v>
      </c>
      <c r="D2049" s="443" t="s">
        <v>10697</v>
      </c>
      <c r="E2049" s="443" t="str">
        <f>CONCATENATE(SUM('Раздел 4'!K67:K67),"&lt;=",SUM('Раздел 4'!H67:H67))</f>
        <v>0&lt;=0</v>
      </c>
      <c r="F2049" s="444"/>
    </row>
    <row r="2050" spans="1:6" s="445" customFormat="1" ht="30" hidden="1" customHeight="1" x14ac:dyDescent="0.25">
      <c r="A2050" s="436" t="str">
        <f>IF((SUM('Раздел 4'!K14:K14)&lt;=SUM('Раздел 4'!H14:H14)),"","Неверно!")</f>
        <v/>
      </c>
      <c r="B2050" s="437" t="s">
        <v>10994</v>
      </c>
      <c r="C2050" s="443" t="s">
        <v>973</v>
      </c>
      <c r="D2050" s="443" t="s">
        <v>10697</v>
      </c>
      <c r="E2050" s="443" t="str">
        <f>CONCATENATE(SUM('Раздел 4'!K14:K14),"&lt;=",SUM('Раздел 4'!H14:H14))</f>
        <v>0&lt;=0</v>
      </c>
      <c r="F2050" s="444"/>
    </row>
    <row r="2051" spans="1:6" s="445" customFormat="1" ht="30" hidden="1" customHeight="1" x14ac:dyDescent="0.25">
      <c r="A2051" s="436" t="str">
        <f>IF((SUM('Раздел 4'!K68:K68)&lt;=SUM('Раздел 4'!H68:H68)),"","Неверно!")</f>
        <v/>
      </c>
      <c r="B2051" s="437" t="s">
        <v>10994</v>
      </c>
      <c r="C2051" s="443" t="s">
        <v>974</v>
      </c>
      <c r="D2051" s="443" t="s">
        <v>10697</v>
      </c>
      <c r="E2051" s="443" t="str">
        <f>CONCATENATE(SUM('Раздел 4'!K68:K68),"&lt;=",SUM('Раздел 4'!H68:H68))</f>
        <v>0&lt;=0</v>
      </c>
      <c r="F2051" s="444"/>
    </row>
    <row r="2052" spans="1:6" s="445" customFormat="1" ht="30" hidden="1" customHeight="1" x14ac:dyDescent="0.25">
      <c r="A2052" s="436" t="str">
        <f>IF((SUM('Раздел 4'!K69:K69)&lt;=SUM('Раздел 4'!H69:H69)),"","Неверно!")</f>
        <v/>
      </c>
      <c r="B2052" s="437" t="s">
        <v>10994</v>
      </c>
      <c r="C2052" s="443" t="s">
        <v>975</v>
      </c>
      <c r="D2052" s="443" t="s">
        <v>10697</v>
      </c>
      <c r="E2052" s="443" t="str">
        <f>CONCATENATE(SUM('Раздел 4'!K69:K69),"&lt;=",SUM('Раздел 4'!H69:H69))</f>
        <v>0&lt;=0</v>
      </c>
      <c r="F2052" s="444"/>
    </row>
    <row r="2053" spans="1:6" s="445" customFormat="1" ht="30" hidden="1" customHeight="1" x14ac:dyDescent="0.25">
      <c r="A2053" s="436" t="str">
        <f>IF((SUM('Раздел 4'!K70:K70)&lt;=SUM('Раздел 4'!H70:H70)),"","Неверно!")</f>
        <v/>
      </c>
      <c r="B2053" s="437" t="s">
        <v>10994</v>
      </c>
      <c r="C2053" s="443" t="s">
        <v>976</v>
      </c>
      <c r="D2053" s="443" t="s">
        <v>10697</v>
      </c>
      <c r="E2053" s="443" t="str">
        <f>CONCATENATE(SUM('Раздел 4'!K70:K70),"&lt;=",SUM('Раздел 4'!H70:H70))</f>
        <v>0&lt;=0</v>
      </c>
      <c r="F2053" s="444"/>
    </row>
    <row r="2054" spans="1:6" s="445" customFormat="1" ht="30" hidden="1" customHeight="1" x14ac:dyDescent="0.25">
      <c r="A2054" s="436" t="str">
        <f>IF((SUM('Раздел 4'!K71:K71)&lt;=SUM('Раздел 4'!H71:H71)),"","Неверно!")</f>
        <v/>
      </c>
      <c r="B2054" s="437" t="s">
        <v>10994</v>
      </c>
      <c r="C2054" s="443" t="s">
        <v>977</v>
      </c>
      <c r="D2054" s="443" t="s">
        <v>10697</v>
      </c>
      <c r="E2054" s="443" t="str">
        <f>CONCATENATE(SUM('Раздел 4'!K71:K71),"&lt;=",SUM('Раздел 4'!H71:H71))</f>
        <v>0&lt;=0</v>
      </c>
      <c r="F2054" s="444"/>
    </row>
    <row r="2055" spans="1:6" s="445" customFormat="1" ht="30" hidden="1" customHeight="1" x14ac:dyDescent="0.25">
      <c r="A2055" s="436" t="str">
        <f>IF((SUM('Раздел 4'!K72:K72)&lt;=SUM('Раздел 4'!H72:H72)),"","Неверно!")</f>
        <v/>
      </c>
      <c r="B2055" s="437" t="s">
        <v>10994</v>
      </c>
      <c r="C2055" s="443" t="s">
        <v>978</v>
      </c>
      <c r="D2055" s="443" t="s">
        <v>10697</v>
      </c>
      <c r="E2055" s="443" t="str">
        <f>CONCATENATE(SUM('Раздел 4'!K72:K72),"&lt;=",SUM('Раздел 4'!H72:H72))</f>
        <v>0&lt;=0</v>
      </c>
      <c r="F2055" s="444"/>
    </row>
    <row r="2056" spans="1:6" s="445" customFormat="1" ht="30" hidden="1" customHeight="1" x14ac:dyDescent="0.25">
      <c r="A2056" s="436" t="str">
        <f>IF((SUM('Раздел 4'!K73:K73)&lt;=SUM('Раздел 4'!H73:H73)),"","Неверно!")</f>
        <v/>
      </c>
      <c r="B2056" s="437" t="s">
        <v>10994</v>
      </c>
      <c r="C2056" s="443" t="s">
        <v>979</v>
      </c>
      <c r="D2056" s="443" t="s">
        <v>10697</v>
      </c>
      <c r="E2056" s="443" t="str">
        <f>CONCATENATE(SUM('Раздел 4'!K73:K73),"&lt;=",SUM('Раздел 4'!H73:H73))</f>
        <v>0&lt;=0</v>
      </c>
      <c r="F2056" s="444"/>
    </row>
    <row r="2057" spans="1:6" s="445" customFormat="1" ht="30" hidden="1" customHeight="1" x14ac:dyDescent="0.25">
      <c r="A2057" s="436" t="str">
        <f>IF((SUM('Раздел 4'!K74:K74)&lt;=SUM('Раздел 4'!H74:H74)),"","Неверно!")</f>
        <v/>
      </c>
      <c r="B2057" s="437" t="s">
        <v>10994</v>
      </c>
      <c r="C2057" s="443" t="s">
        <v>980</v>
      </c>
      <c r="D2057" s="443" t="s">
        <v>10697</v>
      </c>
      <c r="E2057" s="443" t="str">
        <f>CONCATENATE(SUM('Раздел 4'!K74:K74),"&lt;=",SUM('Раздел 4'!H74:H74))</f>
        <v>0&lt;=0</v>
      </c>
      <c r="F2057" s="444"/>
    </row>
    <row r="2058" spans="1:6" s="445" customFormat="1" ht="30" hidden="1" customHeight="1" x14ac:dyDescent="0.25">
      <c r="A2058" s="436" t="str">
        <f>IF((SUM('Раздел 4'!K75:K75)&lt;=SUM('Раздел 4'!H75:H75)),"","Неверно!")</f>
        <v/>
      </c>
      <c r="B2058" s="437" t="s">
        <v>10994</v>
      </c>
      <c r="C2058" s="443" t="s">
        <v>981</v>
      </c>
      <c r="D2058" s="443" t="s">
        <v>10697</v>
      </c>
      <c r="E2058" s="443" t="str">
        <f>CONCATENATE(SUM('Раздел 4'!K75:K75),"&lt;=",SUM('Раздел 4'!H75:H75))</f>
        <v>0&lt;=1</v>
      </c>
      <c r="F2058" s="444"/>
    </row>
    <row r="2059" spans="1:6" s="445" customFormat="1" ht="30" hidden="1" customHeight="1" x14ac:dyDescent="0.25">
      <c r="A2059" s="436" t="str">
        <f>IF((SUM('Раздел 4'!K76:K76)&lt;=SUM('Раздел 4'!H76:H76)),"","Неверно!")</f>
        <v/>
      </c>
      <c r="B2059" s="437" t="s">
        <v>10994</v>
      </c>
      <c r="C2059" s="443" t="s">
        <v>982</v>
      </c>
      <c r="D2059" s="443" t="s">
        <v>10697</v>
      </c>
      <c r="E2059" s="443" t="str">
        <f>CONCATENATE(SUM('Раздел 4'!K76:K76),"&lt;=",SUM('Раздел 4'!H76:H76))</f>
        <v>0&lt;=0</v>
      </c>
      <c r="F2059" s="444"/>
    </row>
    <row r="2060" spans="1:6" s="445" customFormat="1" ht="30" hidden="1" customHeight="1" x14ac:dyDescent="0.25">
      <c r="A2060" s="436" t="str">
        <f>IF((SUM('Раздел 4'!K77:K77)&lt;=SUM('Раздел 4'!H77:H77)),"","Неверно!")</f>
        <v/>
      </c>
      <c r="B2060" s="437" t="s">
        <v>10994</v>
      </c>
      <c r="C2060" s="443" t="s">
        <v>983</v>
      </c>
      <c r="D2060" s="443" t="s">
        <v>10697</v>
      </c>
      <c r="E2060" s="443" t="str">
        <f>CONCATENATE(SUM('Раздел 4'!K77:K77),"&lt;=",SUM('Раздел 4'!H77:H77))</f>
        <v>0&lt;=0</v>
      </c>
      <c r="F2060" s="444"/>
    </row>
    <row r="2061" spans="1:6" s="445" customFormat="1" ht="30" hidden="1" customHeight="1" x14ac:dyDescent="0.25">
      <c r="A2061" s="436" t="str">
        <f>IF((SUM('Раздел 4'!K15:K15)&lt;=SUM('Раздел 4'!H15:H15)),"","Неверно!")</f>
        <v/>
      </c>
      <c r="B2061" s="437" t="s">
        <v>10994</v>
      </c>
      <c r="C2061" s="443" t="s">
        <v>984</v>
      </c>
      <c r="D2061" s="443" t="s">
        <v>10697</v>
      </c>
      <c r="E2061" s="443" t="str">
        <f>CONCATENATE(SUM('Раздел 4'!K15:K15),"&lt;=",SUM('Раздел 4'!H15:H15))</f>
        <v>0&lt;=0</v>
      </c>
      <c r="F2061" s="444"/>
    </row>
    <row r="2062" spans="1:6" s="445" customFormat="1" ht="30" hidden="1" customHeight="1" x14ac:dyDescent="0.25">
      <c r="A2062" s="436" t="str">
        <f>IF((SUM('Раздел 4'!K78:K78)&lt;=SUM('Раздел 4'!H78:H78)),"","Неверно!")</f>
        <v/>
      </c>
      <c r="B2062" s="437" t="s">
        <v>10994</v>
      </c>
      <c r="C2062" s="443" t="s">
        <v>985</v>
      </c>
      <c r="D2062" s="443" t="s">
        <v>10697</v>
      </c>
      <c r="E2062" s="443" t="str">
        <f>CONCATENATE(SUM('Раздел 4'!K78:K78),"&lt;=",SUM('Раздел 4'!H78:H78))</f>
        <v>0&lt;=0</v>
      </c>
      <c r="F2062" s="444"/>
    </row>
    <row r="2063" spans="1:6" s="445" customFormat="1" ht="30" hidden="1" customHeight="1" x14ac:dyDescent="0.25">
      <c r="A2063" s="436" t="str">
        <f>IF((SUM('Раздел 4'!K79:K79)&lt;=SUM('Раздел 4'!H79:H79)),"","Неверно!")</f>
        <v/>
      </c>
      <c r="B2063" s="437" t="s">
        <v>10994</v>
      </c>
      <c r="C2063" s="443" t="s">
        <v>986</v>
      </c>
      <c r="D2063" s="443" t="s">
        <v>10697</v>
      </c>
      <c r="E2063" s="443" t="str">
        <f>CONCATENATE(SUM('Раздел 4'!K79:K79),"&lt;=",SUM('Раздел 4'!H79:H79))</f>
        <v>0&lt;=0</v>
      </c>
      <c r="F2063" s="444"/>
    </row>
    <row r="2064" spans="1:6" s="445" customFormat="1" ht="30" hidden="1" customHeight="1" x14ac:dyDescent="0.25">
      <c r="A2064" s="436" t="str">
        <f>IF((SUM('Раздел 4'!K80:K80)&lt;=SUM('Раздел 4'!H80:H80)),"","Неверно!")</f>
        <v/>
      </c>
      <c r="B2064" s="437" t="s">
        <v>10994</v>
      </c>
      <c r="C2064" s="443" t="s">
        <v>987</v>
      </c>
      <c r="D2064" s="443" t="s">
        <v>10697</v>
      </c>
      <c r="E2064" s="443" t="str">
        <f>CONCATENATE(SUM('Раздел 4'!K80:K80),"&lt;=",SUM('Раздел 4'!H80:H80))</f>
        <v>0&lt;=0</v>
      </c>
      <c r="F2064" s="444"/>
    </row>
    <row r="2065" spans="1:6" s="445" customFormat="1" ht="30" hidden="1" customHeight="1" x14ac:dyDescent="0.25">
      <c r="A2065" s="436" t="str">
        <f>IF((SUM('Раздел 4'!K81:K81)&lt;=SUM('Раздел 4'!H81:H81)),"","Неверно!")</f>
        <v/>
      </c>
      <c r="B2065" s="437" t="s">
        <v>10994</v>
      </c>
      <c r="C2065" s="443" t="s">
        <v>988</v>
      </c>
      <c r="D2065" s="443" t="s">
        <v>10697</v>
      </c>
      <c r="E2065" s="443" t="str">
        <f>CONCATENATE(SUM('Раздел 4'!K81:K81),"&lt;=",SUM('Раздел 4'!H81:H81))</f>
        <v>0&lt;=0</v>
      </c>
      <c r="F2065" s="444"/>
    </row>
    <row r="2066" spans="1:6" s="445" customFormat="1" ht="30" hidden="1" customHeight="1" x14ac:dyDescent="0.25">
      <c r="A2066" s="436" t="str">
        <f>IF((SUM('Раздел 4'!K82:K82)&lt;=SUM('Раздел 4'!H82:H82)),"","Неверно!")</f>
        <v/>
      </c>
      <c r="B2066" s="437" t="s">
        <v>10994</v>
      </c>
      <c r="C2066" s="443" t="s">
        <v>989</v>
      </c>
      <c r="D2066" s="443" t="s">
        <v>10697</v>
      </c>
      <c r="E2066" s="443" t="str">
        <f>CONCATENATE(SUM('Раздел 4'!K82:K82),"&lt;=",SUM('Раздел 4'!H82:H82))</f>
        <v>0&lt;=0</v>
      </c>
      <c r="F2066" s="444"/>
    </row>
    <row r="2067" spans="1:6" s="445" customFormat="1" ht="30" hidden="1" customHeight="1" x14ac:dyDescent="0.25">
      <c r="A2067" s="436" t="str">
        <f>IF((SUM('Раздел 4'!K83:K83)&lt;=SUM('Раздел 4'!H83:H83)),"","Неверно!")</f>
        <v/>
      </c>
      <c r="B2067" s="437" t="s">
        <v>10994</v>
      </c>
      <c r="C2067" s="443" t="s">
        <v>990</v>
      </c>
      <c r="D2067" s="443" t="s">
        <v>10697</v>
      </c>
      <c r="E2067" s="443" t="str">
        <f>CONCATENATE(SUM('Раздел 4'!K83:K83),"&lt;=",SUM('Раздел 4'!H83:H83))</f>
        <v>0&lt;=0</v>
      </c>
      <c r="F2067" s="444"/>
    </row>
    <row r="2068" spans="1:6" s="445" customFormat="1" ht="30" hidden="1" customHeight="1" x14ac:dyDescent="0.25">
      <c r="A2068" s="436" t="str">
        <f>IF((SUM('Раздел 4'!K84:K84)&lt;=SUM('Раздел 4'!H84:H84)),"","Неверно!")</f>
        <v/>
      </c>
      <c r="B2068" s="437" t="s">
        <v>10994</v>
      </c>
      <c r="C2068" s="443" t="s">
        <v>991</v>
      </c>
      <c r="D2068" s="443" t="s">
        <v>10697</v>
      </c>
      <c r="E2068" s="443" t="str">
        <f>CONCATENATE(SUM('Раздел 4'!K84:K84),"&lt;=",SUM('Раздел 4'!H84:H84))</f>
        <v>0&lt;=0</v>
      </c>
      <c r="F2068" s="444"/>
    </row>
    <row r="2069" spans="1:6" s="445" customFormat="1" ht="30" hidden="1" customHeight="1" x14ac:dyDescent="0.25">
      <c r="A2069" s="436" t="str">
        <f>IF((SUM('Раздел 4'!K85:K85)&lt;=SUM('Раздел 4'!H85:H85)),"","Неверно!")</f>
        <v/>
      </c>
      <c r="B2069" s="437" t="s">
        <v>10994</v>
      </c>
      <c r="C2069" s="443" t="s">
        <v>992</v>
      </c>
      <c r="D2069" s="443" t="s">
        <v>10697</v>
      </c>
      <c r="E2069" s="443" t="str">
        <f>CONCATENATE(SUM('Раздел 4'!K85:K85),"&lt;=",SUM('Раздел 4'!H85:H85))</f>
        <v>0&lt;=0</v>
      </c>
      <c r="F2069" s="444"/>
    </row>
    <row r="2070" spans="1:6" s="445" customFormat="1" ht="30" hidden="1" customHeight="1" x14ac:dyDescent="0.25">
      <c r="A2070" s="436" t="str">
        <f>IF((SUM('Раздел 4'!K86:K86)&lt;=SUM('Раздел 4'!H86:H86)),"","Неверно!")</f>
        <v/>
      </c>
      <c r="B2070" s="437" t="s">
        <v>10994</v>
      </c>
      <c r="C2070" s="443" t="s">
        <v>993</v>
      </c>
      <c r="D2070" s="443" t="s">
        <v>10697</v>
      </c>
      <c r="E2070" s="443" t="str">
        <f>CONCATENATE(SUM('Раздел 4'!K86:K86),"&lt;=",SUM('Раздел 4'!H86:H86))</f>
        <v>0&lt;=2</v>
      </c>
      <c r="F2070" s="444"/>
    </row>
    <row r="2071" spans="1:6" s="445" customFormat="1" ht="30" hidden="1" customHeight="1" x14ac:dyDescent="0.25">
      <c r="A2071" s="436" t="str">
        <f>IF((SUM('Раздел 4'!K87:K87)&lt;=SUM('Раздел 4'!H87:H87)),"","Неверно!")</f>
        <v/>
      </c>
      <c r="B2071" s="437" t="s">
        <v>10994</v>
      </c>
      <c r="C2071" s="443" t="s">
        <v>994</v>
      </c>
      <c r="D2071" s="443" t="s">
        <v>10697</v>
      </c>
      <c r="E2071" s="443" t="str">
        <f>CONCATENATE(SUM('Раздел 4'!K87:K87),"&lt;=",SUM('Раздел 4'!H87:H87))</f>
        <v>0&lt;=0</v>
      </c>
      <c r="F2071" s="444"/>
    </row>
    <row r="2072" spans="1:6" s="445" customFormat="1" ht="30" hidden="1" customHeight="1" x14ac:dyDescent="0.25">
      <c r="A2072" s="436" t="str">
        <f>IF((SUM('Раздел 4'!K16:K16)&lt;=SUM('Раздел 4'!H16:H16)),"","Неверно!")</f>
        <v/>
      </c>
      <c r="B2072" s="437" t="s">
        <v>10994</v>
      </c>
      <c r="C2072" s="443" t="s">
        <v>995</v>
      </c>
      <c r="D2072" s="443" t="s">
        <v>10697</v>
      </c>
      <c r="E2072" s="443" t="str">
        <f>CONCATENATE(SUM('Раздел 4'!K16:K16),"&lt;=",SUM('Раздел 4'!H16:H16))</f>
        <v>0&lt;=0</v>
      </c>
      <c r="F2072" s="444"/>
    </row>
    <row r="2073" spans="1:6" s="445" customFormat="1" ht="30" hidden="1" customHeight="1" x14ac:dyDescent="0.25">
      <c r="A2073" s="436" t="str">
        <f>IF((SUM('Раздел 4'!K88:K88)&lt;=SUM('Раздел 4'!H88:H88)),"","Неверно!")</f>
        <v/>
      </c>
      <c r="B2073" s="437" t="s">
        <v>10994</v>
      </c>
      <c r="C2073" s="443" t="s">
        <v>996</v>
      </c>
      <c r="D2073" s="443" t="s">
        <v>10697</v>
      </c>
      <c r="E2073" s="443" t="str">
        <f>CONCATENATE(SUM('Раздел 4'!K88:K88),"&lt;=",SUM('Раздел 4'!H88:H88))</f>
        <v>0&lt;=0</v>
      </c>
      <c r="F2073" s="444"/>
    </row>
    <row r="2074" spans="1:6" s="445" customFormat="1" ht="30" hidden="1" customHeight="1" x14ac:dyDescent="0.25">
      <c r="A2074" s="436" t="str">
        <f>IF((SUM('Раздел 4'!K89:K89)&lt;=SUM('Раздел 4'!H89:H89)),"","Неверно!")</f>
        <v/>
      </c>
      <c r="B2074" s="437" t="s">
        <v>10994</v>
      </c>
      <c r="C2074" s="443" t="s">
        <v>997</v>
      </c>
      <c r="D2074" s="443" t="s">
        <v>10697</v>
      </c>
      <c r="E2074" s="443" t="str">
        <f>CONCATENATE(SUM('Раздел 4'!K89:K89),"&lt;=",SUM('Раздел 4'!H89:H89))</f>
        <v>0&lt;=0</v>
      </c>
      <c r="F2074" s="444"/>
    </row>
    <row r="2075" spans="1:6" s="445" customFormat="1" ht="30" hidden="1" customHeight="1" x14ac:dyDescent="0.25">
      <c r="A2075" s="436" t="str">
        <f>IF((SUM('Раздел 4'!K90:K90)&lt;=SUM('Раздел 4'!H90:H90)),"","Неверно!")</f>
        <v/>
      </c>
      <c r="B2075" s="437" t="s">
        <v>10994</v>
      </c>
      <c r="C2075" s="443" t="s">
        <v>998</v>
      </c>
      <c r="D2075" s="443" t="s">
        <v>10697</v>
      </c>
      <c r="E2075" s="443" t="str">
        <f>CONCATENATE(SUM('Раздел 4'!K90:K90),"&lt;=",SUM('Раздел 4'!H90:H90))</f>
        <v>0&lt;=0</v>
      </c>
      <c r="F2075" s="444"/>
    </row>
    <row r="2076" spans="1:6" s="445" customFormat="1" ht="30" hidden="1" customHeight="1" x14ac:dyDescent="0.25">
      <c r="A2076" s="436" t="str">
        <f>IF((SUM('Раздел 4'!K91:K91)&lt;=SUM('Раздел 4'!H91:H91)),"","Неверно!")</f>
        <v/>
      </c>
      <c r="B2076" s="437" t="s">
        <v>10994</v>
      </c>
      <c r="C2076" s="443" t="s">
        <v>999</v>
      </c>
      <c r="D2076" s="443" t="s">
        <v>10697</v>
      </c>
      <c r="E2076" s="443" t="str">
        <f>CONCATENATE(SUM('Раздел 4'!K91:K91),"&lt;=",SUM('Раздел 4'!H91:H91))</f>
        <v>0&lt;=0</v>
      </c>
      <c r="F2076" s="444"/>
    </row>
    <row r="2077" spans="1:6" s="445" customFormat="1" ht="30" hidden="1" customHeight="1" x14ac:dyDescent="0.25">
      <c r="A2077" s="436" t="str">
        <f>IF((SUM('Раздел 4'!K92:K92)&lt;=SUM('Раздел 4'!H92:H92)),"","Неверно!")</f>
        <v/>
      </c>
      <c r="B2077" s="437" t="s">
        <v>10994</v>
      </c>
      <c r="C2077" s="443" t="s">
        <v>1000</v>
      </c>
      <c r="D2077" s="443" t="s">
        <v>10697</v>
      </c>
      <c r="E2077" s="443" t="str">
        <f>CONCATENATE(SUM('Раздел 4'!K92:K92),"&lt;=",SUM('Раздел 4'!H92:H92))</f>
        <v>0&lt;=0</v>
      </c>
      <c r="F2077" s="444"/>
    </row>
    <row r="2078" spans="1:6" s="445" customFormat="1" ht="30" hidden="1" customHeight="1" x14ac:dyDescent="0.25">
      <c r="A2078" s="436" t="str">
        <f>IF((SUM('Раздел 4'!K93:K93)&lt;=SUM('Раздел 4'!H93:H93)),"","Неверно!")</f>
        <v/>
      </c>
      <c r="B2078" s="437" t="s">
        <v>10994</v>
      </c>
      <c r="C2078" s="443" t="s">
        <v>1001</v>
      </c>
      <c r="D2078" s="443" t="s">
        <v>10697</v>
      </c>
      <c r="E2078" s="443" t="str">
        <f>CONCATENATE(SUM('Раздел 4'!K93:K93),"&lt;=",SUM('Раздел 4'!H93:H93))</f>
        <v>0&lt;=0</v>
      </c>
      <c r="F2078" s="444"/>
    </row>
    <row r="2079" spans="1:6" s="445" customFormat="1" ht="30" hidden="1" customHeight="1" x14ac:dyDescent="0.25">
      <c r="A2079" s="436" t="str">
        <f>IF((SUM('Раздел 4'!K94:K94)&lt;=SUM('Раздел 4'!H94:H94)),"","Неверно!")</f>
        <v/>
      </c>
      <c r="B2079" s="437" t="s">
        <v>10994</v>
      </c>
      <c r="C2079" s="443" t="s">
        <v>1002</v>
      </c>
      <c r="D2079" s="443" t="s">
        <v>10697</v>
      </c>
      <c r="E2079" s="443" t="str">
        <f>CONCATENATE(SUM('Раздел 4'!K94:K94),"&lt;=",SUM('Раздел 4'!H94:H94))</f>
        <v>0&lt;=0</v>
      </c>
      <c r="F2079" s="444"/>
    </row>
    <row r="2080" spans="1:6" s="445" customFormat="1" ht="30" hidden="1" customHeight="1" x14ac:dyDescent="0.25">
      <c r="A2080" s="436" t="str">
        <f>IF((SUM('Раздел 4'!K95:K95)&lt;=SUM('Раздел 4'!H95:H95)),"","Неверно!")</f>
        <v/>
      </c>
      <c r="B2080" s="437" t="s">
        <v>10994</v>
      </c>
      <c r="C2080" s="443" t="s">
        <v>1003</v>
      </c>
      <c r="D2080" s="443" t="s">
        <v>10697</v>
      </c>
      <c r="E2080" s="443" t="str">
        <f>CONCATENATE(SUM('Раздел 4'!K95:K95),"&lt;=",SUM('Раздел 4'!H95:H95))</f>
        <v>0&lt;=0</v>
      </c>
      <c r="F2080" s="444"/>
    </row>
    <row r="2081" spans="1:6" s="445" customFormat="1" ht="30" hidden="1" customHeight="1" x14ac:dyDescent="0.25">
      <c r="A2081" s="436" t="str">
        <f>IF((SUM('Раздел 4'!K96:K96)&lt;=SUM('Раздел 4'!H96:H96)),"","Неверно!")</f>
        <v/>
      </c>
      <c r="B2081" s="437" t="s">
        <v>10994</v>
      </c>
      <c r="C2081" s="443" t="s">
        <v>1004</v>
      </c>
      <c r="D2081" s="443" t="s">
        <v>10697</v>
      </c>
      <c r="E2081" s="443" t="str">
        <f>CONCATENATE(SUM('Раздел 4'!K96:K96),"&lt;=",SUM('Раздел 4'!H96:H96))</f>
        <v>0&lt;=2</v>
      </c>
      <c r="F2081" s="444"/>
    </row>
    <row r="2082" spans="1:6" s="445" customFormat="1" ht="30" hidden="1" customHeight="1" x14ac:dyDescent="0.25">
      <c r="A2082" s="436" t="str">
        <f>IF((SUM('Раздел 4'!K97:K97)&lt;=SUM('Раздел 4'!H97:H97)),"","Неверно!")</f>
        <v/>
      </c>
      <c r="B2082" s="437" t="s">
        <v>10994</v>
      </c>
      <c r="C2082" s="443" t="s">
        <v>1005</v>
      </c>
      <c r="D2082" s="443" t="s">
        <v>10697</v>
      </c>
      <c r="E2082" s="443" t="str">
        <f>CONCATENATE(SUM('Раздел 4'!K97:K97),"&lt;=",SUM('Раздел 4'!H97:H97))</f>
        <v>0&lt;=0</v>
      </c>
      <c r="F2082" s="444"/>
    </row>
    <row r="2083" spans="1:6" s="445" customFormat="1" ht="30" hidden="1" customHeight="1" x14ac:dyDescent="0.25">
      <c r="A2083" s="436" t="str">
        <f>IF((SUM('Раздел 4'!K17:K17)&lt;=SUM('Раздел 4'!H17:H17)),"","Неверно!")</f>
        <v/>
      </c>
      <c r="B2083" s="437" t="s">
        <v>10994</v>
      </c>
      <c r="C2083" s="443" t="s">
        <v>1006</v>
      </c>
      <c r="D2083" s="443" t="s">
        <v>10697</v>
      </c>
      <c r="E2083" s="443" t="str">
        <f>CONCATENATE(SUM('Раздел 4'!K17:K17),"&lt;=",SUM('Раздел 4'!H17:H17))</f>
        <v>0&lt;=0</v>
      </c>
      <c r="F2083" s="444"/>
    </row>
    <row r="2084" spans="1:6" s="445" customFormat="1" ht="30" hidden="1" customHeight="1" x14ac:dyDescent="0.25">
      <c r="A2084" s="436" t="str">
        <f>IF((SUM('Раздел 4'!K98:K98)&lt;=SUM('Раздел 4'!H98:H98)),"","Неверно!")</f>
        <v/>
      </c>
      <c r="B2084" s="437" t="s">
        <v>10994</v>
      </c>
      <c r="C2084" s="443" t="s">
        <v>1007</v>
      </c>
      <c r="D2084" s="443" t="s">
        <v>10697</v>
      </c>
      <c r="E2084" s="443" t="str">
        <f>CONCATENATE(SUM('Раздел 4'!K98:K98),"&lt;=",SUM('Раздел 4'!H98:H98))</f>
        <v>0&lt;=0</v>
      </c>
      <c r="F2084" s="444"/>
    </row>
    <row r="2085" spans="1:6" s="445" customFormat="1" ht="30" hidden="1" customHeight="1" x14ac:dyDescent="0.25">
      <c r="A2085" s="436" t="str">
        <f>IF((SUM('Раздел 4'!K99:K99)&lt;=SUM('Раздел 4'!H99:H99)),"","Неверно!")</f>
        <v/>
      </c>
      <c r="B2085" s="437" t="s">
        <v>10994</v>
      </c>
      <c r="C2085" s="443" t="s">
        <v>1008</v>
      </c>
      <c r="D2085" s="443" t="s">
        <v>10697</v>
      </c>
      <c r="E2085" s="443" t="str">
        <f>CONCATENATE(SUM('Раздел 4'!K99:K99),"&lt;=",SUM('Раздел 4'!H99:H99))</f>
        <v>0&lt;=0</v>
      </c>
      <c r="F2085" s="444"/>
    </row>
    <row r="2086" spans="1:6" s="445" customFormat="1" ht="30" hidden="1" customHeight="1" x14ac:dyDescent="0.25">
      <c r="A2086" s="436" t="str">
        <f>IF((SUM('Раздел 4'!K100:K100)&lt;=SUM('Раздел 4'!H100:H100)),"","Неверно!")</f>
        <v/>
      </c>
      <c r="B2086" s="437" t="s">
        <v>10994</v>
      </c>
      <c r="C2086" s="443" t="s">
        <v>1009</v>
      </c>
      <c r="D2086" s="443" t="s">
        <v>10697</v>
      </c>
      <c r="E2086" s="443" t="str">
        <f>CONCATENATE(SUM('Раздел 4'!K100:K100),"&lt;=",SUM('Раздел 4'!H100:H100))</f>
        <v>0&lt;=1</v>
      </c>
      <c r="F2086" s="444"/>
    </row>
    <row r="2087" spans="1:6" s="445" customFormat="1" ht="30" hidden="1" customHeight="1" x14ac:dyDescent="0.25">
      <c r="A2087" s="436" t="str">
        <f>IF((SUM('Раздел 4'!K101:K101)&lt;=SUM('Раздел 4'!H101:H101)),"","Неверно!")</f>
        <v/>
      </c>
      <c r="B2087" s="437" t="s">
        <v>10994</v>
      </c>
      <c r="C2087" s="443" t="s">
        <v>1010</v>
      </c>
      <c r="D2087" s="443" t="s">
        <v>10697</v>
      </c>
      <c r="E2087" s="443" t="str">
        <f>CONCATENATE(SUM('Раздел 4'!K101:K101),"&lt;=",SUM('Раздел 4'!H101:H101))</f>
        <v>0&lt;=0</v>
      </c>
      <c r="F2087" s="444"/>
    </row>
    <row r="2088" spans="1:6" s="445" customFormat="1" ht="30" hidden="1" customHeight="1" x14ac:dyDescent="0.25">
      <c r="A2088" s="436" t="str">
        <f>IF((SUM('Раздел 4'!K102:K102)&lt;=SUM('Раздел 4'!H102:H102)),"","Неверно!")</f>
        <v/>
      </c>
      <c r="B2088" s="437" t="s">
        <v>10994</v>
      </c>
      <c r="C2088" s="443" t="s">
        <v>1011</v>
      </c>
      <c r="D2088" s="443" t="s">
        <v>10697</v>
      </c>
      <c r="E2088" s="443" t="str">
        <f>CONCATENATE(SUM('Раздел 4'!K102:K102),"&lt;=",SUM('Раздел 4'!H102:H102))</f>
        <v>0&lt;=0</v>
      </c>
      <c r="F2088" s="444"/>
    </row>
    <row r="2089" spans="1:6" s="445" customFormat="1" ht="30" hidden="1" customHeight="1" x14ac:dyDescent="0.25">
      <c r="A2089" s="436" t="str">
        <f>IF((SUM('Раздел 4'!K103:K103)&lt;=SUM('Раздел 4'!H103:H103)),"","Неверно!")</f>
        <v/>
      </c>
      <c r="B2089" s="437" t="s">
        <v>10994</v>
      </c>
      <c r="C2089" s="443" t="s">
        <v>1012</v>
      </c>
      <c r="D2089" s="443" t="s">
        <v>10697</v>
      </c>
      <c r="E2089" s="443" t="str">
        <f>CONCATENATE(SUM('Раздел 4'!K103:K103),"&lt;=",SUM('Раздел 4'!H103:H103))</f>
        <v>0&lt;=0</v>
      </c>
      <c r="F2089" s="444"/>
    </row>
    <row r="2090" spans="1:6" s="445" customFormat="1" ht="30" hidden="1" customHeight="1" x14ac:dyDescent="0.25">
      <c r="A2090" s="436" t="str">
        <f>IF((SUM('Раздел 4'!K104:K104)&lt;=SUM('Раздел 4'!H104:H104)),"","Неверно!")</f>
        <v/>
      </c>
      <c r="B2090" s="437" t="s">
        <v>10994</v>
      </c>
      <c r="C2090" s="443" t="s">
        <v>1013</v>
      </c>
      <c r="D2090" s="443" t="s">
        <v>10697</v>
      </c>
      <c r="E2090" s="443" t="str">
        <f>CONCATENATE(SUM('Раздел 4'!K104:K104),"&lt;=",SUM('Раздел 4'!H104:H104))</f>
        <v>0&lt;=11</v>
      </c>
      <c r="F2090" s="444"/>
    </row>
    <row r="2091" spans="1:6" s="445" customFormat="1" ht="30" hidden="1" customHeight="1" x14ac:dyDescent="0.25">
      <c r="A2091" s="436" t="str">
        <f>IF((SUM('Раздел 4'!K105:K105)&lt;=SUM('Раздел 4'!H105:H105)),"","Неверно!")</f>
        <v/>
      </c>
      <c r="B2091" s="437" t="s">
        <v>10994</v>
      </c>
      <c r="C2091" s="443" t="s">
        <v>2940</v>
      </c>
      <c r="D2091" s="443" t="s">
        <v>10697</v>
      </c>
      <c r="E2091" s="443" t="str">
        <f>CONCATENATE(SUM('Раздел 4'!K105:K105),"&lt;=",SUM('Раздел 4'!H105:H105))</f>
        <v>0&lt;=0</v>
      </c>
      <c r="F2091" s="444"/>
    </row>
    <row r="2092" spans="1:6" s="445" customFormat="1" ht="30" hidden="1" customHeight="1" x14ac:dyDescent="0.25">
      <c r="A2092" s="436" t="str">
        <f>IF((SUM('Раздел 4'!K106:K106)&lt;=SUM('Раздел 4'!H106:H106)),"","Неверно!")</f>
        <v/>
      </c>
      <c r="B2092" s="437" t="s">
        <v>10994</v>
      </c>
      <c r="C2092" s="443" t="s">
        <v>2941</v>
      </c>
      <c r="D2092" s="443" t="s">
        <v>10697</v>
      </c>
      <c r="E2092" s="443" t="str">
        <f>CONCATENATE(SUM('Раздел 4'!K106:K106),"&lt;=",SUM('Раздел 4'!H106:H106))</f>
        <v>0&lt;=0</v>
      </c>
      <c r="F2092" s="444"/>
    </row>
    <row r="2093" spans="1:6" s="445" customFormat="1" ht="30" hidden="1" customHeight="1" x14ac:dyDescent="0.25">
      <c r="A2093" s="436" t="str">
        <f>IF((SUM('Раздел 4'!K107:K107)&lt;=SUM('Раздел 4'!H107:H107)),"","Неверно!")</f>
        <v/>
      </c>
      <c r="B2093" s="437" t="s">
        <v>10994</v>
      </c>
      <c r="C2093" s="443" t="s">
        <v>2942</v>
      </c>
      <c r="D2093" s="443" t="s">
        <v>10697</v>
      </c>
      <c r="E2093" s="443" t="str">
        <f>CONCATENATE(SUM('Раздел 4'!K107:K107),"&lt;=",SUM('Раздел 4'!H107:H107))</f>
        <v>0&lt;=0</v>
      </c>
      <c r="F2093" s="444"/>
    </row>
    <row r="2094" spans="1:6" s="445" customFormat="1" ht="30" hidden="1" customHeight="1" x14ac:dyDescent="0.25">
      <c r="A2094" s="436" t="str">
        <f>IF((SUM('Разделы 11, 12, 13, 14'!R24:R24)=SUM('Разделы 11, 12, 13, 14'!S24:T24)),"","Неверно!")</f>
        <v/>
      </c>
      <c r="B2094" s="437" t="s">
        <v>10995</v>
      </c>
      <c r="C2094" s="443" t="s">
        <v>2789</v>
      </c>
      <c r="D2094" s="443" t="s">
        <v>10402</v>
      </c>
      <c r="E2094" s="443" t="str">
        <f>CONCATENATE(SUM('Разделы 11, 12, 13, 14'!R24:R24),"=",SUM('Разделы 11, 12, 13, 14'!S24:T24))</f>
        <v>0=0</v>
      </c>
      <c r="F2094" s="444"/>
    </row>
    <row r="2095" spans="1:6" s="445" customFormat="1" ht="30" hidden="1" customHeight="1" x14ac:dyDescent="0.25">
      <c r="A2095" s="436" t="str">
        <f>IF((SUM('Разделы 11, 12, 13, 14'!R25:R25)=SUM('Разделы 11, 12, 13, 14'!S25:T25)),"","Неверно!")</f>
        <v/>
      </c>
      <c r="B2095" s="437" t="s">
        <v>10995</v>
      </c>
      <c r="C2095" s="443" t="s">
        <v>2790</v>
      </c>
      <c r="D2095" s="443" t="s">
        <v>10402</v>
      </c>
      <c r="E2095" s="443" t="str">
        <f>CONCATENATE(SUM('Разделы 11, 12, 13, 14'!R25:R25),"=",SUM('Разделы 11, 12, 13, 14'!S25:T25))</f>
        <v>0=0</v>
      </c>
      <c r="F2095" s="444"/>
    </row>
    <row r="2096" spans="1:6" s="445" customFormat="1" ht="30" hidden="1" customHeight="1" x14ac:dyDescent="0.25">
      <c r="A2096" s="436" t="str">
        <f>IF((SUM('Разделы 11, 12, 13, 14'!R26:R26)=SUM('Разделы 11, 12, 13, 14'!S26:T26)),"","Неверно!")</f>
        <v/>
      </c>
      <c r="B2096" s="437" t="s">
        <v>10995</v>
      </c>
      <c r="C2096" s="443" t="s">
        <v>2791</v>
      </c>
      <c r="D2096" s="443" t="s">
        <v>10402</v>
      </c>
      <c r="E2096" s="443" t="str">
        <f>CONCATENATE(SUM('Разделы 11, 12, 13, 14'!R26:R26),"=",SUM('Разделы 11, 12, 13, 14'!S26:T26))</f>
        <v>0=0</v>
      </c>
      <c r="F2096" s="444"/>
    </row>
    <row r="2097" spans="1:6" s="445" customFormat="1" ht="30" hidden="1" customHeight="1" x14ac:dyDescent="0.25">
      <c r="A2097" s="436" t="str">
        <f>IF((SUM('Разделы 11, 12, 13, 14'!R27:R27)=SUM('Разделы 11, 12, 13, 14'!S27:T27)),"","Неверно!")</f>
        <v/>
      </c>
      <c r="B2097" s="437" t="s">
        <v>10995</v>
      </c>
      <c r="C2097" s="443" t="s">
        <v>2792</v>
      </c>
      <c r="D2097" s="443" t="s">
        <v>10402</v>
      </c>
      <c r="E2097" s="443" t="str">
        <f>CONCATENATE(SUM('Разделы 11, 12, 13, 14'!R27:R27),"=",SUM('Разделы 11, 12, 13, 14'!S27:T27))</f>
        <v>0=0</v>
      </c>
      <c r="F2097" s="444"/>
    </row>
    <row r="2098" spans="1:6" s="445" customFormat="1" ht="30" hidden="1" customHeight="1" x14ac:dyDescent="0.25">
      <c r="A2098" s="436" t="str">
        <f>IF((SUM('Разделы 11, 12, 13, 14'!R28:R28)=SUM('Разделы 11, 12, 13, 14'!S28:T28)),"","Неверно!")</f>
        <v/>
      </c>
      <c r="B2098" s="437" t="s">
        <v>10995</v>
      </c>
      <c r="C2098" s="443" t="s">
        <v>2793</v>
      </c>
      <c r="D2098" s="443" t="s">
        <v>10402</v>
      </c>
      <c r="E2098" s="443" t="str">
        <f>CONCATENATE(SUM('Разделы 11, 12, 13, 14'!R28:R28),"=",SUM('Разделы 11, 12, 13, 14'!S28:T28))</f>
        <v>0=0</v>
      </c>
      <c r="F2098" s="444"/>
    </row>
    <row r="2099" spans="1:6" s="445" customFormat="1" ht="30" hidden="1" customHeight="1" x14ac:dyDescent="0.25">
      <c r="A2099" s="436" t="str">
        <f>IF((SUM('Разделы 11, 12, 13, 14'!R29:R29)=SUM('Разделы 11, 12, 13, 14'!S29:T29)),"","Неверно!")</f>
        <v/>
      </c>
      <c r="B2099" s="437" t="s">
        <v>10995</v>
      </c>
      <c r="C2099" s="443" t="s">
        <v>2794</v>
      </c>
      <c r="D2099" s="443" t="s">
        <v>10402</v>
      </c>
      <c r="E2099" s="443" t="str">
        <f>CONCATENATE(SUM('Разделы 11, 12, 13, 14'!R29:R29),"=",SUM('Разделы 11, 12, 13, 14'!S29:T29))</f>
        <v>0=0</v>
      </c>
      <c r="F2099" s="444"/>
    </row>
    <row r="2100" spans="1:6" s="445" customFormat="1" ht="30" hidden="1" customHeight="1" x14ac:dyDescent="0.25">
      <c r="A2100" s="436" t="str">
        <f>IF((SUM('Раздел 2'!E49:E49)&gt;=SUM('Раздел 2'!E50:E50)),"","Неверно!")</f>
        <v/>
      </c>
      <c r="B2100" s="437" t="s">
        <v>10996</v>
      </c>
      <c r="C2100" s="443" t="s">
        <v>916</v>
      </c>
      <c r="D2100" s="443" t="s">
        <v>10403</v>
      </c>
      <c r="E2100" s="443" t="str">
        <f>CONCATENATE(SUM('Раздел 2'!E49:E49),"&gt;=",SUM('Раздел 2'!E50:E50))</f>
        <v>1&gt;=1</v>
      </c>
      <c r="F2100" s="444"/>
    </row>
    <row r="2101" spans="1:6" s="445" customFormat="1" ht="30" hidden="1" customHeight="1" x14ac:dyDescent="0.25">
      <c r="A2101" s="436" t="str">
        <f>IF((SUM('Раздел 2'!F49:F49)&gt;=SUM('Раздел 2'!F50:F50)),"","Неверно!")</f>
        <v/>
      </c>
      <c r="B2101" s="437" t="s">
        <v>10996</v>
      </c>
      <c r="C2101" s="443" t="s">
        <v>917</v>
      </c>
      <c r="D2101" s="443" t="s">
        <v>10403</v>
      </c>
      <c r="E2101" s="443" t="str">
        <f>CONCATENATE(SUM('Раздел 2'!F49:F49),"&gt;=",SUM('Раздел 2'!F50:F50))</f>
        <v>0&gt;=0</v>
      </c>
      <c r="F2101" s="444"/>
    </row>
    <row r="2102" spans="1:6" s="445" customFormat="1" ht="30" hidden="1" customHeight="1" x14ac:dyDescent="0.25">
      <c r="A2102" s="436" t="str">
        <f>IF((SUM('Раздел 1'!AI10:AI10)&lt;=SUM('Раздел 1'!V10:V10)),"","Неверно!")</f>
        <v/>
      </c>
      <c r="B2102" s="437" t="s">
        <v>10997</v>
      </c>
      <c r="C2102" s="443" t="s">
        <v>862</v>
      </c>
      <c r="D2102" s="443" t="s">
        <v>359</v>
      </c>
      <c r="E2102" s="443" t="str">
        <f>CONCATENATE(SUM('Раздел 1'!AI10:AI10),"&lt;=",SUM('Раздел 1'!V10:V10))</f>
        <v>0&lt;=2</v>
      </c>
      <c r="F2102" s="444"/>
    </row>
    <row r="2103" spans="1:6" s="445" customFormat="1" ht="30" hidden="1" customHeight="1" x14ac:dyDescent="0.25">
      <c r="A2103" s="436" t="str">
        <f>IF((SUM('Раздел 1'!AI19:AI19)&lt;=SUM('Раздел 1'!V19:V19)),"","Неверно!")</f>
        <v/>
      </c>
      <c r="B2103" s="437" t="s">
        <v>10997</v>
      </c>
      <c r="C2103" s="443" t="s">
        <v>863</v>
      </c>
      <c r="D2103" s="443" t="s">
        <v>359</v>
      </c>
      <c r="E2103" s="443" t="str">
        <f>CONCATENATE(SUM('Раздел 1'!AI19:AI19),"&lt;=",SUM('Раздел 1'!V19:V19))</f>
        <v>0&lt;=0</v>
      </c>
      <c r="F2103" s="444"/>
    </row>
    <row r="2104" spans="1:6" s="445" customFormat="1" ht="30" hidden="1" customHeight="1" x14ac:dyDescent="0.25">
      <c r="A2104" s="436" t="str">
        <f>IF((SUM('Раздел 1'!AI20:AI20)&lt;=SUM('Раздел 1'!V20:V20)),"","Неверно!")</f>
        <v/>
      </c>
      <c r="B2104" s="437" t="s">
        <v>10997</v>
      </c>
      <c r="C2104" s="443" t="s">
        <v>864</v>
      </c>
      <c r="D2104" s="443" t="s">
        <v>359</v>
      </c>
      <c r="E2104" s="443" t="str">
        <f>CONCATENATE(SUM('Раздел 1'!AI20:AI20),"&lt;=",SUM('Раздел 1'!V20:V20))</f>
        <v>0&lt;=0</v>
      </c>
      <c r="F2104" s="444"/>
    </row>
    <row r="2105" spans="1:6" s="445" customFormat="1" ht="30" hidden="1" customHeight="1" x14ac:dyDescent="0.25">
      <c r="A2105" s="436" t="str">
        <f>IF((SUM('Раздел 1'!AI21:AI21)&lt;=SUM('Раздел 1'!V21:V21)),"","Неверно!")</f>
        <v/>
      </c>
      <c r="B2105" s="437" t="s">
        <v>10997</v>
      </c>
      <c r="C2105" s="443" t="s">
        <v>865</v>
      </c>
      <c r="D2105" s="443" t="s">
        <v>359</v>
      </c>
      <c r="E2105" s="443" t="str">
        <f>CONCATENATE(SUM('Раздел 1'!AI21:AI21),"&lt;=",SUM('Раздел 1'!V21:V21))</f>
        <v>0&lt;=0</v>
      </c>
      <c r="F2105" s="444"/>
    </row>
    <row r="2106" spans="1:6" s="445" customFormat="1" ht="30" hidden="1" customHeight="1" x14ac:dyDescent="0.25">
      <c r="A2106" s="436" t="str">
        <f>IF((SUM('Раздел 1'!AI22:AI22)&lt;=SUM('Раздел 1'!V22:V22)),"","Неверно!")</f>
        <v/>
      </c>
      <c r="B2106" s="437" t="s">
        <v>10997</v>
      </c>
      <c r="C2106" s="443" t="s">
        <v>866</v>
      </c>
      <c r="D2106" s="443" t="s">
        <v>359</v>
      </c>
      <c r="E2106" s="443" t="str">
        <f>CONCATENATE(SUM('Раздел 1'!AI22:AI22),"&lt;=",SUM('Раздел 1'!V22:V22))</f>
        <v>0&lt;=0</v>
      </c>
      <c r="F2106" s="444"/>
    </row>
    <row r="2107" spans="1:6" s="445" customFormat="1" ht="30" hidden="1" customHeight="1" x14ac:dyDescent="0.25">
      <c r="A2107" s="436" t="str">
        <f>IF((SUM('Раздел 1'!AI23:AI23)&lt;=SUM('Раздел 1'!V23:V23)),"","Неверно!")</f>
        <v/>
      </c>
      <c r="B2107" s="437" t="s">
        <v>10997</v>
      </c>
      <c r="C2107" s="443" t="s">
        <v>867</v>
      </c>
      <c r="D2107" s="443" t="s">
        <v>359</v>
      </c>
      <c r="E2107" s="443" t="str">
        <f>CONCATENATE(SUM('Раздел 1'!AI23:AI23),"&lt;=",SUM('Раздел 1'!V23:V23))</f>
        <v>0&lt;=0</v>
      </c>
      <c r="F2107" s="444"/>
    </row>
    <row r="2108" spans="1:6" s="445" customFormat="1" ht="30" hidden="1" customHeight="1" x14ac:dyDescent="0.25">
      <c r="A2108" s="436" t="str">
        <f>IF((SUM('Раздел 1'!AI24:AI24)&lt;=SUM('Раздел 1'!V24:V24)),"","Неверно!")</f>
        <v/>
      </c>
      <c r="B2108" s="437" t="s">
        <v>10997</v>
      </c>
      <c r="C2108" s="443" t="s">
        <v>868</v>
      </c>
      <c r="D2108" s="443" t="s">
        <v>359</v>
      </c>
      <c r="E2108" s="443" t="str">
        <f>CONCATENATE(SUM('Раздел 1'!AI24:AI24),"&lt;=",SUM('Раздел 1'!V24:V24))</f>
        <v>0&lt;=0</v>
      </c>
      <c r="F2108" s="444"/>
    </row>
    <row r="2109" spans="1:6" s="445" customFormat="1" ht="30" hidden="1" customHeight="1" x14ac:dyDescent="0.25">
      <c r="A2109" s="436" t="str">
        <f>IF((SUM('Раздел 1'!AI25:AI25)&lt;=SUM('Раздел 1'!V25:V25)),"","Неверно!")</f>
        <v/>
      </c>
      <c r="B2109" s="437" t="s">
        <v>10997</v>
      </c>
      <c r="C2109" s="443" t="s">
        <v>869</v>
      </c>
      <c r="D2109" s="443" t="s">
        <v>359</v>
      </c>
      <c r="E2109" s="443" t="str">
        <f>CONCATENATE(SUM('Раздел 1'!AI25:AI25),"&lt;=",SUM('Раздел 1'!V25:V25))</f>
        <v>0&lt;=0</v>
      </c>
      <c r="F2109" s="444"/>
    </row>
    <row r="2110" spans="1:6" s="445" customFormat="1" ht="30" hidden="1" customHeight="1" x14ac:dyDescent="0.25">
      <c r="A2110" s="436" t="str">
        <f>IF((SUM('Раздел 1'!AI26:AI26)&lt;=SUM('Раздел 1'!V26:V26)),"","Неверно!")</f>
        <v/>
      </c>
      <c r="B2110" s="437" t="s">
        <v>10997</v>
      </c>
      <c r="C2110" s="443" t="s">
        <v>870</v>
      </c>
      <c r="D2110" s="443" t="s">
        <v>359</v>
      </c>
      <c r="E2110" s="443" t="str">
        <f>CONCATENATE(SUM('Раздел 1'!AI26:AI26),"&lt;=",SUM('Раздел 1'!V26:V26))</f>
        <v>0&lt;=0</v>
      </c>
      <c r="F2110" s="444"/>
    </row>
    <row r="2111" spans="1:6" s="445" customFormat="1" ht="30" hidden="1" customHeight="1" x14ac:dyDescent="0.25">
      <c r="A2111" s="436" t="str">
        <f>IF((SUM('Раздел 1'!AI27:AI27)&lt;=SUM('Раздел 1'!V27:V27)),"","Неверно!")</f>
        <v/>
      </c>
      <c r="B2111" s="437" t="s">
        <v>10997</v>
      </c>
      <c r="C2111" s="443" t="s">
        <v>871</v>
      </c>
      <c r="D2111" s="443" t="s">
        <v>359</v>
      </c>
      <c r="E2111" s="443" t="str">
        <f>CONCATENATE(SUM('Раздел 1'!AI27:AI27),"&lt;=",SUM('Раздел 1'!V27:V27))</f>
        <v>0&lt;=0</v>
      </c>
      <c r="F2111" s="444"/>
    </row>
    <row r="2112" spans="1:6" s="445" customFormat="1" ht="30" hidden="1" customHeight="1" x14ac:dyDescent="0.25">
      <c r="A2112" s="436" t="str">
        <f>IF((SUM('Раздел 1'!AI28:AI28)&lt;=SUM('Раздел 1'!V28:V28)),"","Неверно!")</f>
        <v/>
      </c>
      <c r="B2112" s="437" t="s">
        <v>10997</v>
      </c>
      <c r="C2112" s="443" t="s">
        <v>872</v>
      </c>
      <c r="D2112" s="443" t="s">
        <v>359</v>
      </c>
      <c r="E2112" s="443" t="str">
        <f>CONCATENATE(SUM('Раздел 1'!AI28:AI28),"&lt;=",SUM('Раздел 1'!V28:V28))</f>
        <v>0&lt;=0</v>
      </c>
      <c r="F2112" s="444"/>
    </row>
    <row r="2113" spans="1:6" s="445" customFormat="1" ht="30" hidden="1" customHeight="1" x14ac:dyDescent="0.25">
      <c r="A2113" s="436" t="str">
        <f>IF((SUM('Раздел 1'!AI11:AI11)&lt;=SUM('Раздел 1'!V11:V11)),"","Неверно!")</f>
        <v/>
      </c>
      <c r="B2113" s="437" t="s">
        <v>10997</v>
      </c>
      <c r="C2113" s="443" t="s">
        <v>873</v>
      </c>
      <c r="D2113" s="443" t="s">
        <v>359</v>
      </c>
      <c r="E2113" s="443" t="str">
        <f>CONCATENATE(SUM('Раздел 1'!AI11:AI11),"&lt;=",SUM('Раздел 1'!V11:V11))</f>
        <v>0&lt;=0</v>
      </c>
      <c r="F2113" s="444"/>
    </row>
    <row r="2114" spans="1:6" s="445" customFormat="1" ht="30" hidden="1" customHeight="1" x14ac:dyDescent="0.25">
      <c r="A2114" s="436" t="str">
        <f>IF((SUM('Раздел 1'!AI29:AI29)&lt;=SUM('Раздел 1'!V29:V29)),"","Неверно!")</f>
        <v/>
      </c>
      <c r="B2114" s="437" t="s">
        <v>10997</v>
      </c>
      <c r="C2114" s="443" t="s">
        <v>874</v>
      </c>
      <c r="D2114" s="443" t="s">
        <v>359</v>
      </c>
      <c r="E2114" s="443" t="str">
        <f>CONCATENATE(SUM('Раздел 1'!AI29:AI29),"&lt;=",SUM('Раздел 1'!V29:V29))</f>
        <v>0&lt;=0</v>
      </c>
      <c r="F2114" s="444"/>
    </row>
    <row r="2115" spans="1:6" s="445" customFormat="1" ht="30" hidden="1" customHeight="1" x14ac:dyDescent="0.25">
      <c r="A2115" s="436" t="str">
        <f>IF((SUM('Раздел 1'!AI30:AI30)&lt;=SUM('Раздел 1'!V30:V30)),"","Неверно!")</f>
        <v/>
      </c>
      <c r="B2115" s="437" t="s">
        <v>10997</v>
      </c>
      <c r="C2115" s="443" t="s">
        <v>875</v>
      </c>
      <c r="D2115" s="443" t="s">
        <v>359</v>
      </c>
      <c r="E2115" s="443" t="str">
        <f>CONCATENATE(SUM('Раздел 1'!AI30:AI30),"&lt;=",SUM('Раздел 1'!V30:V30))</f>
        <v>0&lt;=0</v>
      </c>
      <c r="F2115" s="444"/>
    </row>
    <row r="2116" spans="1:6" s="445" customFormat="1" ht="30" hidden="1" customHeight="1" x14ac:dyDescent="0.25">
      <c r="A2116" s="436" t="str">
        <f>IF((SUM('Раздел 1'!AI31:AI31)&lt;=SUM('Раздел 1'!V31:V31)),"","Неверно!")</f>
        <v/>
      </c>
      <c r="B2116" s="437" t="s">
        <v>10997</v>
      </c>
      <c r="C2116" s="443" t="s">
        <v>876</v>
      </c>
      <c r="D2116" s="443" t="s">
        <v>359</v>
      </c>
      <c r="E2116" s="443" t="str">
        <f>CONCATENATE(SUM('Раздел 1'!AI31:AI31),"&lt;=",SUM('Раздел 1'!V31:V31))</f>
        <v>0&lt;=0</v>
      </c>
      <c r="F2116" s="444"/>
    </row>
    <row r="2117" spans="1:6" s="445" customFormat="1" ht="30" hidden="1" customHeight="1" x14ac:dyDescent="0.25">
      <c r="A2117" s="436" t="str">
        <f>IF((SUM('Раздел 1'!AI32:AI32)&lt;=SUM('Раздел 1'!V32:V32)),"","Неверно!")</f>
        <v/>
      </c>
      <c r="B2117" s="437" t="s">
        <v>10997</v>
      </c>
      <c r="C2117" s="443" t="s">
        <v>877</v>
      </c>
      <c r="D2117" s="443" t="s">
        <v>359</v>
      </c>
      <c r="E2117" s="443" t="str">
        <f>CONCATENATE(SUM('Раздел 1'!AI32:AI32),"&lt;=",SUM('Раздел 1'!V32:V32))</f>
        <v>0&lt;=0</v>
      </c>
      <c r="F2117" s="444"/>
    </row>
    <row r="2118" spans="1:6" s="445" customFormat="1" ht="30" hidden="1" customHeight="1" x14ac:dyDescent="0.25">
      <c r="A2118" s="436" t="str">
        <f>IF((SUM('Раздел 1'!AI33:AI33)&lt;=SUM('Раздел 1'!V33:V33)),"","Неверно!")</f>
        <v/>
      </c>
      <c r="B2118" s="437" t="s">
        <v>10997</v>
      </c>
      <c r="C2118" s="443" t="s">
        <v>878</v>
      </c>
      <c r="D2118" s="443" t="s">
        <v>359</v>
      </c>
      <c r="E2118" s="443" t="str">
        <f>CONCATENATE(SUM('Раздел 1'!AI33:AI33),"&lt;=",SUM('Раздел 1'!V33:V33))</f>
        <v>0&lt;=0</v>
      </c>
      <c r="F2118" s="444"/>
    </row>
    <row r="2119" spans="1:6" s="445" customFormat="1" ht="30" hidden="1" customHeight="1" x14ac:dyDescent="0.25">
      <c r="A2119" s="436" t="str">
        <f>IF((SUM('Раздел 1'!AI34:AI34)&lt;=SUM('Раздел 1'!V34:V34)),"","Неверно!")</f>
        <v/>
      </c>
      <c r="B2119" s="437" t="s">
        <v>10997</v>
      </c>
      <c r="C2119" s="443" t="s">
        <v>879</v>
      </c>
      <c r="D2119" s="443" t="s">
        <v>359</v>
      </c>
      <c r="E2119" s="443" t="str">
        <f>CONCATENATE(SUM('Раздел 1'!AI34:AI34),"&lt;=",SUM('Раздел 1'!V34:V34))</f>
        <v>0&lt;=0</v>
      </c>
      <c r="F2119" s="444"/>
    </row>
    <row r="2120" spans="1:6" s="445" customFormat="1" ht="30" hidden="1" customHeight="1" x14ac:dyDescent="0.25">
      <c r="A2120" s="436" t="str">
        <f>IF((SUM('Раздел 1'!AI35:AI35)&lt;=SUM('Раздел 1'!V35:V35)),"","Неверно!")</f>
        <v/>
      </c>
      <c r="B2120" s="437" t="s">
        <v>10997</v>
      </c>
      <c r="C2120" s="443" t="s">
        <v>880</v>
      </c>
      <c r="D2120" s="443" t="s">
        <v>359</v>
      </c>
      <c r="E2120" s="443" t="str">
        <f>CONCATENATE(SUM('Раздел 1'!AI35:AI35),"&lt;=",SUM('Раздел 1'!V35:V35))</f>
        <v>0&lt;=0</v>
      </c>
      <c r="F2120" s="444"/>
    </row>
    <row r="2121" spans="1:6" s="445" customFormat="1" ht="30" hidden="1" customHeight="1" x14ac:dyDescent="0.25">
      <c r="A2121" s="436" t="str">
        <f>IF((SUM('Раздел 1'!AI36:AI36)&lt;=SUM('Раздел 1'!V36:V36)),"","Неверно!")</f>
        <v/>
      </c>
      <c r="B2121" s="437" t="s">
        <v>10997</v>
      </c>
      <c r="C2121" s="443" t="s">
        <v>881</v>
      </c>
      <c r="D2121" s="443" t="s">
        <v>359</v>
      </c>
      <c r="E2121" s="443" t="str">
        <f>CONCATENATE(SUM('Раздел 1'!AI36:AI36),"&lt;=",SUM('Раздел 1'!V36:V36))</f>
        <v>0&lt;=1</v>
      </c>
      <c r="F2121" s="444"/>
    </row>
    <row r="2122" spans="1:6" s="445" customFormat="1" ht="30" hidden="1" customHeight="1" x14ac:dyDescent="0.25">
      <c r="A2122" s="436" t="str">
        <f>IF((SUM('Раздел 1'!AI37:AI37)&lt;=SUM('Раздел 1'!V37:V37)),"","Неверно!")</f>
        <v/>
      </c>
      <c r="B2122" s="437" t="s">
        <v>10997</v>
      </c>
      <c r="C2122" s="443" t="s">
        <v>882</v>
      </c>
      <c r="D2122" s="443" t="s">
        <v>359</v>
      </c>
      <c r="E2122" s="443" t="str">
        <f>CONCATENATE(SUM('Раздел 1'!AI37:AI37),"&lt;=",SUM('Раздел 1'!V37:V37))</f>
        <v>0&lt;=0</v>
      </c>
      <c r="F2122" s="444"/>
    </row>
    <row r="2123" spans="1:6" s="445" customFormat="1" ht="30" hidden="1" customHeight="1" x14ac:dyDescent="0.25">
      <c r="A2123" s="436" t="str">
        <f>IF((SUM('Раздел 1'!AI38:AI38)&lt;=SUM('Раздел 1'!V38:V38)),"","Неверно!")</f>
        <v/>
      </c>
      <c r="B2123" s="437" t="s">
        <v>10997</v>
      </c>
      <c r="C2123" s="443" t="s">
        <v>883</v>
      </c>
      <c r="D2123" s="443" t="s">
        <v>359</v>
      </c>
      <c r="E2123" s="443" t="str">
        <f>CONCATENATE(SUM('Раздел 1'!AI38:AI38),"&lt;=",SUM('Раздел 1'!V38:V38))</f>
        <v>0&lt;=0</v>
      </c>
      <c r="F2123" s="444"/>
    </row>
    <row r="2124" spans="1:6" s="445" customFormat="1" ht="30" hidden="1" customHeight="1" x14ac:dyDescent="0.25">
      <c r="A2124" s="436" t="str">
        <f>IF((SUM('Раздел 1'!AI12:AI12)&lt;=SUM('Раздел 1'!V12:V12)),"","Неверно!")</f>
        <v/>
      </c>
      <c r="B2124" s="437" t="s">
        <v>10997</v>
      </c>
      <c r="C2124" s="443" t="s">
        <v>884</v>
      </c>
      <c r="D2124" s="443" t="s">
        <v>359</v>
      </c>
      <c r="E2124" s="443" t="str">
        <f>CONCATENATE(SUM('Раздел 1'!AI12:AI12),"&lt;=",SUM('Раздел 1'!V12:V12))</f>
        <v>0&lt;=0</v>
      </c>
      <c r="F2124" s="444"/>
    </row>
    <row r="2125" spans="1:6" s="445" customFormat="1" ht="30" hidden="1" customHeight="1" x14ac:dyDescent="0.25">
      <c r="A2125" s="436" t="str">
        <f>IF((SUM('Раздел 1'!AI39:AI39)&lt;=SUM('Раздел 1'!V39:V39)),"","Неверно!")</f>
        <v/>
      </c>
      <c r="B2125" s="437" t="s">
        <v>10997</v>
      </c>
      <c r="C2125" s="443" t="s">
        <v>885</v>
      </c>
      <c r="D2125" s="443" t="s">
        <v>359</v>
      </c>
      <c r="E2125" s="443" t="str">
        <f>CONCATENATE(SUM('Раздел 1'!AI39:AI39),"&lt;=",SUM('Раздел 1'!V39:V39))</f>
        <v>0&lt;=0</v>
      </c>
      <c r="F2125" s="444"/>
    </row>
    <row r="2126" spans="1:6" s="445" customFormat="1" ht="30" hidden="1" customHeight="1" x14ac:dyDescent="0.25">
      <c r="A2126" s="436" t="str">
        <f>IF((SUM('Раздел 1'!AI40:AI40)&lt;=SUM('Раздел 1'!V40:V40)),"","Неверно!")</f>
        <v/>
      </c>
      <c r="B2126" s="437" t="s">
        <v>10997</v>
      </c>
      <c r="C2126" s="443" t="s">
        <v>886</v>
      </c>
      <c r="D2126" s="443" t="s">
        <v>359</v>
      </c>
      <c r="E2126" s="443" t="str">
        <f>CONCATENATE(SUM('Раздел 1'!AI40:AI40),"&lt;=",SUM('Раздел 1'!V40:V40))</f>
        <v>0&lt;=0</v>
      </c>
      <c r="F2126" s="444"/>
    </row>
    <row r="2127" spans="1:6" s="445" customFormat="1" ht="30" hidden="1" customHeight="1" x14ac:dyDescent="0.25">
      <c r="A2127" s="436" t="str">
        <f>IF((SUM('Раздел 1'!AI41:AI41)&lt;=SUM('Раздел 1'!V41:V41)),"","Неверно!")</f>
        <v/>
      </c>
      <c r="B2127" s="437" t="s">
        <v>10997</v>
      </c>
      <c r="C2127" s="443" t="s">
        <v>887</v>
      </c>
      <c r="D2127" s="443" t="s">
        <v>359</v>
      </c>
      <c r="E2127" s="443" t="str">
        <f>CONCATENATE(SUM('Раздел 1'!AI41:AI41),"&lt;=",SUM('Раздел 1'!V41:V41))</f>
        <v>0&lt;=0</v>
      </c>
      <c r="F2127" s="444"/>
    </row>
    <row r="2128" spans="1:6" s="445" customFormat="1" ht="30" hidden="1" customHeight="1" x14ac:dyDescent="0.25">
      <c r="A2128" s="436" t="str">
        <f>IF((SUM('Раздел 1'!AI42:AI42)&lt;=SUM('Раздел 1'!V42:V42)),"","Неверно!")</f>
        <v/>
      </c>
      <c r="B2128" s="437" t="s">
        <v>10997</v>
      </c>
      <c r="C2128" s="443" t="s">
        <v>888</v>
      </c>
      <c r="D2128" s="443" t="s">
        <v>359</v>
      </c>
      <c r="E2128" s="443" t="str">
        <f>CONCATENATE(SUM('Раздел 1'!AI42:AI42),"&lt;=",SUM('Раздел 1'!V42:V42))</f>
        <v>0&lt;=0</v>
      </c>
      <c r="F2128" s="444"/>
    </row>
    <row r="2129" spans="1:6" s="445" customFormat="1" ht="30" hidden="1" customHeight="1" x14ac:dyDescent="0.25">
      <c r="A2129" s="436" t="str">
        <f>IF((SUM('Раздел 1'!AI43:AI43)&lt;=SUM('Раздел 1'!V43:V43)),"","Неверно!")</f>
        <v/>
      </c>
      <c r="B2129" s="437" t="s">
        <v>10997</v>
      </c>
      <c r="C2129" s="443" t="s">
        <v>889</v>
      </c>
      <c r="D2129" s="443" t="s">
        <v>359</v>
      </c>
      <c r="E2129" s="443" t="str">
        <f>CONCATENATE(SUM('Раздел 1'!AI43:AI43),"&lt;=",SUM('Раздел 1'!V43:V43))</f>
        <v>0&lt;=0</v>
      </c>
      <c r="F2129" s="444"/>
    </row>
    <row r="2130" spans="1:6" s="445" customFormat="1" ht="30" hidden="1" customHeight="1" x14ac:dyDescent="0.25">
      <c r="A2130" s="436" t="str">
        <f>IF((SUM('Раздел 1'!AI44:AI44)&lt;=SUM('Раздел 1'!V44:V44)),"","Неверно!")</f>
        <v/>
      </c>
      <c r="B2130" s="437" t="s">
        <v>10997</v>
      </c>
      <c r="C2130" s="443" t="s">
        <v>890</v>
      </c>
      <c r="D2130" s="443" t="s">
        <v>359</v>
      </c>
      <c r="E2130" s="443" t="str">
        <f>CONCATENATE(SUM('Раздел 1'!AI44:AI44),"&lt;=",SUM('Раздел 1'!V44:V44))</f>
        <v>0&lt;=0</v>
      </c>
      <c r="F2130" s="444"/>
    </row>
    <row r="2131" spans="1:6" s="445" customFormat="1" ht="30" hidden="1" customHeight="1" x14ac:dyDescent="0.25">
      <c r="A2131" s="436" t="str">
        <f>IF((SUM('Раздел 1'!AI45:AI45)&lt;=SUM('Раздел 1'!V45:V45)),"","Неверно!")</f>
        <v/>
      </c>
      <c r="B2131" s="437" t="s">
        <v>10997</v>
      </c>
      <c r="C2131" s="443" t="s">
        <v>891</v>
      </c>
      <c r="D2131" s="443" t="s">
        <v>359</v>
      </c>
      <c r="E2131" s="443" t="str">
        <f>CONCATENATE(SUM('Раздел 1'!AI45:AI45),"&lt;=",SUM('Раздел 1'!V45:V45))</f>
        <v>0&lt;=0</v>
      </c>
      <c r="F2131" s="444"/>
    </row>
    <row r="2132" spans="1:6" s="445" customFormat="1" ht="30" hidden="1" customHeight="1" x14ac:dyDescent="0.25">
      <c r="A2132" s="436" t="str">
        <f>IF((SUM('Раздел 1'!AI46:AI46)&lt;=SUM('Раздел 1'!V46:V46)),"","Неверно!")</f>
        <v/>
      </c>
      <c r="B2132" s="437" t="s">
        <v>10997</v>
      </c>
      <c r="C2132" s="443" t="s">
        <v>892</v>
      </c>
      <c r="D2132" s="443" t="s">
        <v>359</v>
      </c>
      <c r="E2132" s="443" t="str">
        <f>CONCATENATE(SUM('Раздел 1'!AI46:AI46),"&lt;=",SUM('Раздел 1'!V46:V46))</f>
        <v>0&lt;=1</v>
      </c>
      <c r="F2132" s="444"/>
    </row>
    <row r="2133" spans="1:6" s="445" customFormat="1" ht="30" hidden="1" customHeight="1" x14ac:dyDescent="0.25">
      <c r="A2133" s="436" t="str">
        <f>IF((SUM('Раздел 1'!AI47:AI47)&lt;=SUM('Раздел 1'!V47:V47)),"","Неверно!")</f>
        <v/>
      </c>
      <c r="B2133" s="437" t="s">
        <v>10997</v>
      </c>
      <c r="C2133" s="443" t="s">
        <v>893</v>
      </c>
      <c r="D2133" s="443" t="s">
        <v>359</v>
      </c>
      <c r="E2133" s="443" t="str">
        <f>CONCATENATE(SUM('Раздел 1'!AI47:AI47),"&lt;=",SUM('Раздел 1'!V47:V47))</f>
        <v>0&lt;=1</v>
      </c>
      <c r="F2133" s="444"/>
    </row>
    <row r="2134" spans="1:6" s="445" customFormat="1" ht="30" hidden="1" customHeight="1" x14ac:dyDescent="0.25">
      <c r="A2134" s="436" t="str">
        <f>IF((SUM('Раздел 1'!AI48:AI48)&lt;=SUM('Раздел 1'!V48:V48)),"","Неверно!")</f>
        <v/>
      </c>
      <c r="B2134" s="437" t="s">
        <v>10997</v>
      </c>
      <c r="C2134" s="443" t="s">
        <v>894</v>
      </c>
      <c r="D2134" s="443" t="s">
        <v>359</v>
      </c>
      <c r="E2134" s="443" t="str">
        <f>CONCATENATE(SUM('Раздел 1'!AI48:AI48),"&lt;=",SUM('Раздел 1'!V48:V48))</f>
        <v>0&lt;=0</v>
      </c>
      <c r="F2134" s="444"/>
    </row>
    <row r="2135" spans="1:6" s="445" customFormat="1" ht="30" hidden="1" customHeight="1" x14ac:dyDescent="0.25">
      <c r="A2135" s="436" t="str">
        <f>IF((SUM('Раздел 1'!AI13:AI13)&lt;=SUM('Раздел 1'!V13:V13)),"","Неверно!")</f>
        <v/>
      </c>
      <c r="B2135" s="437" t="s">
        <v>10997</v>
      </c>
      <c r="C2135" s="443" t="s">
        <v>895</v>
      </c>
      <c r="D2135" s="443" t="s">
        <v>359</v>
      </c>
      <c r="E2135" s="443" t="str">
        <f>CONCATENATE(SUM('Раздел 1'!AI13:AI13),"&lt;=",SUM('Раздел 1'!V13:V13))</f>
        <v>0&lt;=0</v>
      </c>
      <c r="F2135" s="444"/>
    </row>
    <row r="2136" spans="1:6" s="445" customFormat="1" ht="30" hidden="1" customHeight="1" x14ac:dyDescent="0.25">
      <c r="A2136" s="436" t="str">
        <f>IF((SUM('Раздел 1'!AI49:AI49)&lt;=SUM('Раздел 1'!V49:V49)),"","Неверно!")</f>
        <v/>
      </c>
      <c r="B2136" s="437" t="s">
        <v>10997</v>
      </c>
      <c r="C2136" s="443" t="s">
        <v>896</v>
      </c>
      <c r="D2136" s="443" t="s">
        <v>359</v>
      </c>
      <c r="E2136" s="443" t="str">
        <f>CONCATENATE(SUM('Раздел 1'!AI49:AI49),"&lt;=",SUM('Раздел 1'!V49:V49))</f>
        <v>0&lt;=1</v>
      </c>
      <c r="F2136" s="444"/>
    </row>
    <row r="2137" spans="1:6" s="445" customFormat="1" ht="30" hidden="1" customHeight="1" x14ac:dyDescent="0.25">
      <c r="A2137" s="436" t="str">
        <f>IF((SUM('Раздел 1'!AI50:AI50)&lt;=SUM('Раздел 1'!V50:V50)),"","Неверно!")</f>
        <v/>
      </c>
      <c r="B2137" s="437" t="s">
        <v>10997</v>
      </c>
      <c r="C2137" s="443" t="s">
        <v>897</v>
      </c>
      <c r="D2137" s="443" t="s">
        <v>359</v>
      </c>
      <c r="E2137" s="443" t="str">
        <f>CONCATENATE(SUM('Раздел 1'!AI50:AI50),"&lt;=",SUM('Раздел 1'!V50:V50))</f>
        <v>0&lt;=0</v>
      </c>
      <c r="F2137" s="444"/>
    </row>
    <row r="2138" spans="1:6" s="445" customFormat="1" ht="30" hidden="1" customHeight="1" x14ac:dyDescent="0.25">
      <c r="A2138" s="436" t="str">
        <f>IF((SUM('Раздел 1'!AI51:AI51)&lt;=SUM('Раздел 1'!V51:V51)),"","Неверно!")</f>
        <v/>
      </c>
      <c r="B2138" s="437" t="s">
        <v>10997</v>
      </c>
      <c r="C2138" s="443" t="s">
        <v>898</v>
      </c>
      <c r="D2138" s="443" t="s">
        <v>359</v>
      </c>
      <c r="E2138" s="443" t="str">
        <f>CONCATENATE(SUM('Раздел 1'!AI51:AI51),"&lt;=",SUM('Раздел 1'!V51:V51))</f>
        <v>0&lt;=0</v>
      </c>
      <c r="F2138" s="444"/>
    </row>
    <row r="2139" spans="1:6" s="445" customFormat="1" ht="30" hidden="1" customHeight="1" x14ac:dyDescent="0.25">
      <c r="A2139" s="436" t="str">
        <f>IF((SUM('Раздел 1'!AI52:AI52)&lt;=SUM('Раздел 1'!V52:V52)),"","Неверно!")</f>
        <v/>
      </c>
      <c r="B2139" s="437" t="s">
        <v>10997</v>
      </c>
      <c r="C2139" s="443" t="s">
        <v>899</v>
      </c>
      <c r="D2139" s="443" t="s">
        <v>359</v>
      </c>
      <c r="E2139" s="443" t="str">
        <f>CONCATENATE(SUM('Раздел 1'!AI52:AI52),"&lt;=",SUM('Раздел 1'!V52:V52))</f>
        <v>0&lt;=2</v>
      </c>
      <c r="F2139" s="444"/>
    </row>
    <row r="2140" spans="1:6" s="445" customFormat="1" ht="30" hidden="1" customHeight="1" x14ac:dyDescent="0.25">
      <c r="A2140" s="436" t="str">
        <f>IF((SUM('Раздел 1'!AI53:AI53)&lt;=SUM('Раздел 1'!V53:V53)),"","Неверно!")</f>
        <v/>
      </c>
      <c r="B2140" s="437" t="s">
        <v>10997</v>
      </c>
      <c r="C2140" s="443" t="s">
        <v>900</v>
      </c>
      <c r="D2140" s="443" t="s">
        <v>359</v>
      </c>
      <c r="E2140" s="443" t="str">
        <f>CONCATENATE(SUM('Раздел 1'!AI53:AI53),"&lt;=",SUM('Раздел 1'!V53:V53))</f>
        <v>0&lt;=0</v>
      </c>
      <c r="F2140" s="444"/>
    </row>
    <row r="2141" spans="1:6" s="445" customFormat="1" ht="30" hidden="1" customHeight="1" x14ac:dyDescent="0.25">
      <c r="A2141" s="436" t="str">
        <f>IF((SUM('Раздел 1'!AI54:AI54)&lt;=SUM('Раздел 1'!V54:V54)),"","Неверно!")</f>
        <v/>
      </c>
      <c r="B2141" s="437" t="s">
        <v>10997</v>
      </c>
      <c r="C2141" s="443" t="s">
        <v>901</v>
      </c>
      <c r="D2141" s="443" t="s">
        <v>359</v>
      </c>
      <c r="E2141" s="443" t="str">
        <f>CONCATENATE(SUM('Раздел 1'!AI54:AI54),"&lt;=",SUM('Раздел 1'!V54:V54))</f>
        <v>0&lt;=0</v>
      </c>
      <c r="F2141" s="444"/>
    </row>
    <row r="2142" spans="1:6" s="445" customFormat="1" ht="30" hidden="1" customHeight="1" x14ac:dyDescent="0.25">
      <c r="A2142" s="436" t="str">
        <f>IF((SUM('Раздел 1'!AI55:AI55)&lt;=SUM('Раздел 1'!V55:V55)),"","Неверно!")</f>
        <v/>
      </c>
      <c r="B2142" s="437" t="s">
        <v>10997</v>
      </c>
      <c r="C2142" s="443" t="s">
        <v>902</v>
      </c>
      <c r="D2142" s="443" t="s">
        <v>359</v>
      </c>
      <c r="E2142" s="443" t="str">
        <f>CONCATENATE(SUM('Раздел 1'!AI55:AI55),"&lt;=",SUM('Раздел 1'!V55:V55))</f>
        <v>0&lt;=0</v>
      </c>
      <c r="F2142" s="444"/>
    </row>
    <row r="2143" spans="1:6" s="445" customFormat="1" ht="30" hidden="1" customHeight="1" x14ac:dyDescent="0.25">
      <c r="A2143" s="436" t="str">
        <f>IF((SUM('Раздел 1'!AI56:AI56)&lt;=SUM('Раздел 1'!V56:V56)),"","Неверно!")</f>
        <v/>
      </c>
      <c r="B2143" s="437" t="s">
        <v>10997</v>
      </c>
      <c r="C2143" s="443" t="s">
        <v>903</v>
      </c>
      <c r="D2143" s="443" t="s">
        <v>359</v>
      </c>
      <c r="E2143" s="443" t="str">
        <f>CONCATENATE(SUM('Раздел 1'!AI56:AI56),"&lt;=",SUM('Раздел 1'!V56:V56))</f>
        <v>0&lt;=0</v>
      </c>
      <c r="F2143" s="444"/>
    </row>
    <row r="2144" spans="1:6" s="445" customFormat="1" ht="30" hidden="1" customHeight="1" x14ac:dyDescent="0.25">
      <c r="A2144" s="436" t="str">
        <f>IF((SUM('Раздел 1'!AI57:AI57)&lt;=SUM('Раздел 1'!V57:V57)),"","Неверно!")</f>
        <v/>
      </c>
      <c r="B2144" s="437" t="s">
        <v>10997</v>
      </c>
      <c r="C2144" s="443" t="s">
        <v>904</v>
      </c>
      <c r="D2144" s="443" t="s">
        <v>359</v>
      </c>
      <c r="E2144" s="443" t="str">
        <f>CONCATENATE(SUM('Раздел 1'!AI57:AI57),"&lt;=",SUM('Раздел 1'!V57:V57))</f>
        <v>0&lt;=1</v>
      </c>
      <c r="F2144" s="444"/>
    </row>
    <row r="2145" spans="1:6" s="445" customFormat="1" ht="30" hidden="1" customHeight="1" x14ac:dyDescent="0.25">
      <c r="A2145" s="436" t="str">
        <f>IF((SUM('Раздел 1'!AI58:AI58)&lt;=SUM('Раздел 1'!V58:V58)),"","Неверно!")</f>
        <v/>
      </c>
      <c r="B2145" s="437" t="s">
        <v>10997</v>
      </c>
      <c r="C2145" s="443" t="s">
        <v>905</v>
      </c>
      <c r="D2145" s="443" t="s">
        <v>359</v>
      </c>
      <c r="E2145" s="443" t="str">
        <f>CONCATENATE(SUM('Раздел 1'!AI58:AI58),"&lt;=",SUM('Раздел 1'!V58:V58))</f>
        <v>0&lt;=1</v>
      </c>
      <c r="F2145" s="444"/>
    </row>
    <row r="2146" spans="1:6" s="445" customFormat="1" ht="30" hidden="1" customHeight="1" x14ac:dyDescent="0.25">
      <c r="A2146" s="436" t="str">
        <f>IF((SUM('Раздел 1'!AI14:AI14)&lt;=SUM('Раздел 1'!V14:V14)),"","Неверно!")</f>
        <v/>
      </c>
      <c r="B2146" s="437" t="s">
        <v>10997</v>
      </c>
      <c r="C2146" s="443" t="s">
        <v>906</v>
      </c>
      <c r="D2146" s="443" t="s">
        <v>359</v>
      </c>
      <c r="E2146" s="443" t="str">
        <f>CONCATENATE(SUM('Раздел 1'!AI14:AI14),"&lt;=",SUM('Раздел 1'!V14:V14))</f>
        <v>0&lt;=0</v>
      </c>
      <c r="F2146" s="444"/>
    </row>
    <row r="2147" spans="1:6" s="445" customFormat="1" ht="30" hidden="1" customHeight="1" x14ac:dyDescent="0.25">
      <c r="A2147" s="436" t="str">
        <f>IF((SUM('Раздел 1'!AI59:AI59)&lt;=SUM('Раздел 1'!V59:V59)),"","Неверно!")</f>
        <v/>
      </c>
      <c r="B2147" s="437" t="s">
        <v>10997</v>
      </c>
      <c r="C2147" s="443" t="s">
        <v>907</v>
      </c>
      <c r="D2147" s="443" t="s">
        <v>359</v>
      </c>
      <c r="E2147" s="443" t="str">
        <f>CONCATENATE(SUM('Раздел 1'!AI59:AI59),"&lt;=",SUM('Раздел 1'!V59:V59))</f>
        <v>0&lt;=0</v>
      </c>
      <c r="F2147" s="444"/>
    </row>
    <row r="2148" spans="1:6" s="445" customFormat="1" ht="30" hidden="1" customHeight="1" x14ac:dyDescent="0.25">
      <c r="A2148" s="436" t="str">
        <f>IF((SUM('Раздел 1'!AI60:AI60)&lt;=SUM('Раздел 1'!V60:V60)),"","Неверно!")</f>
        <v/>
      </c>
      <c r="B2148" s="437" t="s">
        <v>10997</v>
      </c>
      <c r="C2148" s="443" t="s">
        <v>908</v>
      </c>
      <c r="D2148" s="443" t="s">
        <v>359</v>
      </c>
      <c r="E2148" s="443" t="str">
        <f>CONCATENATE(SUM('Раздел 1'!AI60:AI60),"&lt;=",SUM('Раздел 1'!V60:V60))</f>
        <v>0&lt;=0</v>
      </c>
      <c r="F2148" s="444"/>
    </row>
    <row r="2149" spans="1:6" s="445" customFormat="1" ht="30" hidden="1" customHeight="1" x14ac:dyDescent="0.25">
      <c r="A2149" s="436" t="str">
        <f>IF((SUM('Раздел 1'!AI61:AI61)&lt;=SUM('Раздел 1'!V61:V61)),"","Неверно!")</f>
        <v/>
      </c>
      <c r="B2149" s="437" t="s">
        <v>10997</v>
      </c>
      <c r="C2149" s="443" t="s">
        <v>909</v>
      </c>
      <c r="D2149" s="443" t="s">
        <v>359</v>
      </c>
      <c r="E2149" s="443" t="str">
        <f>CONCATENATE(SUM('Раздел 1'!AI61:AI61),"&lt;=",SUM('Раздел 1'!V61:V61))</f>
        <v>0&lt;=0</v>
      </c>
      <c r="F2149" s="444"/>
    </row>
    <row r="2150" spans="1:6" s="445" customFormat="1" ht="30" hidden="1" customHeight="1" x14ac:dyDescent="0.25">
      <c r="A2150" s="436" t="str">
        <f>IF((SUM('Раздел 1'!AI62:AI62)&lt;=SUM('Раздел 1'!V62:V62)),"","Неверно!")</f>
        <v/>
      </c>
      <c r="B2150" s="437" t="s">
        <v>10997</v>
      </c>
      <c r="C2150" s="443" t="s">
        <v>910</v>
      </c>
      <c r="D2150" s="443" t="s">
        <v>359</v>
      </c>
      <c r="E2150" s="443" t="str">
        <f>CONCATENATE(SUM('Раздел 1'!AI62:AI62),"&lt;=",SUM('Раздел 1'!V62:V62))</f>
        <v>0&lt;=0</v>
      </c>
      <c r="F2150" s="444"/>
    </row>
    <row r="2151" spans="1:6" s="445" customFormat="1" ht="30" hidden="1" customHeight="1" x14ac:dyDescent="0.25">
      <c r="A2151" s="436" t="str">
        <f>IF((SUM('Раздел 1'!AI63:AI63)&lt;=SUM('Раздел 1'!V63:V63)),"","Неверно!")</f>
        <v/>
      </c>
      <c r="B2151" s="437" t="s">
        <v>10997</v>
      </c>
      <c r="C2151" s="443" t="s">
        <v>911</v>
      </c>
      <c r="D2151" s="443" t="s">
        <v>359</v>
      </c>
      <c r="E2151" s="443" t="str">
        <f>CONCATENATE(SUM('Раздел 1'!AI63:AI63),"&lt;=",SUM('Раздел 1'!V63:V63))</f>
        <v>0&lt;=0</v>
      </c>
      <c r="F2151" s="444"/>
    </row>
    <row r="2152" spans="1:6" s="445" customFormat="1" ht="30" hidden="1" customHeight="1" x14ac:dyDescent="0.25">
      <c r="A2152" s="436" t="str">
        <f>IF((SUM('Раздел 1'!AI15:AI15)&lt;=SUM('Раздел 1'!V15:V15)),"","Неверно!")</f>
        <v/>
      </c>
      <c r="B2152" s="437" t="s">
        <v>10997</v>
      </c>
      <c r="C2152" s="443" t="s">
        <v>912</v>
      </c>
      <c r="D2152" s="443" t="s">
        <v>359</v>
      </c>
      <c r="E2152" s="443" t="str">
        <f>CONCATENATE(SUM('Раздел 1'!AI15:AI15),"&lt;=",SUM('Раздел 1'!V15:V15))</f>
        <v>0&lt;=0</v>
      </c>
      <c r="F2152" s="444"/>
    </row>
    <row r="2153" spans="1:6" s="445" customFormat="1" ht="30" hidden="1" customHeight="1" x14ac:dyDescent="0.25">
      <c r="A2153" s="436" t="str">
        <f>IF((SUM('Раздел 1'!AI16:AI16)&lt;=SUM('Раздел 1'!V16:V16)),"","Неверно!")</f>
        <v/>
      </c>
      <c r="B2153" s="437" t="s">
        <v>10997</v>
      </c>
      <c r="C2153" s="443" t="s">
        <v>913</v>
      </c>
      <c r="D2153" s="443" t="s">
        <v>359</v>
      </c>
      <c r="E2153" s="443" t="str">
        <f>CONCATENATE(SUM('Раздел 1'!AI16:AI16),"&lt;=",SUM('Раздел 1'!V16:V16))</f>
        <v>0&lt;=0</v>
      </c>
      <c r="F2153" s="444"/>
    </row>
    <row r="2154" spans="1:6" s="445" customFormat="1" ht="30" hidden="1" customHeight="1" x14ac:dyDescent="0.25">
      <c r="A2154" s="436" t="str">
        <f>IF((SUM('Раздел 1'!AI17:AI17)&lt;=SUM('Раздел 1'!V17:V17)),"","Неверно!")</f>
        <v/>
      </c>
      <c r="B2154" s="437" t="s">
        <v>10997</v>
      </c>
      <c r="C2154" s="443" t="s">
        <v>914</v>
      </c>
      <c r="D2154" s="443" t="s">
        <v>359</v>
      </c>
      <c r="E2154" s="443" t="str">
        <f>CONCATENATE(SUM('Раздел 1'!AI17:AI17),"&lt;=",SUM('Раздел 1'!V17:V17))</f>
        <v>0&lt;=0</v>
      </c>
      <c r="F2154" s="444"/>
    </row>
    <row r="2155" spans="1:6" s="445" customFormat="1" ht="30" hidden="1" customHeight="1" x14ac:dyDescent="0.25">
      <c r="A2155" s="436" t="str">
        <f>IF((SUM('Раздел 1'!AI18:AI18)&lt;=SUM('Раздел 1'!V18:V18)),"","Неверно!")</f>
        <v/>
      </c>
      <c r="B2155" s="437" t="s">
        <v>10997</v>
      </c>
      <c r="C2155" s="443" t="s">
        <v>915</v>
      </c>
      <c r="D2155" s="443" t="s">
        <v>359</v>
      </c>
      <c r="E2155" s="443" t="str">
        <f>CONCATENATE(SUM('Раздел 1'!AI18:AI18),"&lt;=",SUM('Раздел 1'!V18:V18))</f>
        <v>0&lt;=0</v>
      </c>
      <c r="F2155" s="444"/>
    </row>
    <row r="2156" spans="1:6" s="445" customFormat="1" ht="30" hidden="1" customHeight="1" x14ac:dyDescent="0.25">
      <c r="A2156" s="436" t="str">
        <f>IF((SUM('Раздел 1'!AH10:AH10)&lt;=SUM('Раздел 1'!T10:T10)),"","Неверно!")</f>
        <v/>
      </c>
      <c r="B2156" s="437" t="s">
        <v>10998</v>
      </c>
      <c r="C2156" s="443" t="s">
        <v>808</v>
      </c>
      <c r="D2156" s="443" t="s">
        <v>360</v>
      </c>
      <c r="E2156" s="443" t="str">
        <f>CONCATENATE(SUM('Раздел 1'!AH10:AH10),"&lt;=",SUM('Раздел 1'!T10:T10))</f>
        <v>0&lt;=13</v>
      </c>
      <c r="F2156" s="444"/>
    </row>
    <row r="2157" spans="1:6" s="445" customFormat="1" ht="30" hidden="1" customHeight="1" x14ac:dyDescent="0.25">
      <c r="A2157" s="436" t="str">
        <f>IF((SUM('Раздел 1'!AH19:AH19)&lt;=SUM('Раздел 1'!T19:T19)),"","Неверно!")</f>
        <v/>
      </c>
      <c r="B2157" s="437" t="s">
        <v>10998</v>
      </c>
      <c r="C2157" s="443" t="s">
        <v>809</v>
      </c>
      <c r="D2157" s="443" t="s">
        <v>360</v>
      </c>
      <c r="E2157" s="443" t="str">
        <f>CONCATENATE(SUM('Раздел 1'!AH19:AH19),"&lt;=",SUM('Раздел 1'!T19:T19))</f>
        <v>0&lt;=0</v>
      </c>
      <c r="F2157" s="444"/>
    </row>
    <row r="2158" spans="1:6" s="445" customFormat="1" ht="30" hidden="1" customHeight="1" x14ac:dyDescent="0.25">
      <c r="A2158" s="436" t="str">
        <f>IF((SUM('Раздел 1'!AH20:AH20)&lt;=SUM('Раздел 1'!T20:T20)),"","Неверно!")</f>
        <v/>
      </c>
      <c r="B2158" s="437" t="s">
        <v>10998</v>
      </c>
      <c r="C2158" s="443" t="s">
        <v>810</v>
      </c>
      <c r="D2158" s="443" t="s">
        <v>360</v>
      </c>
      <c r="E2158" s="443" t="str">
        <f>CONCATENATE(SUM('Раздел 1'!AH20:AH20),"&lt;=",SUM('Раздел 1'!T20:T20))</f>
        <v>0&lt;=0</v>
      </c>
      <c r="F2158" s="444"/>
    </row>
    <row r="2159" spans="1:6" s="445" customFormat="1" ht="30" hidden="1" customHeight="1" x14ac:dyDescent="0.25">
      <c r="A2159" s="436" t="str">
        <f>IF((SUM('Раздел 1'!AH21:AH21)&lt;=SUM('Раздел 1'!T21:T21)),"","Неверно!")</f>
        <v/>
      </c>
      <c r="B2159" s="437" t="s">
        <v>10998</v>
      </c>
      <c r="C2159" s="443" t="s">
        <v>811</v>
      </c>
      <c r="D2159" s="443" t="s">
        <v>360</v>
      </c>
      <c r="E2159" s="443" t="str">
        <f>CONCATENATE(SUM('Раздел 1'!AH21:AH21),"&lt;=",SUM('Раздел 1'!T21:T21))</f>
        <v>0&lt;=1</v>
      </c>
      <c r="F2159" s="444"/>
    </row>
    <row r="2160" spans="1:6" s="445" customFormat="1" ht="30" hidden="1" customHeight="1" x14ac:dyDescent="0.25">
      <c r="A2160" s="436" t="str">
        <f>IF((SUM('Раздел 1'!AH22:AH22)&lt;=SUM('Раздел 1'!T22:T22)),"","Неверно!")</f>
        <v/>
      </c>
      <c r="B2160" s="437" t="s">
        <v>10998</v>
      </c>
      <c r="C2160" s="443" t="s">
        <v>812</v>
      </c>
      <c r="D2160" s="443" t="s">
        <v>360</v>
      </c>
      <c r="E2160" s="443" t="str">
        <f>CONCATENATE(SUM('Раздел 1'!AH22:AH22),"&lt;=",SUM('Раздел 1'!T22:T22))</f>
        <v>0&lt;=0</v>
      </c>
      <c r="F2160" s="444"/>
    </row>
    <row r="2161" spans="1:6" s="445" customFormat="1" ht="30" hidden="1" customHeight="1" x14ac:dyDescent="0.25">
      <c r="A2161" s="436" t="str">
        <f>IF((SUM('Раздел 1'!AH23:AH23)&lt;=SUM('Раздел 1'!T23:T23)),"","Неверно!")</f>
        <v/>
      </c>
      <c r="B2161" s="437" t="s">
        <v>10998</v>
      </c>
      <c r="C2161" s="443" t="s">
        <v>813</v>
      </c>
      <c r="D2161" s="443" t="s">
        <v>360</v>
      </c>
      <c r="E2161" s="443" t="str">
        <f>CONCATENATE(SUM('Раздел 1'!AH23:AH23),"&lt;=",SUM('Раздел 1'!T23:T23))</f>
        <v>0&lt;=0</v>
      </c>
      <c r="F2161" s="444"/>
    </row>
    <row r="2162" spans="1:6" s="445" customFormat="1" ht="30" hidden="1" customHeight="1" x14ac:dyDescent="0.25">
      <c r="A2162" s="436" t="str">
        <f>IF((SUM('Раздел 1'!AH24:AH24)&lt;=SUM('Раздел 1'!T24:T24)),"","Неверно!")</f>
        <v/>
      </c>
      <c r="B2162" s="437" t="s">
        <v>10998</v>
      </c>
      <c r="C2162" s="443" t="s">
        <v>814</v>
      </c>
      <c r="D2162" s="443" t="s">
        <v>360</v>
      </c>
      <c r="E2162" s="443" t="str">
        <f>CONCATENATE(SUM('Раздел 1'!AH24:AH24),"&lt;=",SUM('Раздел 1'!T24:T24))</f>
        <v>0&lt;=2</v>
      </c>
      <c r="F2162" s="444"/>
    </row>
    <row r="2163" spans="1:6" s="445" customFormat="1" ht="30" hidden="1" customHeight="1" x14ac:dyDescent="0.25">
      <c r="A2163" s="436" t="str">
        <f>IF((SUM('Раздел 1'!AH25:AH25)&lt;=SUM('Раздел 1'!T25:T25)),"","Неверно!")</f>
        <v/>
      </c>
      <c r="B2163" s="437" t="s">
        <v>10998</v>
      </c>
      <c r="C2163" s="443" t="s">
        <v>815</v>
      </c>
      <c r="D2163" s="443" t="s">
        <v>360</v>
      </c>
      <c r="E2163" s="443" t="str">
        <f>CONCATENATE(SUM('Раздел 1'!AH25:AH25),"&lt;=",SUM('Раздел 1'!T25:T25))</f>
        <v>0&lt;=0</v>
      </c>
      <c r="F2163" s="444"/>
    </row>
    <row r="2164" spans="1:6" s="445" customFormat="1" ht="30" hidden="1" customHeight="1" x14ac:dyDescent="0.25">
      <c r="A2164" s="436" t="str">
        <f>IF((SUM('Раздел 1'!AH26:AH26)&lt;=SUM('Раздел 1'!T26:T26)),"","Неверно!")</f>
        <v/>
      </c>
      <c r="B2164" s="437" t="s">
        <v>10998</v>
      </c>
      <c r="C2164" s="443" t="s">
        <v>816</v>
      </c>
      <c r="D2164" s="443" t="s">
        <v>360</v>
      </c>
      <c r="E2164" s="443" t="str">
        <f>CONCATENATE(SUM('Раздел 1'!AH26:AH26),"&lt;=",SUM('Раздел 1'!T26:T26))</f>
        <v>0&lt;=0</v>
      </c>
      <c r="F2164" s="444"/>
    </row>
    <row r="2165" spans="1:6" s="445" customFormat="1" ht="30" hidden="1" customHeight="1" x14ac:dyDescent="0.25">
      <c r="A2165" s="436" t="str">
        <f>IF((SUM('Раздел 1'!AH27:AH27)&lt;=SUM('Раздел 1'!T27:T27)),"","Неверно!")</f>
        <v/>
      </c>
      <c r="B2165" s="437" t="s">
        <v>10998</v>
      </c>
      <c r="C2165" s="443" t="s">
        <v>817</v>
      </c>
      <c r="D2165" s="443" t="s">
        <v>360</v>
      </c>
      <c r="E2165" s="443" t="str">
        <f>CONCATENATE(SUM('Раздел 1'!AH27:AH27),"&lt;=",SUM('Раздел 1'!T27:T27))</f>
        <v>0&lt;=0</v>
      </c>
      <c r="F2165" s="444"/>
    </row>
    <row r="2166" spans="1:6" s="445" customFormat="1" ht="30" hidden="1" customHeight="1" x14ac:dyDescent="0.25">
      <c r="A2166" s="436" t="str">
        <f>IF((SUM('Раздел 1'!AH28:AH28)&lt;=SUM('Раздел 1'!T28:T28)),"","Неверно!")</f>
        <v/>
      </c>
      <c r="B2166" s="437" t="s">
        <v>10998</v>
      </c>
      <c r="C2166" s="443" t="s">
        <v>818</v>
      </c>
      <c r="D2166" s="443" t="s">
        <v>360</v>
      </c>
      <c r="E2166" s="443" t="str">
        <f>CONCATENATE(SUM('Раздел 1'!AH28:AH28),"&lt;=",SUM('Раздел 1'!T28:T28))</f>
        <v>0&lt;=0</v>
      </c>
      <c r="F2166" s="444"/>
    </row>
    <row r="2167" spans="1:6" s="445" customFormat="1" ht="30" hidden="1" customHeight="1" x14ac:dyDescent="0.25">
      <c r="A2167" s="436" t="str">
        <f>IF((SUM('Раздел 1'!AH11:AH11)&lt;=SUM('Раздел 1'!T11:T11)),"","Неверно!")</f>
        <v/>
      </c>
      <c r="B2167" s="437" t="s">
        <v>10998</v>
      </c>
      <c r="C2167" s="443" t="s">
        <v>819</v>
      </c>
      <c r="D2167" s="443" t="s">
        <v>360</v>
      </c>
      <c r="E2167" s="443" t="str">
        <f>CONCATENATE(SUM('Раздел 1'!AH11:AH11),"&lt;=",SUM('Раздел 1'!T11:T11))</f>
        <v>0&lt;=0</v>
      </c>
      <c r="F2167" s="444"/>
    </row>
    <row r="2168" spans="1:6" s="445" customFormat="1" ht="30" hidden="1" customHeight="1" x14ac:dyDescent="0.25">
      <c r="A2168" s="436" t="str">
        <f>IF((SUM('Раздел 1'!AH29:AH29)&lt;=SUM('Раздел 1'!T29:T29)),"","Неверно!")</f>
        <v/>
      </c>
      <c r="B2168" s="437" t="s">
        <v>10998</v>
      </c>
      <c r="C2168" s="443" t="s">
        <v>820</v>
      </c>
      <c r="D2168" s="443" t="s">
        <v>360</v>
      </c>
      <c r="E2168" s="443" t="str">
        <f>CONCATENATE(SUM('Раздел 1'!AH29:AH29),"&lt;=",SUM('Раздел 1'!T29:T29))</f>
        <v>0&lt;=0</v>
      </c>
      <c r="F2168" s="444"/>
    </row>
    <row r="2169" spans="1:6" s="445" customFormat="1" ht="30" hidden="1" customHeight="1" x14ac:dyDescent="0.25">
      <c r="A2169" s="436" t="str">
        <f>IF((SUM('Раздел 1'!AH30:AH30)&lt;=SUM('Раздел 1'!T30:T30)),"","Неверно!")</f>
        <v/>
      </c>
      <c r="B2169" s="437" t="s">
        <v>10998</v>
      </c>
      <c r="C2169" s="443" t="s">
        <v>821</v>
      </c>
      <c r="D2169" s="443" t="s">
        <v>360</v>
      </c>
      <c r="E2169" s="443" t="str">
        <f>CONCATENATE(SUM('Раздел 1'!AH30:AH30),"&lt;=",SUM('Раздел 1'!T30:T30))</f>
        <v>0&lt;=0</v>
      </c>
      <c r="F2169" s="444"/>
    </row>
    <row r="2170" spans="1:6" s="445" customFormat="1" ht="30" hidden="1" customHeight="1" x14ac:dyDescent="0.25">
      <c r="A2170" s="436" t="str">
        <f>IF((SUM('Раздел 1'!AH31:AH31)&lt;=SUM('Раздел 1'!T31:T31)),"","Неверно!")</f>
        <v/>
      </c>
      <c r="B2170" s="437" t="s">
        <v>10998</v>
      </c>
      <c r="C2170" s="443" t="s">
        <v>822</v>
      </c>
      <c r="D2170" s="443" t="s">
        <v>360</v>
      </c>
      <c r="E2170" s="443" t="str">
        <f>CONCATENATE(SUM('Раздел 1'!AH31:AH31),"&lt;=",SUM('Раздел 1'!T31:T31))</f>
        <v>0&lt;=0</v>
      </c>
      <c r="F2170" s="444"/>
    </row>
    <row r="2171" spans="1:6" s="445" customFormat="1" ht="30" hidden="1" customHeight="1" x14ac:dyDescent="0.25">
      <c r="A2171" s="436" t="str">
        <f>IF((SUM('Раздел 1'!AH32:AH32)&lt;=SUM('Раздел 1'!T32:T32)),"","Неверно!")</f>
        <v/>
      </c>
      <c r="B2171" s="437" t="s">
        <v>10998</v>
      </c>
      <c r="C2171" s="443" t="s">
        <v>823</v>
      </c>
      <c r="D2171" s="443" t="s">
        <v>360</v>
      </c>
      <c r="E2171" s="443" t="str">
        <f>CONCATENATE(SUM('Раздел 1'!AH32:AH32),"&lt;=",SUM('Раздел 1'!T32:T32))</f>
        <v>0&lt;=0</v>
      </c>
      <c r="F2171" s="444"/>
    </row>
    <row r="2172" spans="1:6" s="445" customFormat="1" ht="30" hidden="1" customHeight="1" x14ac:dyDescent="0.25">
      <c r="A2172" s="436" t="str">
        <f>IF((SUM('Раздел 1'!AH33:AH33)&lt;=SUM('Раздел 1'!T33:T33)),"","Неверно!")</f>
        <v/>
      </c>
      <c r="B2172" s="437" t="s">
        <v>10998</v>
      </c>
      <c r="C2172" s="443" t="s">
        <v>824</v>
      </c>
      <c r="D2172" s="443" t="s">
        <v>360</v>
      </c>
      <c r="E2172" s="443" t="str">
        <f>CONCATENATE(SUM('Раздел 1'!AH33:AH33),"&lt;=",SUM('Раздел 1'!T33:T33))</f>
        <v>0&lt;=0</v>
      </c>
      <c r="F2172" s="444"/>
    </row>
    <row r="2173" spans="1:6" s="445" customFormat="1" ht="30" hidden="1" customHeight="1" x14ac:dyDescent="0.25">
      <c r="A2173" s="436" t="str">
        <f>IF((SUM('Раздел 1'!AH34:AH34)&lt;=SUM('Раздел 1'!T34:T34)),"","Неверно!")</f>
        <v/>
      </c>
      <c r="B2173" s="437" t="s">
        <v>10998</v>
      </c>
      <c r="C2173" s="443" t="s">
        <v>825</v>
      </c>
      <c r="D2173" s="443" t="s">
        <v>360</v>
      </c>
      <c r="E2173" s="443" t="str">
        <f>CONCATENATE(SUM('Раздел 1'!AH34:AH34),"&lt;=",SUM('Раздел 1'!T34:T34))</f>
        <v>0&lt;=0</v>
      </c>
      <c r="F2173" s="444"/>
    </row>
    <row r="2174" spans="1:6" s="445" customFormat="1" ht="30" hidden="1" customHeight="1" x14ac:dyDescent="0.25">
      <c r="A2174" s="436" t="str">
        <f>IF((SUM('Раздел 1'!AH35:AH35)&lt;=SUM('Раздел 1'!T35:T35)),"","Неверно!")</f>
        <v/>
      </c>
      <c r="B2174" s="437" t="s">
        <v>10998</v>
      </c>
      <c r="C2174" s="443" t="s">
        <v>826</v>
      </c>
      <c r="D2174" s="443" t="s">
        <v>360</v>
      </c>
      <c r="E2174" s="443" t="str">
        <f>CONCATENATE(SUM('Раздел 1'!AH35:AH35),"&lt;=",SUM('Раздел 1'!T35:T35))</f>
        <v>0&lt;=0</v>
      </c>
      <c r="F2174" s="444"/>
    </row>
    <row r="2175" spans="1:6" s="445" customFormat="1" ht="30" hidden="1" customHeight="1" x14ac:dyDescent="0.25">
      <c r="A2175" s="436" t="str">
        <f>IF((SUM('Раздел 1'!AH36:AH36)&lt;=SUM('Раздел 1'!T36:T36)),"","Неверно!")</f>
        <v/>
      </c>
      <c r="B2175" s="437" t="s">
        <v>10998</v>
      </c>
      <c r="C2175" s="443" t="s">
        <v>827</v>
      </c>
      <c r="D2175" s="443" t="s">
        <v>360</v>
      </c>
      <c r="E2175" s="443" t="str">
        <f>CONCATENATE(SUM('Раздел 1'!AH36:AH36),"&lt;=",SUM('Раздел 1'!T36:T36))</f>
        <v>0&lt;=3</v>
      </c>
      <c r="F2175" s="444"/>
    </row>
    <row r="2176" spans="1:6" s="445" customFormat="1" ht="30" hidden="1" customHeight="1" x14ac:dyDescent="0.25">
      <c r="A2176" s="436" t="str">
        <f>IF((SUM('Раздел 1'!AH37:AH37)&lt;=SUM('Раздел 1'!T37:T37)),"","Неверно!")</f>
        <v/>
      </c>
      <c r="B2176" s="437" t="s">
        <v>10998</v>
      </c>
      <c r="C2176" s="443" t="s">
        <v>828</v>
      </c>
      <c r="D2176" s="443" t="s">
        <v>360</v>
      </c>
      <c r="E2176" s="443" t="str">
        <f>CONCATENATE(SUM('Раздел 1'!AH37:AH37),"&lt;=",SUM('Раздел 1'!T37:T37))</f>
        <v>0&lt;=0</v>
      </c>
      <c r="F2176" s="444"/>
    </row>
    <row r="2177" spans="1:6" s="445" customFormat="1" ht="30" hidden="1" customHeight="1" x14ac:dyDescent="0.25">
      <c r="A2177" s="436" t="str">
        <f>IF((SUM('Раздел 1'!AH38:AH38)&lt;=SUM('Раздел 1'!T38:T38)),"","Неверно!")</f>
        <v/>
      </c>
      <c r="B2177" s="437" t="s">
        <v>10998</v>
      </c>
      <c r="C2177" s="443" t="s">
        <v>829</v>
      </c>
      <c r="D2177" s="443" t="s">
        <v>360</v>
      </c>
      <c r="E2177" s="443" t="str">
        <f>CONCATENATE(SUM('Раздел 1'!AH38:AH38),"&lt;=",SUM('Раздел 1'!T38:T38))</f>
        <v>0&lt;=0</v>
      </c>
      <c r="F2177" s="444"/>
    </row>
    <row r="2178" spans="1:6" s="445" customFormat="1" ht="30" hidden="1" customHeight="1" x14ac:dyDescent="0.25">
      <c r="A2178" s="436" t="str">
        <f>IF((SUM('Раздел 1'!AH12:AH12)&lt;=SUM('Раздел 1'!T12:T12)),"","Неверно!")</f>
        <v/>
      </c>
      <c r="B2178" s="437" t="s">
        <v>10998</v>
      </c>
      <c r="C2178" s="443" t="s">
        <v>830</v>
      </c>
      <c r="D2178" s="443" t="s">
        <v>360</v>
      </c>
      <c r="E2178" s="443" t="str">
        <f>CONCATENATE(SUM('Раздел 1'!AH12:AH12),"&lt;=",SUM('Раздел 1'!T12:T12))</f>
        <v>0&lt;=0</v>
      </c>
      <c r="F2178" s="444"/>
    </row>
    <row r="2179" spans="1:6" s="445" customFormat="1" ht="30" hidden="1" customHeight="1" x14ac:dyDescent="0.25">
      <c r="A2179" s="436" t="str">
        <f>IF((SUM('Раздел 1'!AH39:AH39)&lt;=SUM('Раздел 1'!T39:T39)),"","Неверно!")</f>
        <v/>
      </c>
      <c r="B2179" s="437" t="s">
        <v>10998</v>
      </c>
      <c r="C2179" s="443" t="s">
        <v>831</v>
      </c>
      <c r="D2179" s="443" t="s">
        <v>360</v>
      </c>
      <c r="E2179" s="443" t="str">
        <f>CONCATENATE(SUM('Раздел 1'!AH39:AH39),"&lt;=",SUM('Раздел 1'!T39:T39))</f>
        <v>0&lt;=0</v>
      </c>
      <c r="F2179" s="444"/>
    </row>
    <row r="2180" spans="1:6" s="445" customFormat="1" ht="30" hidden="1" customHeight="1" x14ac:dyDescent="0.25">
      <c r="A2180" s="436" t="str">
        <f>IF((SUM('Раздел 1'!AH40:AH40)&lt;=SUM('Раздел 1'!T40:T40)),"","Неверно!")</f>
        <v/>
      </c>
      <c r="B2180" s="437" t="s">
        <v>10998</v>
      </c>
      <c r="C2180" s="443" t="s">
        <v>832</v>
      </c>
      <c r="D2180" s="443" t="s">
        <v>360</v>
      </c>
      <c r="E2180" s="443" t="str">
        <f>CONCATENATE(SUM('Раздел 1'!AH40:AH40),"&lt;=",SUM('Раздел 1'!T40:T40))</f>
        <v>0&lt;=0</v>
      </c>
      <c r="F2180" s="444"/>
    </row>
    <row r="2181" spans="1:6" s="445" customFormat="1" ht="30" hidden="1" customHeight="1" x14ac:dyDescent="0.25">
      <c r="A2181" s="436" t="str">
        <f>IF((SUM('Раздел 1'!AH41:AH41)&lt;=SUM('Раздел 1'!T41:T41)),"","Неверно!")</f>
        <v/>
      </c>
      <c r="B2181" s="437" t="s">
        <v>10998</v>
      </c>
      <c r="C2181" s="443" t="s">
        <v>833</v>
      </c>
      <c r="D2181" s="443" t="s">
        <v>360</v>
      </c>
      <c r="E2181" s="443" t="str">
        <f>CONCATENATE(SUM('Раздел 1'!AH41:AH41),"&lt;=",SUM('Раздел 1'!T41:T41))</f>
        <v>0&lt;=0</v>
      </c>
      <c r="F2181" s="444"/>
    </row>
    <row r="2182" spans="1:6" s="445" customFormat="1" ht="30" hidden="1" customHeight="1" x14ac:dyDescent="0.25">
      <c r="A2182" s="436" t="str">
        <f>IF((SUM('Раздел 1'!AH42:AH42)&lt;=SUM('Раздел 1'!T42:T42)),"","Неверно!")</f>
        <v/>
      </c>
      <c r="B2182" s="437" t="s">
        <v>10998</v>
      </c>
      <c r="C2182" s="443" t="s">
        <v>834</v>
      </c>
      <c r="D2182" s="443" t="s">
        <v>360</v>
      </c>
      <c r="E2182" s="443" t="str">
        <f>CONCATENATE(SUM('Раздел 1'!AH42:AH42),"&lt;=",SUM('Раздел 1'!T42:T42))</f>
        <v>0&lt;=0</v>
      </c>
      <c r="F2182" s="444"/>
    </row>
    <row r="2183" spans="1:6" s="445" customFormat="1" ht="30" hidden="1" customHeight="1" x14ac:dyDescent="0.25">
      <c r="A2183" s="436" t="str">
        <f>IF((SUM('Раздел 1'!AH43:AH43)&lt;=SUM('Раздел 1'!T43:T43)),"","Неверно!")</f>
        <v/>
      </c>
      <c r="B2183" s="437" t="s">
        <v>10998</v>
      </c>
      <c r="C2183" s="443" t="s">
        <v>835</v>
      </c>
      <c r="D2183" s="443" t="s">
        <v>360</v>
      </c>
      <c r="E2183" s="443" t="str">
        <f>CONCATENATE(SUM('Раздел 1'!AH43:AH43),"&lt;=",SUM('Раздел 1'!T43:T43))</f>
        <v>0&lt;=0</v>
      </c>
      <c r="F2183" s="444"/>
    </row>
    <row r="2184" spans="1:6" s="445" customFormat="1" ht="30" hidden="1" customHeight="1" x14ac:dyDescent="0.25">
      <c r="A2184" s="436" t="str">
        <f>IF((SUM('Раздел 1'!AH44:AH44)&lt;=SUM('Раздел 1'!T44:T44)),"","Неверно!")</f>
        <v/>
      </c>
      <c r="B2184" s="437" t="s">
        <v>10998</v>
      </c>
      <c r="C2184" s="443" t="s">
        <v>836</v>
      </c>
      <c r="D2184" s="443" t="s">
        <v>360</v>
      </c>
      <c r="E2184" s="443" t="str">
        <f>CONCATENATE(SUM('Раздел 1'!AH44:AH44),"&lt;=",SUM('Раздел 1'!T44:T44))</f>
        <v>0&lt;=0</v>
      </c>
      <c r="F2184" s="444"/>
    </row>
    <row r="2185" spans="1:6" s="445" customFormat="1" ht="30" hidden="1" customHeight="1" x14ac:dyDescent="0.25">
      <c r="A2185" s="436" t="str">
        <f>IF((SUM('Раздел 1'!AH45:AH45)&lt;=SUM('Раздел 1'!T45:T45)),"","Неверно!")</f>
        <v/>
      </c>
      <c r="B2185" s="437" t="s">
        <v>10998</v>
      </c>
      <c r="C2185" s="443" t="s">
        <v>837</v>
      </c>
      <c r="D2185" s="443" t="s">
        <v>360</v>
      </c>
      <c r="E2185" s="443" t="str">
        <f>CONCATENATE(SUM('Раздел 1'!AH45:AH45),"&lt;=",SUM('Раздел 1'!T45:T45))</f>
        <v>0&lt;=0</v>
      </c>
      <c r="F2185" s="444"/>
    </row>
    <row r="2186" spans="1:6" s="445" customFormat="1" ht="30" hidden="1" customHeight="1" x14ac:dyDescent="0.25">
      <c r="A2186" s="436" t="str">
        <f>IF((SUM('Раздел 1'!AH46:AH46)&lt;=SUM('Раздел 1'!T46:T46)),"","Неверно!")</f>
        <v/>
      </c>
      <c r="B2186" s="437" t="s">
        <v>10998</v>
      </c>
      <c r="C2186" s="443" t="s">
        <v>838</v>
      </c>
      <c r="D2186" s="443" t="s">
        <v>360</v>
      </c>
      <c r="E2186" s="443" t="str">
        <f>CONCATENATE(SUM('Раздел 1'!AH46:AH46),"&lt;=",SUM('Раздел 1'!T46:T46))</f>
        <v>0&lt;=3</v>
      </c>
      <c r="F2186" s="444"/>
    </row>
    <row r="2187" spans="1:6" s="445" customFormat="1" ht="30" hidden="1" customHeight="1" x14ac:dyDescent="0.25">
      <c r="A2187" s="436" t="str">
        <f>IF((SUM('Раздел 1'!AH47:AH47)&lt;=SUM('Раздел 1'!T47:T47)),"","Неверно!")</f>
        <v/>
      </c>
      <c r="B2187" s="437" t="s">
        <v>10998</v>
      </c>
      <c r="C2187" s="443" t="s">
        <v>839</v>
      </c>
      <c r="D2187" s="443" t="s">
        <v>360</v>
      </c>
      <c r="E2187" s="443" t="str">
        <f>CONCATENATE(SUM('Раздел 1'!AH47:AH47),"&lt;=",SUM('Раздел 1'!T47:T47))</f>
        <v>0&lt;=1</v>
      </c>
      <c r="F2187" s="444"/>
    </row>
    <row r="2188" spans="1:6" s="445" customFormat="1" ht="30" hidden="1" customHeight="1" x14ac:dyDescent="0.25">
      <c r="A2188" s="436" t="str">
        <f>IF((SUM('Раздел 1'!AH48:AH48)&lt;=SUM('Раздел 1'!T48:T48)),"","Неверно!")</f>
        <v/>
      </c>
      <c r="B2188" s="437" t="s">
        <v>10998</v>
      </c>
      <c r="C2188" s="443" t="s">
        <v>840</v>
      </c>
      <c r="D2188" s="443" t="s">
        <v>360</v>
      </c>
      <c r="E2188" s="443" t="str">
        <f>CONCATENATE(SUM('Раздел 1'!AH48:AH48),"&lt;=",SUM('Раздел 1'!T48:T48))</f>
        <v>0&lt;=0</v>
      </c>
      <c r="F2188" s="444"/>
    </row>
    <row r="2189" spans="1:6" s="445" customFormat="1" ht="30" hidden="1" customHeight="1" x14ac:dyDescent="0.25">
      <c r="A2189" s="436" t="str">
        <f>IF((SUM('Раздел 1'!AH13:AH13)&lt;=SUM('Раздел 1'!T13:T13)),"","Неверно!")</f>
        <v/>
      </c>
      <c r="B2189" s="437" t="s">
        <v>10998</v>
      </c>
      <c r="C2189" s="443" t="s">
        <v>841</v>
      </c>
      <c r="D2189" s="443" t="s">
        <v>360</v>
      </c>
      <c r="E2189" s="443" t="str">
        <f>CONCATENATE(SUM('Раздел 1'!AH13:AH13),"&lt;=",SUM('Раздел 1'!T13:T13))</f>
        <v>0&lt;=0</v>
      </c>
      <c r="F2189" s="444"/>
    </row>
    <row r="2190" spans="1:6" s="445" customFormat="1" ht="30" hidden="1" customHeight="1" x14ac:dyDescent="0.25">
      <c r="A2190" s="436" t="str">
        <f>IF((SUM('Раздел 1'!AH49:AH49)&lt;=SUM('Раздел 1'!T49:T49)),"","Неверно!")</f>
        <v/>
      </c>
      <c r="B2190" s="437" t="s">
        <v>10998</v>
      </c>
      <c r="C2190" s="443" t="s">
        <v>842</v>
      </c>
      <c r="D2190" s="443" t="s">
        <v>360</v>
      </c>
      <c r="E2190" s="443" t="str">
        <f>CONCATENATE(SUM('Раздел 1'!AH49:AH49),"&lt;=",SUM('Раздел 1'!T49:T49))</f>
        <v>0&lt;=5</v>
      </c>
      <c r="F2190" s="444"/>
    </row>
    <row r="2191" spans="1:6" s="445" customFormat="1" ht="30" hidden="1" customHeight="1" x14ac:dyDescent="0.25">
      <c r="A2191" s="436" t="str">
        <f>IF((SUM('Раздел 1'!AH50:AH50)&lt;=SUM('Раздел 1'!T50:T50)),"","Неверно!")</f>
        <v/>
      </c>
      <c r="B2191" s="437" t="s">
        <v>10998</v>
      </c>
      <c r="C2191" s="443" t="s">
        <v>843</v>
      </c>
      <c r="D2191" s="443" t="s">
        <v>360</v>
      </c>
      <c r="E2191" s="443" t="str">
        <f>CONCATENATE(SUM('Раздел 1'!AH50:AH50),"&lt;=",SUM('Раздел 1'!T50:T50))</f>
        <v>0&lt;=0</v>
      </c>
      <c r="F2191" s="444"/>
    </row>
    <row r="2192" spans="1:6" s="445" customFormat="1" ht="30" hidden="1" customHeight="1" x14ac:dyDescent="0.25">
      <c r="A2192" s="436" t="str">
        <f>IF((SUM('Раздел 1'!AH51:AH51)&lt;=SUM('Раздел 1'!T51:T51)),"","Неверно!")</f>
        <v/>
      </c>
      <c r="B2192" s="437" t="s">
        <v>10998</v>
      </c>
      <c r="C2192" s="443" t="s">
        <v>844</v>
      </c>
      <c r="D2192" s="443" t="s">
        <v>360</v>
      </c>
      <c r="E2192" s="443" t="str">
        <f>CONCATENATE(SUM('Раздел 1'!AH51:AH51),"&lt;=",SUM('Раздел 1'!T51:T51))</f>
        <v>0&lt;=9</v>
      </c>
      <c r="F2192" s="444"/>
    </row>
    <row r="2193" spans="1:6" s="445" customFormat="1" ht="30" hidden="1" customHeight="1" x14ac:dyDescent="0.25">
      <c r="A2193" s="436" t="str">
        <f>IF((SUM('Раздел 1'!AH52:AH52)&lt;=SUM('Раздел 1'!T52:T52)),"","Неверно!")</f>
        <v/>
      </c>
      <c r="B2193" s="437" t="s">
        <v>10998</v>
      </c>
      <c r="C2193" s="443" t="s">
        <v>845</v>
      </c>
      <c r="D2193" s="443" t="s">
        <v>360</v>
      </c>
      <c r="E2193" s="443" t="str">
        <f>CONCATENATE(SUM('Раздел 1'!AH52:AH52),"&lt;=",SUM('Раздел 1'!T52:T52))</f>
        <v>0&lt;=13</v>
      </c>
      <c r="F2193" s="444"/>
    </row>
    <row r="2194" spans="1:6" s="445" customFormat="1" ht="30" hidden="1" customHeight="1" x14ac:dyDescent="0.25">
      <c r="A2194" s="436" t="str">
        <f>IF((SUM('Раздел 1'!AH53:AH53)&lt;=SUM('Раздел 1'!T53:T53)),"","Неверно!")</f>
        <v/>
      </c>
      <c r="B2194" s="437" t="s">
        <v>10998</v>
      </c>
      <c r="C2194" s="443" t="s">
        <v>846</v>
      </c>
      <c r="D2194" s="443" t="s">
        <v>360</v>
      </c>
      <c r="E2194" s="443" t="str">
        <f>CONCATENATE(SUM('Раздел 1'!AH53:AH53),"&lt;=",SUM('Раздел 1'!T53:T53))</f>
        <v>0&lt;=0</v>
      </c>
      <c r="F2194" s="444"/>
    </row>
    <row r="2195" spans="1:6" s="445" customFormat="1" ht="30" hidden="1" customHeight="1" x14ac:dyDescent="0.25">
      <c r="A2195" s="436" t="str">
        <f>IF((SUM('Раздел 1'!AH54:AH54)&lt;=SUM('Раздел 1'!T54:T54)),"","Неверно!")</f>
        <v/>
      </c>
      <c r="B2195" s="437" t="s">
        <v>10998</v>
      </c>
      <c r="C2195" s="443" t="s">
        <v>847</v>
      </c>
      <c r="D2195" s="443" t="s">
        <v>360</v>
      </c>
      <c r="E2195" s="443" t="str">
        <f>CONCATENATE(SUM('Раздел 1'!AH54:AH54),"&lt;=",SUM('Раздел 1'!T54:T54))</f>
        <v>0&lt;=0</v>
      </c>
      <c r="F2195" s="444"/>
    </row>
    <row r="2196" spans="1:6" s="445" customFormat="1" ht="30" hidden="1" customHeight="1" x14ac:dyDescent="0.25">
      <c r="A2196" s="436" t="str">
        <f>IF((SUM('Раздел 1'!AH55:AH55)&lt;=SUM('Раздел 1'!T55:T55)),"","Неверно!")</f>
        <v/>
      </c>
      <c r="B2196" s="437" t="s">
        <v>10998</v>
      </c>
      <c r="C2196" s="443" t="s">
        <v>848</v>
      </c>
      <c r="D2196" s="443" t="s">
        <v>360</v>
      </c>
      <c r="E2196" s="443" t="str">
        <f>CONCATENATE(SUM('Раздел 1'!AH55:AH55),"&lt;=",SUM('Раздел 1'!T55:T55))</f>
        <v>0&lt;=0</v>
      </c>
      <c r="F2196" s="444"/>
    </row>
    <row r="2197" spans="1:6" s="445" customFormat="1" ht="30" hidden="1" customHeight="1" x14ac:dyDescent="0.25">
      <c r="A2197" s="436" t="str">
        <f>IF((SUM('Раздел 1'!AH56:AH56)&lt;=SUM('Раздел 1'!T56:T56)),"","Неверно!")</f>
        <v/>
      </c>
      <c r="B2197" s="437" t="s">
        <v>10998</v>
      </c>
      <c r="C2197" s="443" t="s">
        <v>849</v>
      </c>
      <c r="D2197" s="443" t="s">
        <v>360</v>
      </c>
      <c r="E2197" s="443" t="str">
        <f>CONCATENATE(SUM('Раздел 1'!AH56:AH56),"&lt;=",SUM('Раздел 1'!T56:T56))</f>
        <v>0&lt;=0</v>
      </c>
      <c r="F2197" s="444"/>
    </row>
    <row r="2198" spans="1:6" s="445" customFormat="1" ht="30" hidden="1" customHeight="1" x14ac:dyDescent="0.25">
      <c r="A2198" s="436" t="str">
        <f>IF((SUM('Раздел 1'!AH57:AH57)&lt;=SUM('Раздел 1'!T57:T57)),"","Неверно!")</f>
        <v/>
      </c>
      <c r="B2198" s="437" t="s">
        <v>10998</v>
      </c>
      <c r="C2198" s="443" t="s">
        <v>850</v>
      </c>
      <c r="D2198" s="443" t="s">
        <v>360</v>
      </c>
      <c r="E2198" s="443" t="str">
        <f>CONCATENATE(SUM('Раздел 1'!AH57:AH57),"&lt;=",SUM('Раздел 1'!T57:T57))</f>
        <v>0&lt;=8</v>
      </c>
      <c r="F2198" s="444"/>
    </row>
    <row r="2199" spans="1:6" s="445" customFormat="1" ht="30" hidden="1" customHeight="1" x14ac:dyDescent="0.25">
      <c r="A2199" s="436" t="str">
        <f>IF((SUM('Раздел 1'!AH58:AH58)&lt;=SUM('Раздел 1'!T58:T58)),"","Неверно!")</f>
        <v/>
      </c>
      <c r="B2199" s="437" t="s">
        <v>10998</v>
      </c>
      <c r="C2199" s="443" t="s">
        <v>851</v>
      </c>
      <c r="D2199" s="443" t="s">
        <v>360</v>
      </c>
      <c r="E2199" s="443" t="str">
        <f>CONCATENATE(SUM('Раздел 1'!AH58:AH58),"&lt;=",SUM('Раздел 1'!T58:T58))</f>
        <v>0&lt;=5</v>
      </c>
      <c r="F2199" s="444"/>
    </row>
    <row r="2200" spans="1:6" s="445" customFormat="1" ht="30" hidden="1" customHeight="1" x14ac:dyDescent="0.25">
      <c r="A2200" s="436" t="str">
        <f>IF((SUM('Раздел 1'!AH14:AH14)&lt;=SUM('Раздел 1'!T14:T14)),"","Неверно!")</f>
        <v/>
      </c>
      <c r="B2200" s="437" t="s">
        <v>10998</v>
      </c>
      <c r="C2200" s="443" t="s">
        <v>852</v>
      </c>
      <c r="D2200" s="443" t="s">
        <v>360</v>
      </c>
      <c r="E2200" s="443" t="str">
        <f>CONCATENATE(SUM('Раздел 1'!AH14:AH14),"&lt;=",SUM('Раздел 1'!T14:T14))</f>
        <v>0&lt;=0</v>
      </c>
      <c r="F2200" s="444"/>
    </row>
    <row r="2201" spans="1:6" s="445" customFormat="1" ht="30" hidden="1" customHeight="1" x14ac:dyDescent="0.25">
      <c r="A2201" s="436" t="str">
        <f>IF((SUM('Раздел 1'!AH59:AH59)&lt;=SUM('Раздел 1'!T59:T59)),"","Неверно!")</f>
        <v/>
      </c>
      <c r="B2201" s="437" t="s">
        <v>10998</v>
      </c>
      <c r="C2201" s="443" t="s">
        <v>853</v>
      </c>
      <c r="D2201" s="443" t="s">
        <v>360</v>
      </c>
      <c r="E2201" s="443" t="str">
        <f>CONCATENATE(SUM('Раздел 1'!AH59:AH59),"&lt;=",SUM('Раздел 1'!T59:T59))</f>
        <v>0&lt;=0</v>
      </c>
      <c r="F2201" s="444"/>
    </row>
    <row r="2202" spans="1:6" s="445" customFormat="1" ht="30" hidden="1" customHeight="1" x14ac:dyDescent="0.25">
      <c r="A2202" s="436" t="str">
        <f>IF((SUM('Раздел 1'!AH60:AH60)&lt;=SUM('Раздел 1'!T60:T60)),"","Неверно!")</f>
        <v/>
      </c>
      <c r="B2202" s="437" t="s">
        <v>10998</v>
      </c>
      <c r="C2202" s="443" t="s">
        <v>854</v>
      </c>
      <c r="D2202" s="443" t="s">
        <v>360</v>
      </c>
      <c r="E2202" s="443" t="str">
        <f>CONCATENATE(SUM('Раздел 1'!AH60:AH60),"&lt;=",SUM('Раздел 1'!T60:T60))</f>
        <v>0&lt;=0</v>
      </c>
      <c r="F2202" s="444"/>
    </row>
    <row r="2203" spans="1:6" s="445" customFormat="1" ht="30" hidden="1" customHeight="1" x14ac:dyDescent="0.25">
      <c r="A2203" s="436" t="str">
        <f>IF((SUM('Раздел 1'!AH61:AH61)&lt;=SUM('Раздел 1'!T61:T61)),"","Неверно!")</f>
        <v/>
      </c>
      <c r="B2203" s="437" t="s">
        <v>10998</v>
      </c>
      <c r="C2203" s="443" t="s">
        <v>855</v>
      </c>
      <c r="D2203" s="443" t="s">
        <v>360</v>
      </c>
      <c r="E2203" s="443" t="str">
        <f>CONCATENATE(SUM('Раздел 1'!AH61:AH61),"&lt;=",SUM('Раздел 1'!T61:T61))</f>
        <v>0&lt;=0</v>
      </c>
      <c r="F2203" s="444"/>
    </row>
    <row r="2204" spans="1:6" s="445" customFormat="1" ht="30" hidden="1" customHeight="1" x14ac:dyDescent="0.25">
      <c r="A2204" s="436" t="str">
        <f>IF((SUM('Раздел 1'!AH62:AH62)&lt;=SUM('Раздел 1'!T62:T62)),"","Неверно!")</f>
        <v/>
      </c>
      <c r="B2204" s="437" t="s">
        <v>10998</v>
      </c>
      <c r="C2204" s="443" t="s">
        <v>856</v>
      </c>
      <c r="D2204" s="443" t="s">
        <v>360</v>
      </c>
      <c r="E2204" s="443" t="str">
        <f>CONCATENATE(SUM('Раздел 1'!AH62:AH62),"&lt;=",SUM('Раздел 1'!T62:T62))</f>
        <v>0&lt;=0</v>
      </c>
      <c r="F2204" s="444"/>
    </row>
    <row r="2205" spans="1:6" s="445" customFormat="1" ht="30" hidden="1" customHeight="1" x14ac:dyDescent="0.25">
      <c r="A2205" s="436" t="str">
        <f>IF((SUM('Раздел 1'!AH63:AH63)&lt;=SUM('Раздел 1'!T63:T63)),"","Неверно!")</f>
        <v/>
      </c>
      <c r="B2205" s="437" t="s">
        <v>10998</v>
      </c>
      <c r="C2205" s="443" t="s">
        <v>857</v>
      </c>
      <c r="D2205" s="443" t="s">
        <v>360</v>
      </c>
      <c r="E2205" s="443" t="str">
        <f>CONCATENATE(SUM('Раздел 1'!AH63:AH63),"&lt;=",SUM('Раздел 1'!T63:T63))</f>
        <v>0&lt;=0</v>
      </c>
      <c r="F2205" s="444"/>
    </row>
    <row r="2206" spans="1:6" s="445" customFormat="1" ht="30" hidden="1" customHeight="1" x14ac:dyDescent="0.25">
      <c r="A2206" s="436" t="str">
        <f>IF((SUM('Раздел 1'!AH15:AH15)&lt;=SUM('Раздел 1'!T15:T15)),"","Неверно!")</f>
        <v/>
      </c>
      <c r="B2206" s="437" t="s">
        <v>10998</v>
      </c>
      <c r="C2206" s="443" t="s">
        <v>858</v>
      </c>
      <c r="D2206" s="443" t="s">
        <v>360</v>
      </c>
      <c r="E2206" s="443" t="str">
        <f>CONCATENATE(SUM('Раздел 1'!AH15:AH15),"&lt;=",SUM('Раздел 1'!T15:T15))</f>
        <v>0&lt;=0</v>
      </c>
      <c r="F2206" s="444"/>
    </row>
    <row r="2207" spans="1:6" s="445" customFormat="1" ht="30" hidden="1" customHeight="1" x14ac:dyDescent="0.25">
      <c r="A2207" s="436" t="str">
        <f>IF((SUM('Раздел 1'!AH16:AH16)&lt;=SUM('Раздел 1'!T16:T16)),"","Неверно!")</f>
        <v/>
      </c>
      <c r="B2207" s="437" t="s">
        <v>10998</v>
      </c>
      <c r="C2207" s="443" t="s">
        <v>859</v>
      </c>
      <c r="D2207" s="443" t="s">
        <v>360</v>
      </c>
      <c r="E2207" s="443" t="str">
        <f>CONCATENATE(SUM('Раздел 1'!AH16:AH16),"&lt;=",SUM('Раздел 1'!T16:T16))</f>
        <v>0&lt;=0</v>
      </c>
      <c r="F2207" s="444"/>
    </row>
    <row r="2208" spans="1:6" s="445" customFormat="1" ht="30" hidden="1" customHeight="1" x14ac:dyDescent="0.25">
      <c r="A2208" s="436" t="str">
        <f>IF((SUM('Раздел 1'!AH17:AH17)&lt;=SUM('Раздел 1'!T17:T17)),"","Неверно!")</f>
        <v/>
      </c>
      <c r="B2208" s="437" t="s">
        <v>10998</v>
      </c>
      <c r="C2208" s="443" t="s">
        <v>860</v>
      </c>
      <c r="D2208" s="443" t="s">
        <v>360</v>
      </c>
      <c r="E2208" s="443" t="str">
        <f>CONCATENATE(SUM('Раздел 1'!AH17:AH17),"&lt;=",SUM('Раздел 1'!T17:T17))</f>
        <v>0&lt;=4</v>
      </c>
      <c r="F2208" s="444"/>
    </row>
    <row r="2209" spans="1:6" s="445" customFormat="1" ht="30" hidden="1" customHeight="1" x14ac:dyDescent="0.25">
      <c r="A2209" s="436" t="str">
        <f>IF((SUM('Раздел 1'!AH18:AH18)&lt;=SUM('Раздел 1'!T18:T18)),"","Неверно!")</f>
        <v/>
      </c>
      <c r="B2209" s="437" t="s">
        <v>10998</v>
      </c>
      <c r="C2209" s="443" t="s">
        <v>861</v>
      </c>
      <c r="D2209" s="443" t="s">
        <v>360</v>
      </c>
      <c r="E2209" s="443" t="str">
        <f>CONCATENATE(SUM('Раздел 1'!AH18:AH18),"&lt;=",SUM('Раздел 1'!T18:T18))</f>
        <v>0&lt;=0</v>
      </c>
      <c r="F2209" s="444"/>
    </row>
    <row r="2210" spans="1:6" s="445" customFormat="1" ht="30" hidden="1" customHeight="1" x14ac:dyDescent="0.25">
      <c r="A2210" s="436" t="str">
        <f>IF((SUM('Раздел 1'!AG10:AG10)&gt;=SUM('Раздел 1'!L10:L10)),"","Неверно!")</f>
        <v/>
      </c>
      <c r="B2210" s="437" t="s">
        <v>10999</v>
      </c>
      <c r="C2210" s="443" t="s">
        <v>754</v>
      </c>
      <c r="D2210" s="443" t="s">
        <v>459</v>
      </c>
      <c r="E2210" s="443" t="str">
        <f>CONCATENATE(SUM('Раздел 1'!AG10:AG10),"&gt;=",SUM('Раздел 1'!L10:L10))</f>
        <v>1&gt;=1</v>
      </c>
      <c r="F2210" s="444"/>
    </row>
    <row r="2211" spans="1:6" s="445" customFormat="1" ht="30" hidden="1" customHeight="1" x14ac:dyDescent="0.25">
      <c r="A2211" s="436" t="str">
        <f>IF((SUM('Раздел 1'!AG19:AG19)&gt;=SUM('Раздел 1'!L19:L19)),"","Неверно!")</f>
        <v/>
      </c>
      <c r="B2211" s="437" t="s">
        <v>10999</v>
      </c>
      <c r="C2211" s="443" t="s">
        <v>755</v>
      </c>
      <c r="D2211" s="443" t="s">
        <v>459</v>
      </c>
      <c r="E2211" s="443" t="str">
        <f>CONCATENATE(SUM('Раздел 1'!AG19:AG19),"&gt;=",SUM('Раздел 1'!L19:L19))</f>
        <v>0&gt;=0</v>
      </c>
      <c r="F2211" s="444"/>
    </row>
    <row r="2212" spans="1:6" s="445" customFormat="1" ht="30" hidden="1" customHeight="1" x14ac:dyDescent="0.25">
      <c r="A2212" s="436" t="str">
        <f>IF((SUM('Раздел 1'!AG20:AG20)&gt;=SUM('Раздел 1'!L20:L20)),"","Неверно!")</f>
        <v/>
      </c>
      <c r="B2212" s="437" t="s">
        <v>10999</v>
      </c>
      <c r="C2212" s="443" t="s">
        <v>756</v>
      </c>
      <c r="D2212" s="443" t="s">
        <v>459</v>
      </c>
      <c r="E2212" s="443" t="str">
        <f>CONCATENATE(SUM('Раздел 1'!AG20:AG20),"&gt;=",SUM('Раздел 1'!L20:L20))</f>
        <v>0&gt;=0</v>
      </c>
      <c r="F2212" s="444"/>
    </row>
    <row r="2213" spans="1:6" s="445" customFormat="1" ht="30" hidden="1" customHeight="1" x14ac:dyDescent="0.25">
      <c r="A2213" s="436" t="str">
        <f>IF((SUM('Раздел 1'!AG21:AG21)&gt;=SUM('Раздел 1'!L21:L21)),"","Неверно!")</f>
        <v/>
      </c>
      <c r="B2213" s="437" t="s">
        <v>10999</v>
      </c>
      <c r="C2213" s="443" t="s">
        <v>757</v>
      </c>
      <c r="D2213" s="443" t="s">
        <v>459</v>
      </c>
      <c r="E2213" s="443" t="str">
        <f>CONCATENATE(SUM('Раздел 1'!AG21:AG21),"&gt;=",SUM('Раздел 1'!L21:L21))</f>
        <v>0&gt;=0</v>
      </c>
      <c r="F2213" s="444"/>
    </row>
    <row r="2214" spans="1:6" s="445" customFormat="1" ht="30" hidden="1" customHeight="1" x14ac:dyDescent="0.25">
      <c r="A2214" s="436" t="str">
        <f>IF((SUM('Раздел 1'!AG22:AG22)&gt;=SUM('Раздел 1'!L22:L22)),"","Неверно!")</f>
        <v/>
      </c>
      <c r="B2214" s="437" t="s">
        <v>10999</v>
      </c>
      <c r="C2214" s="443" t="s">
        <v>758</v>
      </c>
      <c r="D2214" s="443" t="s">
        <v>459</v>
      </c>
      <c r="E2214" s="443" t="str">
        <f>CONCATENATE(SUM('Раздел 1'!AG22:AG22),"&gt;=",SUM('Раздел 1'!L22:L22))</f>
        <v>0&gt;=0</v>
      </c>
      <c r="F2214" s="444"/>
    </row>
    <row r="2215" spans="1:6" s="445" customFormat="1" ht="30" hidden="1" customHeight="1" x14ac:dyDescent="0.25">
      <c r="A2215" s="436" t="str">
        <f>IF((SUM('Раздел 1'!AG23:AG23)&gt;=SUM('Раздел 1'!L23:L23)),"","Неверно!")</f>
        <v/>
      </c>
      <c r="B2215" s="437" t="s">
        <v>10999</v>
      </c>
      <c r="C2215" s="443" t="s">
        <v>759</v>
      </c>
      <c r="D2215" s="443" t="s">
        <v>459</v>
      </c>
      <c r="E2215" s="443" t="str">
        <f>CONCATENATE(SUM('Раздел 1'!AG23:AG23),"&gt;=",SUM('Раздел 1'!L23:L23))</f>
        <v>0&gt;=0</v>
      </c>
      <c r="F2215" s="444"/>
    </row>
    <row r="2216" spans="1:6" s="445" customFormat="1" ht="30" hidden="1" customHeight="1" x14ac:dyDescent="0.25">
      <c r="A2216" s="436" t="str">
        <f>IF((SUM('Раздел 1'!AG24:AG24)&gt;=SUM('Раздел 1'!L24:L24)),"","Неверно!")</f>
        <v/>
      </c>
      <c r="B2216" s="437" t="s">
        <v>10999</v>
      </c>
      <c r="C2216" s="443" t="s">
        <v>760</v>
      </c>
      <c r="D2216" s="443" t="s">
        <v>459</v>
      </c>
      <c r="E2216" s="443" t="str">
        <f>CONCATENATE(SUM('Раздел 1'!AG24:AG24),"&gt;=",SUM('Раздел 1'!L24:L24))</f>
        <v>0&gt;=0</v>
      </c>
      <c r="F2216" s="444"/>
    </row>
    <row r="2217" spans="1:6" s="445" customFormat="1" ht="30" hidden="1" customHeight="1" x14ac:dyDescent="0.25">
      <c r="A2217" s="436" t="str">
        <f>IF((SUM('Раздел 1'!AG25:AG25)&gt;=SUM('Раздел 1'!L25:L25)),"","Неверно!")</f>
        <v/>
      </c>
      <c r="B2217" s="437" t="s">
        <v>10999</v>
      </c>
      <c r="C2217" s="443" t="s">
        <v>761</v>
      </c>
      <c r="D2217" s="443" t="s">
        <v>459</v>
      </c>
      <c r="E2217" s="443" t="str">
        <f>CONCATENATE(SUM('Раздел 1'!AG25:AG25),"&gt;=",SUM('Раздел 1'!L25:L25))</f>
        <v>0&gt;=0</v>
      </c>
      <c r="F2217" s="444"/>
    </row>
    <row r="2218" spans="1:6" s="445" customFormat="1" ht="30" hidden="1" customHeight="1" x14ac:dyDescent="0.25">
      <c r="A2218" s="436" t="str">
        <f>IF((SUM('Раздел 1'!AG26:AG26)&gt;=SUM('Раздел 1'!L26:L26)),"","Неверно!")</f>
        <v/>
      </c>
      <c r="B2218" s="437" t="s">
        <v>10999</v>
      </c>
      <c r="C2218" s="443" t="s">
        <v>762</v>
      </c>
      <c r="D2218" s="443" t="s">
        <v>459</v>
      </c>
      <c r="E2218" s="443" t="str">
        <f>CONCATENATE(SUM('Раздел 1'!AG26:AG26),"&gt;=",SUM('Раздел 1'!L26:L26))</f>
        <v>0&gt;=0</v>
      </c>
      <c r="F2218" s="444"/>
    </row>
    <row r="2219" spans="1:6" s="445" customFormat="1" ht="30" hidden="1" customHeight="1" x14ac:dyDescent="0.25">
      <c r="A2219" s="436" t="str">
        <f>IF((SUM('Раздел 1'!AG27:AG27)&gt;=SUM('Раздел 1'!L27:L27)),"","Неверно!")</f>
        <v/>
      </c>
      <c r="B2219" s="437" t="s">
        <v>10999</v>
      </c>
      <c r="C2219" s="443" t="s">
        <v>763</v>
      </c>
      <c r="D2219" s="443" t="s">
        <v>459</v>
      </c>
      <c r="E2219" s="443" t="str">
        <f>CONCATENATE(SUM('Раздел 1'!AG27:AG27),"&gt;=",SUM('Раздел 1'!L27:L27))</f>
        <v>0&gt;=0</v>
      </c>
      <c r="F2219" s="444"/>
    </row>
    <row r="2220" spans="1:6" s="445" customFormat="1" ht="30" hidden="1" customHeight="1" x14ac:dyDescent="0.25">
      <c r="A2220" s="436" t="str">
        <f>IF((SUM('Раздел 1'!AG28:AG28)&gt;=SUM('Раздел 1'!L28:L28)),"","Неверно!")</f>
        <v/>
      </c>
      <c r="B2220" s="437" t="s">
        <v>10999</v>
      </c>
      <c r="C2220" s="443" t="s">
        <v>764</v>
      </c>
      <c r="D2220" s="443" t="s">
        <v>459</v>
      </c>
      <c r="E2220" s="443" t="str">
        <f>CONCATENATE(SUM('Раздел 1'!AG28:AG28),"&gt;=",SUM('Раздел 1'!L28:L28))</f>
        <v>0&gt;=0</v>
      </c>
      <c r="F2220" s="444"/>
    </row>
    <row r="2221" spans="1:6" s="445" customFormat="1" ht="30" hidden="1" customHeight="1" x14ac:dyDescent="0.25">
      <c r="A2221" s="436" t="str">
        <f>IF((SUM('Раздел 1'!AG11:AG11)&gt;=SUM('Раздел 1'!L11:L11)),"","Неверно!")</f>
        <v/>
      </c>
      <c r="B2221" s="437" t="s">
        <v>10999</v>
      </c>
      <c r="C2221" s="443" t="s">
        <v>765</v>
      </c>
      <c r="D2221" s="443" t="s">
        <v>459</v>
      </c>
      <c r="E2221" s="443" t="str">
        <f>CONCATENATE(SUM('Раздел 1'!AG11:AG11),"&gt;=",SUM('Раздел 1'!L11:L11))</f>
        <v>0&gt;=0</v>
      </c>
      <c r="F2221" s="444"/>
    </row>
    <row r="2222" spans="1:6" s="445" customFormat="1" ht="30" hidden="1" customHeight="1" x14ac:dyDescent="0.25">
      <c r="A2222" s="436" t="str">
        <f>IF((SUM('Раздел 1'!AG29:AG29)&gt;=SUM('Раздел 1'!L29:L29)),"","Неверно!")</f>
        <v/>
      </c>
      <c r="B2222" s="437" t="s">
        <v>10999</v>
      </c>
      <c r="C2222" s="443" t="s">
        <v>766</v>
      </c>
      <c r="D2222" s="443" t="s">
        <v>459</v>
      </c>
      <c r="E2222" s="443" t="str">
        <f>CONCATENATE(SUM('Раздел 1'!AG29:AG29),"&gt;=",SUM('Раздел 1'!L29:L29))</f>
        <v>0&gt;=0</v>
      </c>
      <c r="F2222" s="444"/>
    </row>
    <row r="2223" spans="1:6" s="445" customFormat="1" ht="30" hidden="1" customHeight="1" x14ac:dyDescent="0.25">
      <c r="A2223" s="436" t="str">
        <f>IF((SUM('Раздел 1'!AG30:AG30)&gt;=SUM('Раздел 1'!L30:L30)),"","Неверно!")</f>
        <v/>
      </c>
      <c r="B2223" s="437" t="s">
        <v>10999</v>
      </c>
      <c r="C2223" s="443" t="s">
        <v>767</v>
      </c>
      <c r="D2223" s="443" t="s">
        <v>459</v>
      </c>
      <c r="E2223" s="443" t="str">
        <f>CONCATENATE(SUM('Раздел 1'!AG30:AG30),"&gt;=",SUM('Раздел 1'!L30:L30))</f>
        <v>0&gt;=0</v>
      </c>
      <c r="F2223" s="444"/>
    </row>
    <row r="2224" spans="1:6" s="445" customFormat="1" ht="30" hidden="1" customHeight="1" x14ac:dyDescent="0.25">
      <c r="A2224" s="436" t="str">
        <f>IF((SUM('Раздел 1'!AG31:AG31)&gt;=SUM('Раздел 1'!L31:L31)),"","Неверно!")</f>
        <v/>
      </c>
      <c r="B2224" s="437" t="s">
        <v>10999</v>
      </c>
      <c r="C2224" s="443" t="s">
        <v>768</v>
      </c>
      <c r="D2224" s="443" t="s">
        <v>459</v>
      </c>
      <c r="E2224" s="443" t="str">
        <f>CONCATENATE(SUM('Раздел 1'!AG31:AG31),"&gt;=",SUM('Раздел 1'!L31:L31))</f>
        <v>0&gt;=0</v>
      </c>
      <c r="F2224" s="444"/>
    </row>
    <row r="2225" spans="1:6" s="445" customFormat="1" ht="30" hidden="1" customHeight="1" x14ac:dyDescent="0.25">
      <c r="A2225" s="436" t="str">
        <f>IF((SUM('Раздел 1'!AG32:AG32)&gt;=SUM('Раздел 1'!L32:L32)),"","Неверно!")</f>
        <v/>
      </c>
      <c r="B2225" s="437" t="s">
        <v>10999</v>
      </c>
      <c r="C2225" s="443" t="s">
        <v>769</v>
      </c>
      <c r="D2225" s="443" t="s">
        <v>459</v>
      </c>
      <c r="E2225" s="443" t="str">
        <f>CONCATENATE(SUM('Раздел 1'!AG32:AG32),"&gt;=",SUM('Раздел 1'!L32:L32))</f>
        <v>0&gt;=0</v>
      </c>
      <c r="F2225" s="444"/>
    </row>
    <row r="2226" spans="1:6" s="445" customFormat="1" ht="30" hidden="1" customHeight="1" x14ac:dyDescent="0.25">
      <c r="A2226" s="436" t="str">
        <f>IF((SUM('Раздел 1'!AG33:AG33)&gt;=SUM('Раздел 1'!L33:L33)),"","Неверно!")</f>
        <v/>
      </c>
      <c r="B2226" s="437" t="s">
        <v>10999</v>
      </c>
      <c r="C2226" s="443" t="s">
        <v>770</v>
      </c>
      <c r="D2226" s="443" t="s">
        <v>459</v>
      </c>
      <c r="E2226" s="443" t="str">
        <f>CONCATENATE(SUM('Раздел 1'!AG33:AG33),"&gt;=",SUM('Раздел 1'!L33:L33))</f>
        <v>0&gt;=0</v>
      </c>
      <c r="F2226" s="444"/>
    </row>
    <row r="2227" spans="1:6" s="445" customFormat="1" ht="30" hidden="1" customHeight="1" x14ac:dyDescent="0.25">
      <c r="A2227" s="436" t="str">
        <f>IF((SUM('Раздел 1'!AG34:AG34)&gt;=SUM('Раздел 1'!L34:L34)),"","Неверно!")</f>
        <v/>
      </c>
      <c r="B2227" s="437" t="s">
        <v>10999</v>
      </c>
      <c r="C2227" s="443" t="s">
        <v>771</v>
      </c>
      <c r="D2227" s="443" t="s">
        <v>459</v>
      </c>
      <c r="E2227" s="443" t="str">
        <f>CONCATENATE(SUM('Раздел 1'!AG34:AG34),"&gt;=",SUM('Раздел 1'!L34:L34))</f>
        <v>0&gt;=0</v>
      </c>
      <c r="F2227" s="444"/>
    </row>
    <row r="2228" spans="1:6" s="445" customFormat="1" ht="30" hidden="1" customHeight="1" x14ac:dyDescent="0.25">
      <c r="A2228" s="436" t="str">
        <f>IF((SUM('Раздел 1'!AG35:AG35)&gt;=SUM('Раздел 1'!L35:L35)),"","Неверно!")</f>
        <v/>
      </c>
      <c r="B2228" s="437" t="s">
        <v>10999</v>
      </c>
      <c r="C2228" s="443" t="s">
        <v>772</v>
      </c>
      <c r="D2228" s="443" t="s">
        <v>459</v>
      </c>
      <c r="E2228" s="443" t="str">
        <f>CONCATENATE(SUM('Раздел 1'!AG35:AG35),"&gt;=",SUM('Раздел 1'!L35:L35))</f>
        <v>0&gt;=0</v>
      </c>
      <c r="F2228" s="444"/>
    </row>
    <row r="2229" spans="1:6" s="445" customFormat="1" ht="30" hidden="1" customHeight="1" x14ac:dyDescent="0.25">
      <c r="A2229" s="436" t="str">
        <f>IF((SUM('Раздел 1'!AG36:AG36)&gt;=SUM('Раздел 1'!L36:L36)),"","Неверно!")</f>
        <v/>
      </c>
      <c r="B2229" s="437" t="s">
        <v>10999</v>
      </c>
      <c r="C2229" s="443" t="s">
        <v>773</v>
      </c>
      <c r="D2229" s="443" t="s">
        <v>459</v>
      </c>
      <c r="E2229" s="443" t="str">
        <f>CONCATENATE(SUM('Раздел 1'!AG36:AG36),"&gt;=",SUM('Раздел 1'!L36:L36))</f>
        <v>0&gt;=0</v>
      </c>
      <c r="F2229" s="444"/>
    </row>
    <row r="2230" spans="1:6" s="445" customFormat="1" ht="30" hidden="1" customHeight="1" x14ac:dyDescent="0.25">
      <c r="A2230" s="436" t="str">
        <f>IF((SUM('Раздел 1'!AG37:AG37)&gt;=SUM('Раздел 1'!L37:L37)),"","Неверно!")</f>
        <v/>
      </c>
      <c r="B2230" s="437" t="s">
        <v>10999</v>
      </c>
      <c r="C2230" s="443" t="s">
        <v>774</v>
      </c>
      <c r="D2230" s="443" t="s">
        <v>459</v>
      </c>
      <c r="E2230" s="443" t="str">
        <f>CONCATENATE(SUM('Раздел 1'!AG37:AG37),"&gt;=",SUM('Раздел 1'!L37:L37))</f>
        <v>0&gt;=0</v>
      </c>
      <c r="F2230" s="444"/>
    </row>
    <row r="2231" spans="1:6" s="445" customFormat="1" ht="30" hidden="1" customHeight="1" x14ac:dyDescent="0.25">
      <c r="A2231" s="436" t="str">
        <f>IF((SUM('Раздел 1'!AG38:AG38)&gt;=SUM('Раздел 1'!L38:L38)),"","Неверно!")</f>
        <v/>
      </c>
      <c r="B2231" s="437" t="s">
        <v>10999</v>
      </c>
      <c r="C2231" s="443" t="s">
        <v>775</v>
      </c>
      <c r="D2231" s="443" t="s">
        <v>459</v>
      </c>
      <c r="E2231" s="443" t="str">
        <f>CONCATENATE(SUM('Раздел 1'!AG38:AG38),"&gt;=",SUM('Раздел 1'!L38:L38))</f>
        <v>0&gt;=0</v>
      </c>
      <c r="F2231" s="444"/>
    </row>
    <row r="2232" spans="1:6" s="445" customFormat="1" ht="30" hidden="1" customHeight="1" x14ac:dyDescent="0.25">
      <c r="A2232" s="436" t="str">
        <f>IF((SUM('Раздел 1'!AG12:AG12)&gt;=SUM('Раздел 1'!L12:L12)),"","Неверно!")</f>
        <v/>
      </c>
      <c r="B2232" s="437" t="s">
        <v>10999</v>
      </c>
      <c r="C2232" s="443" t="s">
        <v>776</v>
      </c>
      <c r="D2232" s="443" t="s">
        <v>459</v>
      </c>
      <c r="E2232" s="443" t="str">
        <f>CONCATENATE(SUM('Раздел 1'!AG12:AG12),"&gt;=",SUM('Раздел 1'!L12:L12))</f>
        <v>0&gt;=0</v>
      </c>
      <c r="F2232" s="444"/>
    </row>
    <row r="2233" spans="1:6" s="445" customFormat="1" ht="30" hidden="1" customHeight="1" x14ac:dyDescent="0.25">
      <c r="A2233" s="436" t="str">
        <f>IF((SUM('Раздел 1'!AG39:AG39)&gt;=SUM('Раздел 1'!L39:L39)),"","Неверно!")</f>
        <v/>
      </c>
      <c r="B2233" s="437" t="s">
        <v>10999</v>
      </c>
      <c r="C2233" s="443" t="s">
        <v>777</v>
      </c>
      <c r="D2233" s="443" t="s">
        <v>459</v>
      </c>
      <c r="E2233" s="443" t="str">
        <f>CONCATENATE(SUM('Раздел 1'!AG39:AG39),"&gt;=",SUM('Раздел 1'!L39:L39))</f>
        <v>0&gt;=0</v>
      </c>
      <c r="F2233" s="444"/>
    </row>
    <row r="2234" spans="1:6" s="445" customFormat="1" ht="30" hidden="1" customHeight="1" x14ac:dyDescent="0.25">
      <c r="A2234" s="436" t="str">
        <f>IF((SUM('Раздел 1'!AG40:AG40)&gt;=SUM('Раздел 1'!L40:L40)),"","Неверно!")</f>
        <v/>
      </c>
      <c r="B2234" s="437" t="s">
        <v>10999</v>
      </c>
      <c r="C2234" s="443" t="s">
        <v>778</v>
      </c>
      <c r="D2234" s="443" t="s">
        <v>459</v>
      </c>
      <c r="E2234" s="443" t="str">
        <f>CONCATENATE(SUM('Раздел 1'!AG40:AG40),"&gt;=",SUM('Раздел 1'!L40:L40))</f>
        <v>0&gt;=0</v>
      </c>
      <c r="F2234" s="444"/>
    </row>
    <row r="2235" spans="1:6" s="445" customFormat="1" ht="30" hidden="1" customHeight="1" x14ac:dyDescent="0.25">
      <c r="A2235" s="436" t="str">
        <f>IF((SUM('Раздел 1'!AG41:AG41)&gt;=SUM('Раздел 1'!L41:L41)),"","Неверно!")</f>
        <v/>
      </c>
      <c r="B2235" s="437" t="s">
        <v>10999</v>
      </c>
      <c r="C2235" s="443" t="s">
        <v>779</v>
      </c>
      <c r="D2235" s="443" t="s">
        <v>459</v>
      </c>
      <c r="E2235" s="443" t="str">
        <f>CONCATENATE(SUM('Раздел 1'!AG41:AG41),"&gt;=",SUM('Раздел 1'!L41:L41))</f>
        <v>0&gt;=0</v>
      </c>
      <c r="F2235" s="444"/>
    </row>
    <row r="2236" spans="1:6" s="445" customFormat="1" ht="30" hidden="1" customHeight="1" x14ac:dyDescent="0.25">
      <c r="A2236" s="436" t="str">
        <f>IF((SUM('Раздел 1'!AG42:AG42)&gt;=SUM('Раздел 1'!L42:L42)),"","Неверно!")</f>
        <v/>
      </c>
      <c r="B2236" s="437" t="s">
        <v>10999</v>
      </c>
      <c r="C2236" s="443" t="s">
        <v>780</v>
      </c>
      <c r="D2236" s="443" t="s">
        <v>459</v>
      </c>
      <c r="E2236" s="443" t="str">
        <f>CONCATENATE(SUM('Раздел 1'!AG42:AG42),"&gt;=",SUM('Раздел 1'!L42:L42))</f>
        <v>0&gt;=0</v>
      </c>
      <c r="F2236" s="444"/>
    </row>
    <row r="2237" spans="1:6" s="445" customFormat="1" ht="30" hidden="1" customHeight="1" x14ac:dyDescent="0.25">
      <c r="A2237" s="436" t="str">
        <f>IF((SUM('Раздел 1'!AG43:AG43)&gt;=SUM('Раздел 1'!L43:L43)),"","Неверно!")</f>
        <v/>
      </c>
      <c r="B2237" s="437" t="s">
        <v>10999</v>
      </c>
      <c r="C2237" s="443" t="s">
        <v>781</v>
      </c>
      <c r="D2237" s="443" t="s">
        <v>459</v>
      </c>
      <c r="E2237" s="443" t="str">
        <f>CONCATENATE(SUM('Раздел 1'!AG43:AG43),"&gt;=",SUM('Раздел 1'!L43:L43))</f>
        <v>0&gt;=0</v>
      </c>
      <c r="F2237" s="444"/>
    </row>
    <row r="2238" spans="1:6" s="445" customFormat="1" ht="30" hidden="1" customHeight="1" x14ac:dyDescent="0.25">
      <c r="A2238" s="436" t="str">
        <f>IF((SUM('Раздел 1'!AG44:AG44)&gt;=SUM('Раздел 1'!L44:L44)),"","Неверно!")</f>
        <v/>
      </c>
      <c r="B2238" s="437" t="s">
        <v>10999</v>
      </c>
      <c r="C2238" s="443" t="s">
        <v>782</v>
      </c>
      <c r="D2238" s="443" t="s">
        <v>459</v>
      </c>
      <c r="E2238" s="443" t="str">
        <f>CONCATENATE(SUM('Раздел 1'!AG44:AG44),"&gt;=",SUM('Раздел 1'!L44:L44))</f>
        <v>0&gt;=0</v>
      </c>
      <c r="F2238" s="444"/>
    </row>
    <row r="2239" spans="1:6" s="445" customFormat="1" ht="30" hidden="1" customHeight="1" x14ac:dyDescent="0.25">
      <c r="A2239" s="436" t="str">
        <f>IF((SUM('Раздел 1'!AG45:AG45)&gt;=SUM('Раздел 1'!L45:L45)),"","Неверно!")</f>
        <v/>
      </c>
      <c r="B2239" s="437" t="s">
        <v>10999</v>
      </c>
      <c r="C2239" s="443" t="s">
        <v>783</v>
      </c>
      <c r="D2239" s="443" t="s">
        <v>459</v>
      </c>
      <c r="E2239" s="443" t="str">
        <f>CONCATENATE(SUM('Раздел 1'!AG45:AG45),"&gt;=",SUM('Раздел 1'!L45:L45))</f>
        <v>0&gt;=0</v>
      </c>
      <c r="F2239" s="444"/>
    </row>
    <row r="2240" spans="1:6" s="445" customFormat="1" ht="30" hidden="1" customHeight="1" x14ac:dyDescent="0.25">
      <c r="A2240" s="436" t="str">
        <f>IF((SUM('Раздел 1'!AG46:AG46)&gt;=SUM('Раздел 1'!L46:L46)),"","Неверно!")</f>
        <v/>
      </c>
      <c r="B2240" s="437" t="s">
        <v>10999</v>
      </c>
      <c r="C2240" s="443" t="s">
        <v>784</v>
      </c>
      <c r="D2240" s="443" t="s">
        <v>459</v>
      </c>
      <c r="E2240" s="443" t="str">
        <f>CONCATENATE(SUM('Раздел 1'!AG46:AG46),"&gt;=",SUM('Раздел 1'!L46:L46))</f>
        <v>1&gt;=1</v>
      </c>
      <c r="F2240" s="444"/>
    </row>
    <row r="2241" spans="1:6" s="445" customFormat="1" ht="30" hidden="1" customHeight="1" x14ac:dyDescent="0.25">
      <c r="A2241" s="436" t="str">
        <f>IF((SUM('Раздел 1'!AG47:AG47)&gt;=SUM('Раздел 1'!L47:L47)),"","Неверно!")</f>
        <v/>
      </c>
      <c r="B2241" s="437" t="s">
        <v>10999</v>
      </c>
      <c r="C2241" s="443" t="s">
        <v>785</v>
      </c>
      <c r="D2241" s="443" t="s">
        <v>459</v>
      </c>
      <c r="E2241" s="443" t="str">
        <f>CONCATENATE(SUM('Раздел 1'!AG47:AG47),"&gt;=",SUM('Раздел 1'!L47:L47))</f>
        <v>0&gt;=0</v>
      </c>
      <c r="F2241" s="444"/>
    </row>
    <row r="2242" spans="1:6" s="445" customFormat="1" ht="30" hidden="1" customHeight="1" x14ac:dyDescent="0.25">
      <c r="A2242" s="436" t="str">
        <f>IF((SUM('Раздел 1'!AG48:AG48)&gt;=SUM('Раздел 1'!L48:L48)),"","Неверно!")</f>
        <v/>
      </c>
      <c r="B2242" s="437" t="s">
        <v>10999</v>
      </c>
      <c r="C2242" s="443" t="s">
        <v>786</v>
      </c>
      <c r="D2242" s="443" t="s">
        <v>459</v>
      </c>
      <c r="E2242" s="443" t="str">
        <f>CONCATENATE(SUM('Раздел 1'!AG48:AG48),"&gt;=",SUM('Раздел 1'!L48:L48))</f>
        <v>0&gt;=0</v>
      </c>
      <c r="F2242" s="444"/>
    </row>
    <row r="2243" spans="1:6" s="445" customFormat="1" ht="30" hidden="1" customHeight="1" x14ac:dyDescent="0.25">
      <c r="A2243" s="436" t="str">
        <f>IF((SUM('Раздел 1'!AG13:AG13)&gt;=SUM('Раздел 1'!L13:L13)),"","Неверно!")</f>
        <v/>
      </c>
      <c r="B2243" s="437" t="s">
        <v>10999</v>
      </c>
      <c r="C2243" s="443" t="s">
        <v>787</v>
      </c>
      <c r="D2243" s="443" t="s">
        <v>459</v>
      </c>
      <c r="E2243" s="443" t="str">
        <f>CONCATENATE(SUM('Раздел 1'!AG13:AG13),"&gt;=",SUM('Раздел 1'!L13:L13))</f>
        <v>0&gt;=0</v>
      </c>
      <c r="F2243" s="444"/>
    </row>
    <row r="2244" spans="1:6" s="445" customFormat="1" ht="30" hidden="1" customHeight="1" x14ac:dyDescent="0.25">
      <c r="A2244" s="436" t="str">
        <f>IF((SUM('Раздел 1'!AG49:AG49)&gt;=SUM('Раздел 1'!L49:L49)),"","Неверно!")</f>
        <v/>
      </c>
      <c r="B2244" s="437" t="s">
        <v>10999</v>
      </c>
      <c r="C2244" s="443" t="s">
        <v>788</v>
      </c>
      <c r="D2244" s="443" t="s">
        <v>459</v>
      </c>
      <c r="E2244" s="443" t="str">
        <f>CONCATENATE(SUM('Раздел 1'!AG49:AG49),"&gt;=",SUM('Раздел 1'!L49:L49))</f>
        <v>0&gt;=0</v>
      </c>
      <c r="F2244" s="444"/>
    </row>
    <row r="2245" spans="1:6" s="445" customFormat="1" ht="30" hidden="1" customHeight="1" x14ac:dyDescent="0.25">
      <c r="A2245" s="436" t="str">
        <f>IF((SUM('Раздел 1'!AG50:AG50)&gt;=SUM('Раздел 1'!L50:L50)),"","Неверно!")</f>
        <v/>
      </c>
      <c r="B2245" s="437" t="s">
        <v>10999</v>
      </c>
      <c r="C2245" s="443" t="s">
        <v>789</v>
      </c>
      <c r="D2245" s="443" t="s">
        <v>459</v>
      </c>
      <c r="E2245" s="443" t="str">
        <f>CONCATENATE(SUM('Раздел 1'!AG50:AG50),"&gt;=",SUM('Раздел 1'!L50:L50))</f>
        <v>0&gt;=0</v>
      </c>
      <c r="F2245" s="444"/>
    </row>
    <row r="2246" spans="1:6" s="445" customFormat="1" ht="30" hidden="1" customHeight="1" x14ac:dyDescent="0.25">
      <c r="A2246" s="436" t="str">
        <f>IF((SUM('Раздел 1'!AG51:AG51)&gt;=SUM('Раздел 1'!L51:L51)),"","Неверно!")</f>
        <v/>
      </c>
      <c r="B2246" s="437" t="s">
        <v>10999</v>
      </c>
      <c r="C2246" s="443" t="s">
        <v>790</v>
      </c>
      <c r="D2246" s="443" t="s">
        <v>459</v>
      </c>
      <c r="E2246" s="443" t="str">
        <f>CONCATENATE(SUM('Раздел 1'!AG51:AG51),"&gt;=",SUM('Раздел 1'!L51:L51))</f>
        <v>0&gt;=0</v>
      </c>
      <c r="F2246" s="444"/>
    </row>
    <row r="2247" spans="1:6" s="445" customFormat="1" ht="30" hidden="1" customHeight="1" x14ac:dyDescent="0.25">
      <c r="A2247" s="436" t="str">
        <f>IF((SUM('Раздел 1'!AG52:AG52)&gt;=SUM('Раздел 1'!L52:L52)),"","Неверно!")</f>
        <v/>
      </c>
      <c r="B2247" s="437" t="s">
        <v>10999</v>
      </c>
      <c r="C2247" s="443" t="s">
        <v>791</v>
      </c>
      <c r="D2247" s="443" t="s">
        <v>459</v>
      </c>
      <c r="E2247" s="443" t="str">
        <f>CONCATENATE(SUM('Раздел 1'!AG52:AG52),"&gt;=",SUM('Раздел 1'!L52:L52))</f>
        <v>1&gt;=1</v>
      </c>
      <c r="F2247" s="444"/>
    </row>
    <row r="2248" spans="1:6" s="445" customFormat="1" ht="30" hidden="1" customHeight="1" x14ac:dyDescent="0.25">
      <c r="A2248" s="436" t="str">
        <f>IF((SUM('Раздел 1'!AG53:AG53)&gt;=SUM('Раздел 1'!L53:L53)),"","Неверно!")</f>
        <v/>
      </c>
      <c r="B2248" s="437" t="s">
        <v>10999</v>
      </c>
      <c r="C2248" s="443" t="s">
        <v>792</v>
      </c>
      <c r="D2248" s="443" t="s">
        <v>459</v>
      </c>
      <c r="E2248" s="443" t="str">
        <f>CONCATENATE(SUM('Раздел 1'!AG53:AG53),"&gt;=",SUM('Раздел 1'!L53:L53))</f>
        <v>0&gt;=0</v>
      </c>
      <c r="F2248" s="444"/>
    </row>
    <row r="2249" spans="1:6" s="445" customFormat="1" ht="30" hidden="1" customHeight="1" x14ac:dyDescent="0.25">
      <c r="A2249" s="436" t="str">
        <f>IF((SUM('Раздел 1'!AG54:AG54)&gt;=SUM('Раздел 1'!L54:L54)),"","Неверно!")</f>
        <v/>
      </c>
      <c r="B2249" s="437" t="s">
        <v>10999</v>
      </c>
      <c r="C2249" s="443" t="s">
        <v>793</v>
      </c>
      <c r="D2249" s="443" t="s">
        <v>459</v>
      </c>
      <c r="E2249" s="443" t="str">
        <f>CONCATENATE(SUM('Раздел 1'!AG54:AG54),"&gt;=",SUM('Раздел 1'!L54:L54))</f>
        <v>0&gt;=0</v>
      </c>
      <c r="F2249" s="444"/>
    </row>
    <row r="2250" spans="1:6" s="445" customFormat="1" ht="30" hidden="1" customHeight="1" x14ac:dyDescent="0.25">
      <c r="A2250" s="436" t="str">
        <f>IF((SUM('Раздел 1'!AG55:AG55)&gt;=SUM('Раздел 1'!L55:L55)),"","Неверно!")</f>
        <v/>
      </c>
      <c r="B2250" s="437" t="s">
        <v>10999</v>
      </c>
      <c r="C2250" s="443" t="s">
        <v>794</v>
      </c>
      <c r="D2250" s="443" t="s">
        <v>459</v>
      </c>
      <c r="E2250" s="443" t="str">
        <f>CONCATENATE(SUM('Раздел 1'!AG55:AG55),"&gt;=",SUM('Раздел 1'!L55:L55))</f>
        <v>0&gt;=0</v>
      </c>
      <c r="F2250" s="444"/>
    </row>
    <row r="2251" spans="1:6" s="445" customFormat="1" ht="30" hidden="1" customHeight="1" x14ac:dyDescent="0.25">
      <c r="A2251" s="436" t="str">
        <f>IF((SUM('Раздел 1'!AG56:AG56)&gt;=SUM('Раздел 1'!L56:L56)),"","Неверно!")</f>
        <v/>
      </c>
      <c r="B2251" s="437" t="s">
        <v>10999</v>
      </c>
      <c r="C2251" s="443" t="s">
        <v>795</v>
      </c>
      <c r="D2251" s="443" t="s">
        <v>459</v>
      </c>
      <c r="E2251" s="443" t="str">
        <f>CONCATENATE(SUM('Раздел 1'!AG56:AG56),"&gt;=",SUM('Раздел 1'!L56:L56))</f>
        <v>0&gt;=0</v>
      </c>
      <c r="F2251" s="444"/>
    </row>
    <row r="2252" spans="1:6" s="445" customFormat="1" ht="30" hidden="1" customHeight="1" x14ac:dyDescent="0.25">
      <c r="A2252" s="436" t="str">
        <f>IF((SUM('Раздел 1'!AG57:AG57)&gt;=SUM('Раздел 1'!L57:L57)),"","Неверно!")</f>
        <v/>
      </c>
      <c r="B2252" s="437" t="s">
        <v>10999</v>
      </c>
      <c r="C2252" s="443" t="s">
        <v>796</v>
      </c>
      <c r="D2252" s="443" t="s">
        <v>459</v>
      </c>
      <c r="E2252" s="443" t="str">
        <f>CONCATENATE(SUM('Раздел 1'!AG57:AG57),"&gt;=",SUM('Раздел 1'!L57:L57))</f>
        <v>0&gt;=0</v>
      </c>
      <c r="F2252" s="444"/>
    </row>
    <row r="2253" spans="1:6" s="445" customFormat="1" ht="30" hidden="1" customHeight="1" x14ac:dyDescent="0.25">
      <c r="A2253" s="436" t="str">
        <f>IF((SUM('Раздел 1'!AG58:AG58)&gt;=SUM('Раздел 1'!L58:L58)),"","Неверно!")</f>
        <v/>
      </c>
      <c r="B2253" s="437" t="s">
        <v>10999</v>
      </c>
      <c r="C2253" s="443" t="s">
        <v>797</v>
      </c>
      <c r="D2253" s="443" t="s">
        <v>459</v>
      </c>
      <c r="E2253" s="443" t="str">
        <f>CONCATENATE(SUM('Раздел 1'!AG58:AG58),"&gt;=",SUM('Раздел 1'!L58:L58))</f>
        <v>1&gt;=1</v>
      </c>
      <c r="F2253" s="444"/>
    </row>
    <row r="2254" spans="1:6" s="445" customFormat="1" ht="30" hidden="1" customHeight="1" x14ac:dyDescent="0.25">
      <c r="A2254" s="436" t="str">
        <f>IF((SUM('Раздел 1'!AG14:AG14)&gt;=SUM('Раздел 1'!L14:L14)),"","Неверно!")</f>
        <v/>
      </c>
      <c r="B2254" s="437" t="s">
        <v>10999</v>
      </c>
      <c r="C2254" s="443" t="s">
        <v>798</v>
      </c>
      <c r="D2254" s="443" t="s">
        <v>459</v>
      </c>
      <c r="E2254" s="443" t="str">
        <f>CONCATENATE(SUM('Раздел 1'!AG14:AG14),"&gt;=",SUM('Раздел 1'!L14:L14))</f>
        <v>0&gt;=0</v>
      </c>
      <c r="F2254" s="444"/>
    </row>
    <row r="2255" spans="1:6" s="445" customFormat="1" ht="30" hidden="1" customHeight="1" x14ac:dyDescent="0.25">
      <c r="A2255" s="436" t="str">
        <f>IF((SUM('Раздел 1'!AG59:AG59)&gt;=SUM('Раздел 1'!L59:L59)),"","Неверно!")</f>
        <v/>
      </c>
      <c r="B2255" s="437" t="s">
        <v>10999</v>
      </c>
      <c r="C2255" s="443" t="s">
        <v>799</v>
      </c>
      <c r="D2255" s="443" t="s">
        <v>459</v>
      </c>
      <c r="E2255" s="443" t="str">
        <f>CONCATENATE(SUM('Раздел 1'!AG59:AG59),"&gt;=",SUM('Раздел 1'!L59:L59))</f>
        <v>0&gt;=0</v>
      </c>
      <c r="F2255" s="444"/>
    </row>
    <row r="2256" spans="1:6" s="445" customFormat="1" ht="30" hidden="1" customHeight="1" x14ac:dyDescent="0.25">
      <c r="A2256" s="436" t="str">
        <f>IF((SUM('Раздел 1'!AG60:AG60)&gt;=SUM('Раздел 1'!L60:L60)),"","Неверно!")</f>
        <v/>
      </c>
      <c r="B2256" s="437" t="s">
        <v>10999</v>
      </c>
      <c r="C2256" s="443" t="s">
        <v>800</v>
      </c>
      <c r="D2256" s="443" t="s">
        <v>459</v>
      </c>
      <c r="E2256" s="443" t="str">
        <f>CONCATENATE(SUM('Раздел 1'!AG60:AG60),"&gt;=",SUM('Раздел 1'!L60:L60))</f>
        <v>0&gt;=0</v>
      </c>
      <c r="F2256" s="444"/>
    </row>
    <row r="2257" spans="1:6" s="445" customFormat="1" ht="30" hidden="1" customHeight="1" x14ac:dyDescent="0.25">
      <c r="A2257" s="436" t="str">
        <f>IF((SUM('Раздел 1'!AG61:AG61)&gt;=SUM('Раздел 1'!L61:L61)),"","Неверно!")</f>
        <v/>
      </c>
      <c r="B2257" s="437" t="s">
        <v>10999</v>
      </c>
      <c r="C2257" s="443" t="s">
        <v>801</v>
      </c>
      <c r="D2257" s="443" t="s">
        <v>459</v>
      </c>
      <c r="E2257" s="443" t="str">
        <f>CONCATENATE(SUM('Раздел 1'!AG61:AG61),"&gt;=",SUM('Раздел 1'!L61:L61))</f>
        <v>0&gt;=0</v>
      </c>
      <c r="F2257" s="444"/>
    </row>
    <row r="2258" spans="1:6" s="445" customFormat="1" ht="30" hidden="1" customHeight="1" x14ac:dyDescent="0.25">
      <c r="A2258" s="436" t="str">
        <f>IF((SUM('Раздел 1'!AG62:AG62)&gt;=SUM('Раздел 1'!L62:L62)),"","Неверно!")</f>
        <v/>
      </c>
      <c r="B2258" s="437" t="s">
        <v>10999</v>
      </c>
      <c r="C2258" s="443" t="s">
        <v>802</v>
      </c>
      <c r="D2258" s="443" t="s">
        <v>459</v>
      </c>
      <c r="E2258" s="443" t="str">
        <f>CONCATENATE(SUM('Раздел 1'!AG62:AG62),"&gt;=",SUM('Раздел 1'!L62:L62))</f>
        <v>0&gt;=0</v>
      </c>
      <c r="F2258" s="444"/>
    </row>
    <row r="2259" spans="1:6" s="445" customFormat="1" ht="30" hidden="1" customHeight="1" x14ac:dyDescent="0.25">
      <c r="A2259" s="436" t="str">
        <f>IF((SUM('Раздел 1'!AG63:AG63)&gt;=SUM('Раздел 1'!L63:L63)),"","Неверно!")</f>
        <v/>
      </c>
      <c r="B2259" s="437" t="s">
        <v>10999</v>
      </c>
      <c r="C2259" s="443" t="s">
        <v>803</v>
      </c>
      <c r="D2259" s="443" t="s">
        <v>459</v>
      </c>
      <c r="E2259" s="443" t="str">
        <f>CONCATENATE(SUM('Раздел 1'!AG63:AG63),"&gt;=",SUM('Раздел 1'!L63:L63))</f>
        <v>0&gt;=0</v>
      </c>
      <c r="F2259" s="444"/>
    </row>
    <row r="2260" spans="1:6" s="445" customFormat="1" ht="30" hidden="1" customHeight="1" x14ac:dyDescent="0.25">
      <c r="A2260" s="436" t="str">
        <f>IF((SUM('Раздел 1'!AG15:AG15)&gt;=SUM('Раздел 1'!L15:L15)),"","Неверно!")</f>
        <v/>
      </c>
      <c r="B2260" s="437" t="s">
        <v>10999</v>
      </c>
      <c r="C2260" s="443" t="s">
        <v>804</v>
      </c>
      <c r="D2260" s="443" t="s">
        <v>459</v>
      </c>
      <c r="E2260" s="443" t="str">
        <f>CONCATENATE(SUM('Раздел 1'!AG15:AG15),"&gt;=",SUM('Раздел 1'!L15:L15))</f>
        <v>0&gt;=0</v>
      </c>
      <c r="F2260" s="444"/>
    </row>
    <row r="2261" spans="1:6" s="445" customFormat="1" ht="30" hidden="1" customHeight="1" x14ac:dyDescent="0.25">
      <c r="A2261" s="436" t="str">
        <f>IF((SUM('Раздел 1'!AG16:AG16)&gt;=SUM('Раздел 1'!L16:L16)),"","Неверно!")</f>
        <v/>
      </c>
      <c r="B2261" s="437" t="s">
        <v>10999</v>
      </c>
      <c r="C2261" s="443" t="s">
        <v>805</v>
      </c>
      <c r="D2261" s="443" t="s">
        <v>459</v>
      </c>
      <c r="E2261" s="443" t="str">
        <f>CONCATENATE(SUM('Раздел 1'!AG16:AG16),"&gt;=",SUM('Раздел 1'!L16:L16))</f>
        <v>0&gt;=0</v>
      </c>
      <c r="F2261" s="444"/>
    </row>
    <row r="2262" spans="1:6" s="445" customFormat="1" ht="30" hidden="1" customHeight="1" x14ac:dyDescent="0.25">
      <c r="A2262" s="436" t="str">
        <f>IF((SUM('Раздел 1'!AG17:AG17)&gt;=SUM('Раздел 1'!L17:L17)),"","Неверно!")</f>
        <v/>
      </c>
      <c r="B2262" s="437" t="s">
        <v>10999</v>
      </c>
      <c r="C2262" s="443" t="s">
        <v>806</v>
      </c>
      <c r="D2262" s="443" t="s">
        <v>459</v>
      </c>
      <c r="E2262" s="443" t="str">
        <f>CONCATENATE(SUM('Раздел 1'!AG17:AG17),"&gt;=",SUM('Раздел 1'!L17:L17))</f>
        <v>0&gt;=0</v>
      </c>
      <c r="F2262" s="444"/>
    </row>
    <row r="2263" spans="1:6" s="445" customFormat="1" ht="30" hidden="1" customHeight="1" x14ac:dyDescent="0.25">
      <c r="A2263" s="436" t="str">
        <f>IF((SUM('Раздел 1'!AG18:AG18)&gt;=SUM('Раздел 1'!L18:L18)),"","Неверно!")</f>
        <v/>
      </c>
      <c r="B2263" s="437" t="s">
        <v>10999</v>
      </c>
      <c r="C2263" s="443" t="s">
        <v>807</v>
      </c>
      <c r="D2263" s="443" t="s">
        <v>459</v>
      </c>
      <c r="E2263" s="443" t="str">
        <f>CONCATENATE(SUM('Раздел 1'!AG18:AG18),"&gt;=",SUM('Раздел 1'!L18:L18))</f>
        <v>0&gt;=0</v>
      </c>
      <c r="F2263" s="444"/>
    </row>
    <row r="2264" spans="1:6" s="445" customFormat="1" ht="30" hidden="1" customHeight="1" x14ac:dyDescent="0.25">
      <c r="A2264" s="436" t="str">
        <f>IF((SUM('Раздел 1'!AE10:AE10)=SUM('Раздел 1'!AE61:AE61)),"","Неверно!")</f>
        <v/>
      </c>
      <c r="B2264" s="437" t="s">
        <v>11000</v>
      </c>
      <c r="C2264" s="443" t="s">
        <v>752</v>
      </c>
      <c r="D2264" s="443" t="s">
        <v>497</v>
      </c>
      <c r="E2264" s="443" t="str">
        <f>CONCATENATE(SUM('Раздел 1'!AE10:AE10),"=",SUM('Раздел 1'!AE61:AE61))</f>
        <v>0=0</v>
      </c>
      <c r="F2264" s="444"/>
    </row>
    <row r="2265" spans="1:6" s="445" customFormat="1" ht="30" hidden="1" customHeight="1" x14ac:dyDescent="0.25">
      <c r="A2265" s="436" t="str">
        <f>IF((SUM('Раздел 1'!AF10:AF10)=SUM('Раздел 1'!AF61:AF61)),"","Неверно!")</f>
        <v/>
      </c>
      <c r="B2265" s="437" t="s">
        <v>11000</v>
      </c>
      <c r="C2265" s="443" t="s">
        <v>753</v>
      </c>
      <c r="D2265" s="443" t="s">
        <v>497</v>
      </c>
      <c r="E2265" s="443" t="str">
        <f>CONCATENATE(SUM('Раздел 1'!AF10:AF10),"=",SUM('Раздел 1'!AF61:AF61))</f>
        <v>0=0</v>
      </c>
      <c r="F2265" s="444"/>
    </row>
    <row r="2266" spans="1:6" s="445" customFormat="1" ht="30" hidden="1" customHeight="1" x14ac:dyDescent="0.25">
      <c r="A2266" s="436" t="str">
        <f>IF((SUM('Раздел 4'!E9:E9)+SUM('Раздел 4'!F9:F9)=SUM('Раздел 4'!G9:G9)+SUM('Раздел 4'!N9:N9)),"","Неверно!")</f>
        <v/>
      </c>
      <c r="B2266" s="437" t="s">
        <v>11001</v>
      </c>
      <c r="C2266" s="443" t="s">
        <v>2796</v>
      </c>
      <c r="D2266" s="443" t="s">
        <v>10686</v>
      </c>
      <c r="E2266" s="443" t="str">
        <f>CONCATENATE(SUM('Раздел 4'!E9:E9),"+",SUM('Раздел 4'!F9:F9),"=",SUM('Раздел 4'!G9:G9),"+",SUM('Раздел 4'!N9:N9))</f>
        <v>5+166=159+12</v>
      </c>
      <c r="F2266" s="444"/>
    </row>
    <row r="2267" spans="1:6" s="445" customFormat="1" ht="30" hidden="1" customHeight="1" x14ac:dyDescent="0.25">
      <c r="A2267" s="436" t="str">
        <f>IF((SUM('Раздел 4'!E18:E18)+SUM('Раздел 4'!F18:F18)=SUM('Раздел 4'!G18:G18)+SUM('Раздел 4'!N18:N18)),"","Неверно!")</f>
        <v/>
      </c>
      <c r="B2267" s="437" t="s">
        <v>11001</v>
      </c>
      <c r="C2267" s="443" t="s">
        <v>2797</v>
      </c>
      <c r="D2267" s="443" t="s">
        <v>10686</v>
      </c>
      <c r="E2267" s="443" t="str">
        <f>CONCATENATE(SUM('Раздел 4'!E18:E18),"+",SUM('Раздел 4'!F18:F18),"=",SUM('Раздел 4'!G18:G18),"+",SUM('Раздел 4'!N18:N18))</f>
        <v>0+0=0+0</v>
      </c>
      <c r="F2267" s="444"/>
    </row>
    <row r="2268" spans="1:6" s="445" customFormat="1" ht="30" hidden="1" customHeight="1" x14ac:dyDescent="0.25">
      <c r="A2268" s="436" t="str">
        <f>IF((SUM('Раздел 4'!E108:E108)+SUM('Раздел 4'!F108:F108)=SUM('Раздел 4'!G108:G108)+SUM('Раздел 4'!N108:N108)),"","Неверно!")</f>
        <v/>
      </c>
      <c r="B2268" s="437" t="s">
        <v>11001</v>
      </c>
      <c r="C2268" s="443" t="s">
        <v>10404</v>
      </c>
      <c r="D2268" s="443" t="s">
        <v>10686</v>
      </c>
      <c r="E2268" s="443" t="str">
        <f>CONCATENATE(SUM('Раздел 4'!E108:E108),"+",SUM('Раздел 4'!F108:F108),"=",SUM('Раздел 4'!G108:G108),"+",SUM('Раздел 4'!N108:N108))</f>
        <v>0+0=0+0</v>
      </c>
      <c r="F2268" s="444"/>
    </row>
    <row r="2269" spans="1:6" s="445" customFormat="1" ht="30" hidden="1" customHeight="1" x14ac:dyDescent="0.25">
      <c r="A2269" s="436" t="str">
        <f>IF((SUM('Раздел 4'!E109:E109)+SUM('Раздел 4'!F109:F109)=SUM('Раздел 4'!G109:G109)+SUM('Раздел 4'!N109:N109)),"","Неверно!")</f>
        <v/>
      </c>
      <c r="B2269" s="437" t="s">
        <v>11001</v>
      </c>
      <c r="C2269" s="443" t="s">
        <v>10405</v>
      </c>
      <c r="D2269" s="443" t="s">
        <v>10686</v>
      </c>
      <c r="E2269" s="443" t="str">
        <f>CONCATENATE(SUM('Раздел 4'!E109:E109),"+",SUM('Раздел 4'!F109:F109),"=",SUM('Раздел 4'!G109:G109),"+",SUM('Раздел 4'!N109:N109))</f>
        <v>0+0=0+0</v>
      </c>
      <c r="F2269" s="444"/>
    </row>
    <row r="2270" spans="1:6" s="445" customFormat="1" ht="30" hidden="1" customHeight="1" x14ac:dyDescent="0.25">
      <c r="A2270" s="436" t="str">
        <f>IF((SUM('Раздел 4'!E110:E110)+SUM('Раздел 4'!F110:F110)=SUM('Раздел 4'!G110:G110)+SUM('Раздел 4'!N110:N110)),"","Неверно!")</f>
        <v/>
      </c>
      <c r="B2270" s="437" t="s">
        <v>11001</v>
      </c>
      <c r="C2270" s="443" t="s">
        <v>10406</v>
      </c>
      <c r="D2270" s="443" t="s">
        <v>10686</v>
      </c>
      <c r="E2270" s="443" t="str">
        <f>CONCATENATE(SUM('Раздел 4'!E110:E110),"+",SUM('Раздел 4'!F110:F110),"=",SUM('Раздел 4'!G110:G110),"+",SUM('Раздел 4'!N110:N110))</f>
        <v>0+0=0+0</v>
      </c>
      <c r="F2270" s="444"/>
    </row>
    <row r="2271" spans="1:6" s="445" customFormat="1" ht="30" hidden="1" customHeight="1" x14ac:dyDescent="0.25">
      <c r="A2271" s="436" t="str">
        <f>IF((SUM('Раздел 4'!E111:E111)+SUM('Раздел 4'!F111:F111)=SUM('Раздел 4'!G111:G111)+SUM('Раздел 4'!N111:N111)),"","Неверно!")</f>
        <v/>
      </c>
      <c r="B2271" s="437" t="s">
        <v>11001</v>
      </c>
      <c r="C2271" s="443" t="s">
        <v>10687</v>
      </c>
      <c r="D2271" s="443" t="s">
        <v>10686</v>
      </c>
      <c r="E2271" s="443" t="str">
        <f>CONCATENATE(SUM('Раздел 4'!E111:E111),"+",SUM('Раздел 4'!F111:F111),"=",SUM('Раздел 4'!G111:G111),"+",SUM('Раздел 4'!N111:N111))</f>
        <v>0+0=0+0</v>
      </c>
      <c r="F2271" s="444"/>
    </row>
    <row r="2272" spans="1:6" s="445" customFormat="1" ht="30" hidden="1" customHeight="1" x14ac:dyDescent="0.25">
      <c r="A2272" s="436" t="str">
        <f>IF((SUM('Раздел 4'!E112:E112)+SUM('Раздел 4'!F112:F112)=SUM('Раздел 4'!G112:G112)+SUM('Раздел 4'!N112:N112)),"","Неверно!")</f>
        <v/>
      </c>
      <c r="B2272" s="437" t="s">
        <v>11001</v>
      </c>
      <c r="C2272" s="443" t="s">
        <v>10688</v>
      </c>
      <c r="D2272" s="443" t="s">
        <v>10686</v>
      </c>
      <c r="E2272" s="443" t="str">
        <f>CONCATENATE(SUM('Раздел 4'!E112:E112),"+",SUM('Раздел 4'!F112:F112),"=",SUM('Раздел 4'!G112:G112),"+",SUM('Раздел 4'!N112:N112))</f>
        <v>0+0=0+0</v>
      </c>
      <c r="F2272" s="444"/>
    </row>
    <row r="2273" spans="1:6" s="445" customFormat="1" ht="30" hidden="1" customHeight="1" x14ac:dyDescent="0.25">
      <c r="A2273" s="436" t="str">
        <f>IF((SUM('Раздел 4'!E113:E113)+SUM('Раздел 4'!F113:F113)=SUM('Раздел 4'!G113:G113)+SUM('Раздел 4'!N113:N113)),"","Неверно!")</f>
        <v/>
      </c>
      <c r="B2273" s="437" t="s">
        <v>11001</v>
      </c>
      <c r="C2273" s="443" t="s">
        <v>10689</v>
      </c>
      <c r="D2273" s="443" t="s">
        <v>10686</v>
      </c>
      <c r="E2273" s="443" t="str">
        <f>CONCATENATE(SUM('Раздел 4'!E113:E113),"+",SUM('Раздел 4'!F113:F113),"=",SUM('Раздел 4'!G113:G113),"+",SUM('Раздел 4'!N113:N113))</f>
        <v>0+0=0+0</v>
      </c>
      <c r="F2273" s="444"/>
    </row>
    <row r="2274" spans="1:6" s="445" customFormat="1" ht="30" hidden="1" customHeight="1" x14ac:dyDescent="0.25">
      <c r="A2274" s="436" t="str">
        <f>IF((SUM('Раздел 4'!E114:E114)+SUM('Раздел 4'!F114:F114)=SUM('Раздел 4'!G114:G114)+SUM('Раздел 4'!N114:N114)),"","Неверно!")</f>
        <v/>
      </c>
      <c r="B2274" s="437" t="s">
        <v>11001</v>
      </c>
      <c r="C2274" s="443" t="s">
        <v>10690</v>
      </c>
      <c r="D2274" s="443" t="s">
        <v>10686</v>
      </c>
      <c r="E2274" s="443" t="str">
        <f>CONCATENATE(SUM('Раздел 4'!E114:E114),"+",SUM('Раздел 4'!F114:F114),"=",SUM('Раздел 4'!G114:G114),"+",SUM('Раздел 4'!N114:N114))</f>
        <v>0+0=0+0</v>
      </c>
      <c r="F2274" s="444"/>
    </row>
    <row r="2275" spans="1:6" s="445" customFormat="1" ht="30" hidden="1" customHeight="1" x14ac:dyDescent="0.25">
      <c r="A2275" s="436" t="str">
        <f>IF((SUM('Раздел 4'!E115:E115)+SUM('Раздел 4'!F115:F115)=SUM('Раздел 4'!G115:G115)+SUM('Раздел 4'!N115:N115)),"","Неверно!")</f>
        <v/>
      </c>
      <c r="B2275" s="437" t="s">
        <v>11001</v>
      </c>
      <c r="C2275" s="443" t="s">
        <v>10691</v>
      </c>
      <c r="D2275" s="443" t="s">
        <v>10686</v>
      </c>
      <c r="E2275" s="443" t="str">
        <f>CONCATENATE(SUM('Раздел 4'!E115:E115),"+",SUM('Раздел 4'!F115:F115),"=",SUM('Раздел 4'!G115:G115),"+",SUM('Раздел 4'!N115:N115))</f>
        <v>0+0=0+0</v>
      </c>
      <c r="F2275" s="444"/>
    </row>
    <row r="2276" spans="1:6" s="445" customFormat="1" ht="30" hidden="1" customHeight="1" x14ac:dyDescent="0.25">
      <c r="A2276" s="436" t="str">
        <f>IF((SUM('Раздел 4'!E116:E116)+SUM('Раздел 4'!F116:F116)=SUM('Раздел 4'!G116:G116)+SUM('Раздел 4'!N116:N116)),"","Неверно!")</f>
        <v/>
      </c>
      <c r="B2276" s="437" t="s">
        <v>11001</v>
      </c>
      <c r="C2276" s="443" t="s">
        <v>10692</v>
      </c>
      <c r="D2276" s="443" t="s">
        <v>10686</v>
      </c>
      <c r="E2276" s="443" t="str">
        <f>CONCATENATE(SUM('Раздел 4'!E116:E116),"+",SUM('Раздел 4'!F116:F116),"=",SUM('Раздел 4'!G116:G116),"+",SUM('Раздел 4'!N116:N116))</f>
        <v>0+0=0+0</v>
      </c>
      <c r="F2276" s="444"/>
    </row>
    <row r="2277" spans="1:6" s="445" customFormat="1" ht="30" hidden="1" customHeight="1" x14ac:dyDescent="0.25">
      <c r="A2277" s="436" t="str">
        <f>IF((SUM('Раздел 4'!E117:E117)+SUM('Раздел 4'!F117:F117)=SUM('Раздел 4'!G117:G117)+SUM('Раздел 4'!N117:N117)),"","Неверно!")</f>
        <v/>
      </c>
      <c r="B2277" s="437" t="s">
        <v>11001</v>
      </c>
      <c r="C2277" s="443" t="s">
        <v>10693</v>
      </c>
      <c r="D2277" s="443" t="s">
        <v>10686</v>
      </c>
      <c r="E2277" s="443" t="str">
        <f>CONCATENATE(SUM('Раздел 4'!E117:E117),"+",SUM('Раздел 4'!F117:F117),"=",SUM('Раздел 4'!G117:G117),"+",SUM('Раздел 4'!N117:N117))</f>
        <v>0+0=0+0</v>
      </c>
      <c r="F2277" s="444"/>
    </row>
    <row r="2278" spans="1:6" s="445" customFormat="1" ht="30" hidden="1" customHeight="1" x14ac:dyDescent="0.25">
      <c r="A2278" s="436" t="str">
        <f>IF((SUM('Раздел 4'!E19:E19)+SUM('Раздел 4'!F19:F19)=SUM('Раздел 4'!G19:G19)+SUM('Раздел 4'!N19:N19)),"","Неверно!")</f>
        <v/>
      </c>
      <c r="B2278" s="437" t="s">
        <v>11001</v>
      </c>
      <c r="C2278" s="443" t="s">
        <v>2798</v>
      </c>
      <c r="D2278" s="443" t="s">
        <v>10686</v>
      </c>
      <c r="E2278" s="443" t="str">
        <f>CONCATENATE(SUM('Раздел 4'!E19:E19),"+",SUM('Раздел 4'!F19:F19),"=",SUM('Раздел 4'!G19:G19),"+",SUM('Раздел 4'!N19:N19))</f>
        <v>0+1=1+0</v>
      </c>
      <c r="F2278" s="444"/>
    </row>
    <row r="2279" spans="1:6" s="445" customFormat="1" ht="30" hidden="1" customHeight="1" x14ac:dyDescent="0.25">
      <c r="A2279" s="436" t="str">
        <f>IF((SUM('Раздел 4'!E118:E118)+SUM('Раздел 4'!F118:F118)=SUM('Раздел 4'!G118:G118)+SUM('Раздел 4'!N118:N118)),"","Неверно!")</f>
        <v/>
      </c>
      <c r="B2279" s="437" t="s">
        <v>11001</v>
      </c>
      <c r="C2279" s="443" t="s">
        <v>10694</v>
      </c>
      <c r="D2279" s="443" t="s">
        <v>10686</v>
      </c>
      <c r="E2279" s="443" t="str">
        <f>CONCATENATE(SUM('Раздел 4'!E118:E118),"+",SUM('Раздел 4'!F118:F118),"=",SUM('Раздел 4'!G118:G118),"+",SUM('Раздел 4'!N118:N118))</f>
        <v>0+0=0+0</v>
      </c>
      <c r="F2279" s="444"/>
    </row>
    <row r="2280" spans="1:6" s="445" customFormat="1" ht="30" hidden="1" customHeight="1" x14ac:dyDescent="0.25">
      <c r="A2280" s="436" t="str">
        <f>IF((SUM('Раздел 4'!E119:E119)+SUM('Раздел 4'!F119:F119)=SUM('Раздел 4'!G119:G119)+SUM('Раздел 4'!N119:N119)),"","Неверно!")</f>
        <v/>
      </c>
      <c r="B2280" s="437" t="s">
        <v>11001</v>
      </c>
      <c r="C2280" s="443" t="s">
        <v>10695</v>
      </c>
      <c r="D2280" s="443" t="s">
        <v>10686</v>
      </c>
      <c r="E2280" s="443" t="str">
        <f>CONCATENATE(SUM('Раздел 4'!E119:E119),"+",SUM('Раздел 4'!F119:F119),"=",SUM('Раздел 4'!G119:G119),"+",SUM('Раздел 4'!N119:N119))</f>
        <v>0+0=0+0</v>
      </c>
      <c r="F2280" s="444"/>
    </row>
    <row r="2281" spans="1:6" s="445" customFormat="1" ht="30" hidden="1" customHeight="1" x14ac:dyDescent="0.25">
      <c r="A2281" s="436" t="str">
        <f>IF((SUM('Раздел 4'!E120:E120)+SUM('Раздел 4'!F120:F120)=SUM('Раздел 4'!G120:G120)+SUM('Раздел 4'!N120:N120)),"","Неверно!")</f>
        <v/>
      </c>
      <c r="B2281" s="437" t="s">
        <v>11001</v>
      </c>
      <c r="C2281" s="443" t="s">
        <v>10696</v>
      </c>
      <c r="D2281" s="443" t="s">
        <v>10686</v>
      </c>
      <c r="E2281" s="443" t="str">
        <f>CONCATENATE(SUM('Раздел 4'!E120:E120),"+",SUM('Раздел 4'!F120:F120),"=",SUM('Раздел 4'!G120:G120),"+",SUM('Раздел 4'!N120:N120))</f>
        <v>0+0=0+0</v>
      </c>
      <c r="F2281" s="444"/>
    </row>
    <row r="2282" spans="1:6" s="445" customFormat="1" ht="30" hidden="1" customHeight="1" x14ac:dyDescent="0.25">
      <c r="A2282" s="436" t="str">
        <f>IF((SUM('Раздел 4'!E20:E20)+SUM('Раздел 4'!F20:F20)=SUM('Раздел 4'!G20:G20)+SUM('Раздел 4'!N20:N20)),"","Неверно!")</f>
        <v/>
      </c>
      <c r="B2282" s="437" t="s">
        <v>11001</v>
      </c>
      <c r="C2282" s="443" t="s">
        <v>2799</v>
      </c>
      <c r="D2282" s="443" t="s">
        <v>10686</v>
      </c>
      <c r="E2282" s="443" t="str">
        <f>CONCATENATE(SUM('Раздел 4'!E20:E20),"+",SUM('Раздел 4'!F20:F20),"=",SUM('Раздел 4'!G20:G20),"+",SUM('Раздел 4'!N20:N20))</f>
        <v>0+7=6+1</v>
      </c>
      <c r="F2282" s="444"/>
    </row>
    <row r="2283" spans="1:6" s="445" customFormat="1" ht="30" hidden="1" customHeight="1" x14ac:dyDescent="0.25">
      <c r="A2283" s="436" t="str">
        <f>IF((SUM('Раздел 4'!E21:E21)+SUM('Раздел 4'!F21:F21)=SUM('Раздел 4'!G21:G21)+SUM('Раздел 4'!N21:N21)),"","Неверно!")</f>
        <v/>
      </c>
      <c r="B2283" s="437" t="s">
        <v>11001</v>
      </c>
      <c r="C2283" s="443" t="s">
        <v>2800</v>
      </c>
      <c r="D2283" s="443" t="s">
        <v>10686</v>
      </c>
      <c r="E2283" s="443" t="str">
        <f>CONCATENATE(SUM('Раздел 4'!E21:E21),"+",SUM('Раздел 4'!F21:F21),"=",SUM('Раздел 4'!G21:G21),"+",SUM('Раздел 4'!N21:N21))</f>
        <v>1+20=19+2</v>
      </c>
      <c r="F2283" s="444"/>
    </row>
    <row r="2284" spans="1:6" s="445" customFormat="1" ht="30" hidden="1" customHeight="1" x14ac:dyDescent="0.25">
      <c r="A2284" s="436" t="str">
        <f>IF((SUM('Раздел 4'!E22:E22)+SUM('Раздел 4'!F22:F22)=SUM('Раздел 4'!G22:G22)+SUM('Раздел 4'!N22:N22)),"","Неверно!")</f>
        <v/>
      </c>
      <c r="B2284" s="437" t="s">
        <v>11001</v>
      </c>
      <c r="C2284" s="443" t="s">
        <v>2801</v>
      </c>
      <c r="D2284" s="443" t="s">
        <v>10686</v>
      </c>
      <c r="E2284" s="443" t="str">
        <f>CONCATENATE(SUM('Раздел 4'!E22:E22),"+",SUM('Раздел 4'!F22:F22),"=",SUM('Раздел 4'!G22:G22),"+",SUM('Раздел 4'!N22:N22))</f>
        <v>2+8=7+3</v>
      </c>
      <c r="F2284" s="444"/>
    </row>
    <row r="2285" spans="1:6" s="445" customFormat="1" ht="30" hidden="1" customHeight="1" x14ac:dyDescent="0.25">
      <c r="A2285" s="436" t="str">
        <f>IF((SUM('Раздел 4'!E23:E23)+SUM('Раздел 4'!F23:F23)=SUM('Раздел 4'!G23:G23)+SUM('Раздел 4'!N23:N23)),"","Неверно!")</f>
        <v/>
      </c>
      <c r="B2285" s="437" t="s">
        <v>11001</v>
      </c>
      <c r="C2285" s="443" t="s">
        <v>2802</v>
      </c>
      <c r="D2285" s="443" t="s">
        <v>10686</v>
      </c>
      <c r="E2285" s="443" t="str">
        <f>CONCATENATE(SUM('Раздел 4'!E23:E23),"+",SUM('Раздел 4'!F23:F23),"=",SUM('Раздел 4'!G23:G23),"+",SUM('Раздел 4'!N23:N23))</f>
        <v>1+0=1+0</v>
      </c>
      <c r="F2285" s="444"/>
    </row>
    <row r="2286" spans="1:6" s="445" customFormat="1" ht="30" hidden="1" customHeight="1" x14ac:dyDescent="0.25">
      <c r="A2286" s="436" t="str">
        <f>IF((SUM('Раздел 4'!E24:E24)+SUM('Раздел 4'!F24:F24)=SUM('Раздел 4'!G24:G24)+SUM('Раздел 4'!N24:N24)),"","Неверно!")</f>
        <v/>
      </c>
      <c r="B2286" s="437" t="s">
        <v>11001</v>
      </c>
      <c r="C2286" s="443" t="s">
        <v>2803</v>
      </c>
      <c r="D2286" s="443" t="s">
        <v>10686</v>
      </c>
      <c r="E2286" s="443" t="str">
        <f>CONCATENATE(SUM('Раздел 4'!E24:E24),"+",SUM('Раздел 4'!F24:F24),"=",SUM('Раздел 4'!G24:G24),"+",SUM('Раздел 4'!N24:N24))</f>
        <v>0+0=0+0</v>
      </c>
      <c r="F2286" s="444"/>
    </row>
    <row r="2287" spans="1:6" s="445" customFormat="1" ht="30" hidden="1" customHeight="1" x14ac:dyDescent="0.25">
      <c r="A2287" s="436" t="str">
        <f>IF((SUM('Раздел 4'!E25:E25)+SUM('Раздел 4'!F25:F25)=SUM('Раздел 4'!G25:G25)+SUM('Раздел 4'!N25:N25)),"","Неверно!")</f>
        <v/>
      </c>
      <c r="B2287" s="437" t="s">
        <v>11001</v>
      </c>
      <c r="C2287" s="443" t="s">
        <v>2804</v>
      </c>
      <c r="D2287" s="443" t="s">
        <v>10686</v>
      </c>
      <c r="E2287" s="443" t="str">
        <f>CONCATENATE(SUM('Раздел 4'!E25:E25),"+",SUM('Раздел 4'!F25:F25),"=",SUM('Раздел 4'!G25:G25),"+",SUM('Раздел 4'!N25:N25))</f>
        <v>0+0=0+0</v>
      </c>
      <c r="F2287" s="444"/>
    </row>
    <row r="2288" spans="1:6" s="445" customFormat="1" ht="30" hidden="1" customHeight="1" x14ac:dyDescent="0.25">
      <c r="A2288" s="436" t="str">
        <f>IF((SUM('Раздел 4'!E26:E26)+SUM('Раздел 4'!F26:F26)=SUM('Раздел 4'!G26:G26)+SUM('Раздел 4'!N26:N26)),"","Неверно!")</f>
        <v/>
      </c>
      <c r="B2288" s="437" t="s">
        <v>11001</v>
      </c>
      <c r="C2288" s="443" t="s">
        <v>2805</v>
      </c>
      <c r="D2288" s="443" t="s">
        <v>10686</v>
      </c>
      <c r="E2288" s="443" t="str">
        <f>CONCATENATE(SUM('Раздел 4'!E26:E26),"+",SUM('Раздел 4'!F26:F26),"=",SUM('Раздел 4'!G26:G26),"+",SUM('Раздел 4'!N26:N26))</f>
        <v>0+0=0+0</v>
      </c>
      <c r="F2288" s="444"/>
    </row>
    <row r="2289" spans="1:6" s="445" customFormat="1" ht="30" hidden="1" customHeight="1" x14ac:dyDescent="0.25">
      <c r="A2289" s="436" t="str">
        <f>IF((SUM('Раздел 4'!E27:E27)+SUM('Раздел 4'!F27:F27)=SUM('Раздел 4'!G27:G27)+SUM('Раздел 4'!N27:N27)),"","Неверно!")</f>
        <v/>
      </c>
      <c r="B2289" s="437" t="s">
        <v>11001</v>
      </c>
      <c r="C2289" s="443" t="s">
        <v>2806</v>
      </c>
      <c r="D2289" s="443" t="s">
        <v>10686</v>
      </c>
      <c r="E2289" s="443" t="str">
        <f>CONCATENATE(SUM('Раздел 4'!E27:E27),"+",SUM('Раздел 4'!F27:F27),"=",SUM('Раздел 4'!G27:G27),"+",SUM('Раздел 4'!N27:N27))</f>
        <v>0+0=0+0</v>
      </c>
      <c r="F2289" s="444"/>
    </row>
    <row r="2290" spans="1:6" s="445" customFormat="1" ht="30" hidden="1" customHeight="1" x14ac:dyDescent="0.25">
      <c r="A2290" s="436" t="str">
        <f>IF((SUM('Раздел 4'!E10:E10)+SUM('Раздел 4'!F10:F10)=SUM('Раздел 4'!G10:G10)+SUM('Раздел 4'!N10:N10)),"","Неверно!")</f>
        <v/>
      </c>
      <c r="B2290" s="437" t="s">
        <v>11001</v>
      </c>
      <c r="C2290" s="443" t="s">
        <v>2807</v>
      </c>
      <c r="D2290" s="443" t="s">
        <v>10686</v>
      </c>
      <c r="E2290" s="443" t="str">
        <f>CONCATENATE(SUM('Раздел 4'!E10:E10),"+",SUM('Раздел 4'!F10:F10),"=",SUM('Раздел 4'!G10:G10),"+",SUM('Раздел 4'!N10:N10))</f>
        <v>0+0=0+0</v>
      </c>
      <c r="F2290" s="444"/>
    </row>
    <row r="2291" spans="1:6" s="445" customFormat="1" ht="30" hidden="1" customHeight="1" x14ac:dyDescent="0.25">
      <c r="A2291" s="436" t="str">
        <f>IF((SUM('Раздел 4'!E28:E28)+SUM('Раздел 4'!F28:F28)=SUM('Раздел 4'!G28:G28)+SUM('Раздел 4'!N28:N28)),"","Неверно!")</f>
        <v/>
      </c>
      <c r="B2291" s="437" t="s">
        <v>11001</v>
      </c>
      <c r="C2291" s="443" t="s">
        <v>2808</v>
      </c>
      <c r="D2291" s="443" t="s">
        <v>10686</v>
      </c>
      <c r="E2291" s="443" t="str">
        <f>CONCATENATE(SUM('Раздел 4'!E28:E28),"+",SUM('Раздел 4'!F28:F28),"=",SUM('Раздел 4'!G28:G28),"+",SUM('Раздел 4'!N28:N28))</f>
        <v>0+0=0+0</v>
      </c>
      <c r="F2291" s="444"/>
    </row>
    <row r="2292" spans="1:6" s="445" customFormat="1" ht="30" hidden="1" customHeight="1" x14ac:dyDescent="0.25">
      <c r="A2292" s="436" t="str">
        <f>IF((SUM('Раздел 4'!E29:E29)+SUM('Раздел 4'!F29:F29)=SUM('Раздел 4'!G29:G29)+SUM('Раздел 4'!N29:N29)),"","Неверно!")</f>
        <v/>
      </c>
      <c r="B2292" s="437" t="s">
        <v>11001</v>
      </c>
      <c r="C2292" s="443" t="s">
        <v>2809</v>
      </c>
      <c r="D2292" s="443" t="s">
        <v>10686</v>
      </c>
      <c r="E2292" s="443" t="str">
        <f>CONCATENATE(SUM('Раздел 4'!E29:E29),"+",SUM('Раздел 4'!F29:F29),"=",SUM('Раздел 4'!G29:G29),"+",SUM('Раздел 4'!N29:N29))</f>
        <v>0+0=0+0</v>
      </c>
      <c r="F2292" s="444"/>
    </row>
    <row r="2293" spans="1:6" s="445" customFormat="1" ht="30" hidden="1" customHeight="1" x14ac:dyDescent="0.25">
      <c r="A2293" s="436" t="str">
        <f>IF((SUM('Раздел 4'!E30:E30)+SUM('Раздел 4'!F30:F30)=SUM('Раздел 4'!G30:G30)+SUM('Раздел 4'!N30:N30)),"","Неверно!")</f>
        <v/>
      </c>
      <c r="B2293" s="437" t="s">
        <v>11001</v>
      </c>
      <c r="C2293" s="443" t="s">
        <v>2810</v>
      </c>
      <c r="D2293" s="443" t="s">
        <v>10686</v>
      </c>
      <c r="E2293" s="443" t="str">
        <f>CONCATENATE(SUM('Раздел 4'!E30:E30),"+",SUM('Раздел 4'!F30:F30),"=",SUM('Раздел 4'!G30:G30),"+",SUM('Раздел 4'!N30:N30))</f>
        <v>0+0=0+0</v>
      </c>
      <c r="F2293" s="444"/>
    </row>
    <row r="2294" spans="1:6" s="445" customFormat="1" ht="30" hidden="1" customHeight="1" x14ac:dyDescent="0.25">
      <c r="A2294" s="436" t="str">
        <f>IF((SUM('Раздел 4'!E31:E31)+SUM('Раздел 4'!F31:F31)=SUM('Раздел 4'!G31:G31)+SUM('Раздел 4'!N31:N31)),"","Неверно!")</f>
        <v/>
      </c>
      <c r="B2294" s="437" t="s">
        <v>11001</v>
      </c>
      <c r="C2294" s="443" t="s">
        <v>2811</v>
      </c>
      <c r="D2294" s="443" t="s">
        <v>10686</v>
      </c>
      <c r="E2294" s="443" t="str">
        <f>CONCATENATE(SUM('Раздел 4'!E31:E31),"+",SUM('Раздел 4'!F31:F31),"=",SUM('Раздел 4'!G31:G31),"+",SUM('Раздел 4'!N31:N31))</f>
        <v>0+0=0+0</v>
      </c>
      <c r="F2294" s="444"/>
    </row>
    <row r="2295" spans="1:6" s="445" customFormat="1" ht="30" hidden="1" customHeight="1" x14ac:dyDescent="0.25">
      <c r="A2295" s="436" t="str">
        <f>IF((SUM('Раздел 4'!E32:E32)+SUM('Раздел 4'!F32:F32)=SUM('Раздел 4'!G32:G32)+SUM('Раздел 4'!N32:N32)),"","Неверно!")</f>
        <v/>
      </c>
      <c r="B2295" s="437" t="s">
        <v>11001</v>
      </c>
      <c r="C2295" s="443" t="s">
        <v>2812</v>
      </c>
      <c r="D2295" s="443" t="s">
        <v>10686</v>
      </c>
      <c r="E2295" s="443" t="str">
        <f>CONCATENATE(SUM('Раздел 4'!E32:E32),"+",SUM('Раздел 4'!F32:F32),"=",SUM('Раздел 4'!G32:G32),"+",SUM('Раздел 4'!N32:N32))</f>
        <v>0+0=0+0</v>
      </c>
      <c r="F2295" s="444"/>
    </row>
    <row r="2296" spans="1:6" s="445" customFormat="1" ht="30" hidden="1" customHeight="1" x14ac:dyDescent="0.25">
      <c r="A2296" s="436" t="str">
        <f>IF((SUM('Раздел 4'!E33:E33)+SUM('Раздел 4'!F33:F33)=SUM('Раздел 4'!G33:G33)+SUM('Раздел 4'!N33:N33)),"","Неверно!")</f>
        <v/>
      </c>
      <c r="B2296" s="437" t="s">
        <v>11001</v>
      </c>
      <c r="C2296" s="443" t="s">
        <v>2813</v>
      </c>
      <c r="D2296" s="443" t="s">
        <v>10686</v>
      </c>
      <c r="E2296" s="443" t="str">
        <f>CONCATENATE(SUM('Раздел 4'!E33:E33),"+",SUM('Раздел 4'!F33:F33),"=",SUM('Раздел 4'!G33:G33),"+",SUM('Раздел 4'!N33:N33))</f>
        <v>0+0=0+0</v>
      </c>
      <c r="F2296" s="444"/>
    </row>
    <row r="2297" spans="1:6" s="445" customFormat="1" ht="30" hidden="1" customHeight="1" x14ac:dyDescent="0.25">
      <c r="A2297" s="436" t="str">
        <f>IF((SUM('Раздел 4'!E34:E34)+SUM('Раздел 4'!F34:F34)=SUM('Раздел 4'!G34:G34)+SUM('Раздел 4'!N34:N34)),"","Неверно!")</f>
        <v/>
      </c>
      <c r="B2297" s="437" t="s">
        <v>11001</v>
      </c>
      <c r="C2297" s="443" t="s">
        <v>2814</v>
      </c>
      <c r="D2297" s="443" t="s">
        <v>10686</v>
      </c>
      <c r="E2297" s="443" t="str">
        <f>CONCATENATE(SUM('Раздел 4'!E34:E34),"+",SUM('Раздел 4'!F34:F34),"=",SUM('Раздел 4'!G34:G34),"+",SUM('Раздел 4'!N34:N34))</f>
        <v>0+10=8+2</v>
      </c>
      <c r="F2297" s="444"/>
    </row>
    <row r="2298" spans="1:6" s="445" customFormat="1" ht="30" hidden="1" customHeight="1" x14ac:dyDescent="0.25">
      <c r="A2298" s="436" t="str">
        <f>IF((SUM('Раздел 4'!E35:E35)+SUM('Раздел 4'!F35:F35)=SUM('Раздел 4'!G35:G35)+SUM('Раздел 4'!N35:N35)),"","Неверно!")</f>
        <v/>
      </c>
      <c r="B2298" s="437" t="s">
        <v>11001</v>
      </c>
      <c r="C2298" s="443" t="s">
        <v>2815</v>
      </c>
      <c r="D2298" s="443" t="s">
        <v>10686</v>
      </c>
      <c r="E2298" s="443" t="str">
        <f>CONCATENATE(SUM('Раздел 4'!E35:E35),"+",SUM('Раздел 4'!F35:F35),"=",SUM('Раздел 4'!G35:G35),"+",SUM('Раздел 4'!N35:N35))</f>
        <v>0+5=5+0</v>
      </c>
      <c r="F2298" s="444"/>
    </row>
    <row r="2299" spans="1:6" s="445" customFormat="1" ht="30" hidden="1" customHeight="1" x14ac:dyDescent="0.25">
      <c r="A2299" s="436" t="str">
        <f>IF((SUM('Раздел 4'!E36:E36)+SUM('Раздел 4'!F36:F36)=SUM('Раздел 4'!G36:G36)+SUM('Раздел 4'!N36:N36)),"","Неверно!")</f>
        <v/>
      </c>
      <c r="B2299" s="437" t="s">
        <v>11001</v>
      </c>
      <c r="C2299" s="443" t="s">
        <v>2816</v>
      </c>
      <c r="D2299" s="443" t="s">
        <v>10686</v>
      </c>
      <c r="E2299" s="443" t="str">
        <f>CONCATENATE(SUM('Раздел 4'!E36:E36),"+",SUM('Раздел 4'!F36:F36),"=",SUM('Раздел 4'!G36:G36),"+",SUM('Раздел 4'!N36:N36))</f>
        <v>0+0=0+0</v>
      </c>
      <c r="F2299" s="444"/>
    </row>
    <row r="2300" spans="1:6" s="445" customFormat="1" ht="30" hidden="1" customHeight="1" x14ac:dyDescent="0.25">
      <c r="A2300" s="436" t="str">
        <f>IF((SUM('Раздел 4'!E37:E37)+SUM('Раздел 4'!F37:F37)=SUM('Раздел 4'!G37:G37)+SUM('Раздел 4'!N37:N37)),"","Неверно!")</f>
        <v/>
      </c>
      <c r="B2300" s="437" t="s">
        <v>11001</v>
      </c>
      <c r="C2300" s="443" t="s">
        <v>2817</v>
      </c>
      <c r="D2300" s="443" t="s">
        <v>10686</v>
      </c>
      <c r="E2300" s="443" t="str">
        <f>CONCATENATE(SUM('Раздел 4'!E37:E37),"+",SUM('Раздел 4'!F37:F37),"=",SUM('Раздел 4'!G37:G37),"+",SUM('Раздел 4'!N37:N37))</f>
        <v>0+0=0+0</v>
      </c>
      <c r="F2300" s="444"/>
    </row>
    <row r="2301" spans="1:6" s="445" customFormat="1" ht="30" hidden="1" customHeight="1" x14ac:dyDescent="0.25">
      <c r="A2301" s="436" t="str">
        <f>IF((SUM('Раздел 4'!E11:E11)+SUM('Раздел 4'!F11:F11)=SUM('Раздел 4'!G11:G11)+SUM('Раздел 4'!N11:N11)),"","Неверно!")</f>
        <v/>
      </c>
      <c r="B2301" s="437" t="s">
        <v>11001</v>
      </c>
      <c r="C2301" s="443" t="s">
        <v>2818</v>
      </c>
      <c r="D2301" s="443" t="s">
        <v>10686</v>
      </c>
      <c r="E2301" s="443" t="str">
        <f>CONCATENATE(SUM('Раздел 4'!E11:E11),"+",SUM('Раздел 4'!F11:F11),"=",SUM('Раздел 4'!G11:G11),"+",SUM('Раздел 4'!N11:N11))</f>
        <v>0+0=0+0</v>
      </c>
      <c r="F2301" s="444"/>
    </row>
    <row r="2302" spans="1:6" s="445" customFormat="1" ht="30" hidden="1" customHeight="1" x14ac:dyDescent="0.25">
      <c r="A2302" s="436" t="str">
        <f>IF((SUM('Раздел 4'!E38:E38)+SUM('Раздел 4'!F38:F38)=SUM('Раздел 4'!G38:G38)+SUM('Раздел 4'!N38:N38)),"","Неверно!")</f>
        <v/>
      </c>
      <c r="B2302" s="437" t="s">
        <v>11001</v>
      </c>
      <c r="C2302" s="443" t="s">
        <v>2819</v>
      </c>
      <c r="D2302" s="443" t="s">
        <v>10686</v>
      </c>
      <c r="E2302" s="443" t="str">
        <f>CONCATENATE(SUM('Раздел 4'!E38:E38),"+",SUM('Раздел 4'!F38:F38),"=",SUM('Раздел 4'!G38:G38),"+",SUM('Раздел 4'!N38:N38))</f>
        <v>0+0=0+0</v>
      </c>
      <c r="F2302" s="444"/>
    </row>
    <row r="2303" spans="1:6" s="445" customFormat="1" ht="30" hidden="1" customHeight="1" x14ac:dyDescent="0.25">
      <c r="A2303" s="436" t="str">
        <f>IF((SUM('Раздел 4'!E39:E39)+SUM('Раздел 4'!F39:F39)=SUM('Раздел 4'!G39:G39)+SUM('Раздел 4'!N39:N39)),"","Неверно!")</f>
        <v/>
      </c>
      <c r="B2303" s="437" t="s">
        <v>11001</v>
      </c>
      <c r="C2303" s="443" t="s">
        <v>2820</v>
      </c>
      <c r="D2303" s="443" t="s">
        <v>10686</v>
      </c>
      <c r="E2303" s="443" t="str">
        <f>CONCATENATE(SUM('Раздел 4'!E39:E39),"+",SUM('Раздел 4'!F39:F39),"=",SUM('Раздел 4'!G39:G39),"+",SUM('Раздел 4'!N39:N39))</f>
        <v>0+9=9+0</v>
      </c>
      <c r="F2303" s="444"/>
    </row>
    <row r="2304" spans="1:6" s="445" customFormat="1" ht="30" hidden="1" customHeight="1" x14ac:dyDescent="0.25">
      <c r="A2304" s="436" t="str">
        <f>IF((SUM('Раздел 4'!E40:E40)+SUM('Раздел 4'!F40:F40)=SUM('Раздел 4'!G40:G40)+SUM('Раздел 4'!N40:N40)),"","Неверно!")</f>
        <v/>
      </c>
      <c r="B2304" s="437" t="s">
        <v>11001</v>
      </c>
      <c r="C2304" s="443" t="s">
        <v>2821</v>
      </c>
      <c r="D2304" s="443" t="s">
        <v>10686</v>
      </c>
      <c r="E2304" s="443" t="str">
        <f>CONCATENATE(SUM('Раздел 4'!E40:E40),"+",SUM('Раздел 4'!F40:F40),"=",SUM('Раздел 4'!G40:G40),"+",SUM('Раздел 4'!N40:N40))</f>
        <v>0+0=0+0</v>
      </c>
      <c r="F2304" s="444"/>
    </row>
    <row r="2305" spans="1:6" s="445" customFormat="1" ht="30" hidden="1" customHeight="1" x14ac:dyDescent="0.25">
      <c r="A2305" s="436" t="str">
        <f>IF((SUM('Раздел 4'!E41:E41)+SUM('Раздел 4'!F41:F41)=SUM('Раздел 4'!G41:G41)+SUM('Раздел 4'!N41:N41)),"","Неверно!")</f>
        <v/>
      </c>
      <c r="B2305" s="437" t="s">
        <v>11001</v>
      </c>
      <c r="C2305" s="443" t="s">
        <v>2822</v>
      </c>
      <c r="D2305" s="443" t="s">
        <v>10686</v>
      </c>
      <c r="E2305" s="443" t="str">
        <f>CONCATENATE(SUM('Раздел 4'!E41:E41),"+",SUM('Раздел 4'!F41:F41),"=",SUM('Раздел 4'!G41:G41),"+",SUM('Раздел 4'!N41:N41))</f>
        <v>0+0=0+0</v>
      </c>
      <c r="F2305" s="444"/>
    </row>
    <row r="2306" spans="1:6" s="445" customFormat="1" ht="30" hidden="1" customHeight="1" x14ac:dyDescent="0.25">
      <c r="A2306" s="436" t="str">
        <f>IF((SUM('Раздел 4'!E42:E42)+SUM('Раздел 4'!F42:F42)=SUM('Раздел 4'!G42:G42)+SUM('Раздел 4'!N42:N42)),"","Неверно!")</f>
        <v/>
      </c>
      <c r="B2306" s="437" t="s">
        <v>11001</v>
      </c>
      <c r="C2306" s="443" t="s">
        <v>2823</v>
      </c>
      <c r="D2306" s="443" t="s">
        <v>10686</v>
      </c>
      <c r="E2306" s="443" t="str">
        <f>CONCATENATE(SUM('Раздел 4'!E42:E42),"+",SUM('Раздел 4'!F42:F42),"=",SUM('Раздел 4'!G42:G42),"+",SUM('Раздел 4'!N42:N42))</f>
        <v>0+0=0+0</v>
      </c>
      <c r="F2306" s="444"/>
    </row>
    <row r="2307" spans="1:6" s="445" customFormat="1" ht="30" hidden="1" customHeight="1" x14ac:dyDescent="0.25">
      <c r="A2307" s="436" t="str">
        <f>IF((SUM('Раздел 4'!E43:E43)+SUM('Раздел 4'!F43:F43)=SUM('Раздел 4'!G43:G43)+SUM('Раздел 4'!N43:N43)),"","Неверно!")</f>
        <v/>
      </c>
      <c r="B2307" s="437" t="s">
        <v>11001</v>
      </c>
      <c r="C2307" s="443" t="s">
        <v>2824</v>
      </c>
      <c r="D2307" s="443" t="s">
        <v>10686</v>
      </c>
      <c r="E2307" s="443" t="str">
        <f>CONCATENATE(SUM('Раздел 4'!E43:E43),"+",SUM('Раздел 4'!F43:F43),"=",SUM('Раздел 4'!G43:G43),"+",SUM('Раздел 4'!N43:N43))</f>
        <v>0+0=0+0</v>
      </c>
      <c r="F2307" s="444"/>
    </row>
    <row r="2308" spans="1:6" s="445" customFormat="1" ht="30" hidden="1" customHeight="1" x14ac:dyDescent="0.25">
      <c r="A2308" s="436" t="str">
        <f>IF((SUM('Раздел 4'!E44:E44)+SUM('Раздел 4'!F44:F44)=SUM('Раздел 4'!G44:G44)+SUM('Раздел 4'!N44:N44)),"","Неверно!")</f>
        <v/>
      </c>
      <c r="B2308" s="437" t="s">
        <v>11001</v>
      </c>
      <c r="C2308" s="443" t="s">
        <v>2825</v>
      </c>
      <c r="D2308" s="443" t="s">
        <v>10686</v>
      </c>
      <c r="E2308" s="443" t="str">
        <f>CONCATENATE(SUM('Раздел 4'!E44:E44),"+",SUM('Раздел 4'!F44:F44),"=",SUM('Раздел 4'!G44:G44),"+",SUM('Раздел 4'!N44:N44))</f>
        <v>0+3=3+0</v>
      </c>
      <c r="F2308" s="444"/>
    </row>
    <row r="2309" spans="1:6" s="445" customFormat="1" ht="30" hidden="1" customHeight="1" x14ac:dyDescent="0.25">
      <c r="A2309" s="436" t="str">
        <f>IF((SUM('Раздел 4'!E45:E45)+SUM('Раздел 4'!F45:F45)=SUM('Раздел 4'!G45:G45)+SUM('Раздел 4'!N45:N45)),"","Неверно!")</f>
        <v/>
      </c>
      <c r="B2309" s="437" t="s">
        <v>11001</v>
      </c>
      <c r="C2309" s="443" t="s">
        <v>2826</v>
      </c>
      <c r="D2309" s="443" t="s">
        <v>10686</v>
      </c>
      <c r="E2309" s="443" t="str">
        <f>CONCATENATE(SUM('Раздел 4'!E45:E45),"+",SUM('Раздел 4'!F45:F45),"=",SUM('Раздел 4'!G45:G45),"+",SUM('Раздел 4'!N45:N45))</f>
        <v>0+18=18+0</v>
      </c>
      <c r="F2309" s="444"/>
    </row>
    <row r="2310" spans="1:6" s="445" customFormat="1" ht="30" hidden="1" customHeight="1" x14ac:dyDescent="0.25">
      <c r="A2310" s="436" t="str">
        <f>IF((SUM('Раздел 4'!E46:E46)+SUM('Раздел 4'!F46:F46)=SUM('Раздел 4'!G46:G46)+SUM('Раздел 4'!N46:N46)),"","Неверно!")</f>
        <v/>
      </c>
      <c r="B2310" s="437" t="s">
        <v>11001</v>
      </c>
      <c r="C2310" s="443" t="s">
        <v>2827</v>
      </c>
      <c r="D2310" s="443" t="s">
        <v>10686</v>
      </c>
      <c r="E2310" s="443" t="str">
        <f>CONCATENATE(SUM('Раздел 4'!E46:E46),"+",SUM('Раздел 4'!F46:F46),"=",SUM('Раздел 4'!G46:G46),"+",SUM('Раздел 4'!N46:N46))</f>
        <v>0+0=0+0</v>
      </c>
      <c r="F2310" s="444"/>
    </row>
    <row r="2311" spans="1:6" s="445" customFormat="1" ht="30" hidden="1" customHeight="1" x14ac:dyDescent="0.25">
      <c r="A2311" s="436" t="str">
        <f>IF((SUM('Раздел 4'!E47:E47)+SUM('Раздел 4'!F47:F47)=SUM('Раздел 4'!G47:G47)+SUM('Раздел 4'!N47:N47)),"","Неверно!")</f>
        <v/>
      </c>
      <c r="B2311" s="437" t="s">
        <v>11001</v>
      </c>
      <c r="C2311" s="443" t="s">
        <v>2828</v>
      </c>
      <c r="D2311" s="443" t="s">
        <v>10686</v>
      </c>
      <c r="E2311" s="443" t="str">
        <f>CONCATENATE(SUM('Раздел 4'!E47:E47),"+",SUM('Раздел 4'!F47:F47),"=",SUM('Раздел 4'!G47:G47),"+",SUM('Раздел 4'!N47:N47))</f>
        <v>0+0=0+0</v>
      </c>
      <c r="F2311" s="444"/>
    </row>
    <row r="2312" spans="1:6" s="445" customFormat="1" ht="30" hidden="1" customHeight="1" x14ac:dyDescent="0.25">
      <c r="A2312" s="436" t="str">
        <f>IF((SUM('Раздел 4'!E12:E12)+SUM('Раздел 4'!F12:F12)=SUM('Раздел 4'!G12:G12)+SUM('Раздел 4'!N12:N12)),"","Неверно!")</f>
        <v/>
      </c>
      <c r="B2312" s="437" t="s">
        <v>11001</v>
      </c>
      <c r="C2312" s="443" t="s">
        <v>2829</v>
      </c>
      <c r="D2312" s="443" t="s">
        <v>10686</v>
      </c>
      <c r="E2312" s="443" t="str">
        <f>CONCATENATE(SUM('Раздел 4'!E12:E12),"+",SUM('Раздел 4'!F12:F12),"=",SUM('Раздел 4'!G12:G12),"+",SUM('Раздел 4'!N12:N12))</f>
        <v>0+0=0+0</v>
      </c>
      <c r="F2312" s="444"/>
    </row>
    <row r="2313" spans="1:6" s="445" customFormat="1" ht="30" hidden="1" customHeight="1" x14ac:dyDescent="0.25">
      <c r="A2313" s="436" t="str">
        <f>IF((SUM('Раздел 4'!E48:E48)+SUM('Раздел 4'!F48:F48)=SUM('Раздел 4'!G48:G48)+SUM('Раздел 4'!N48:N48)),"","Неверно!")</f>
        <v/>
      </c>
      <c r="B2313" s="437" t="s">
        <v>11001</v>
      </c>
      <c r="C2313" s="443" t="s">
        <v>2830</v>
      </c>
      <c r="D2313" s="443" t="s">
        <v>10686</v>
      </c>
      <c r="E2313" s="443" t="str">
        <f>CONCATENATE(SUM('Раздел 4'!E48:E48),"+",SUM('Раздел 4'!F48:F48),"=",SUM('Раздел 4'!G48:G48),"+",SUM('Раздел 4'!N48:N48))</f>
        <v>0+2=2+0</v>
      </c>
      <c r="F2313" s="444"/>
    </row>
    <row r="2314" spans="1:6" s="445" customFormat="1" ht="30" hidden="1" customHeight="1" x14ac:dyDescent="0.25">
      <c r="A2314" s="436" t="str">
        <f>IF((SUM('Раздел 4'!E49:E49)+SUM('Раздел 4'!F49:F49)=SUM('Раздел 4'!G49:G49)+SUM('Раздел 4'!N49:N49)),"","Неверно!")</f>
        <v/>
      </c>
      <c r="B2314" s="437" t="s">
        <v>11001</v>
      </c>
      <c r="C2314" s="443" t="s">
        <v>2831</v>
      </c>
      <c r="D2314" s="443" t="s">
        <v>10686</v>
      </c>
      <c r="E2314" s="443" t="str">
        <f>CONCATENATE(SUM('Раздел 4'!E49:E49),"+",SUM('Раздел 4'!F49:F49),"=",SUM('Раздел 4'!G49:G49),"+",SUM('Раздел 4'!N49:N49))</f>
        <v>0+1=1+0</v>
      </c>
      <c r="F2314" s="444"/>
    </row>
    <row r="2315" spans="1:6" s="445" customFormat="1" ht="30" hidden="1" customHeight="1" x14ac:dyDescent="0.25">
      <c r="A2315" s="436" t="str">
        <f>IF((SUM('Раздел 4'!E50:E50)+SUM('Раздел 4'!F50:F50)=SUM('Раздел 4'!G50:G50)+SUM('Раздел 4'!N50:N50)),"","Неверно!")</f>
        <v/>
      </c>
      <c r="B2315" s="437" t="s">
        <v>11001</v>
      </c>
      <c r="C2315" s="443" t="s">
        <v>2832</v>
      </c>
      <c r="D2315" s="443" t="s">
        <v>10686</v>
      </c>
      <c r="E2315" s="443" t="str">
        <f>CONCATENATE(SUM('Раздел 4'!E50:E50),"+",SUM('Раздел 4'!F50:F50),"=",SUM('Раздел 4'!G50:G50),"+",SUM('Раздел 4'!N50:N50))</f>
        <v>0+1=1+0</v>
      </c>
      <c r="F2315" s="444"/>
    </row>
    <row r="2316" spans="1:6" s="445" customFormat="1" ht="30" hidden="1" customHeight="1" x14ac:dyDescent="0.25">
      <c r="A2316" s="436" t="str">
        <f>IF((SUM('Раздел 4'!E51:E51)+SUM('Раздел 4'!F51:F51)=SUM('Раздел 4'!G51:G51)+SUM('Раздел 4'!N51:N51)),"","Неверно!")</f>
        <v/>
      </c>
      <c r="B2316" s="437" t="s">
        <v>11001</v>
      </c>
      <c r="C2316" s="443" t="s">
        <v>2833</v>
      </c>
      <c r="D2316" s="443" t="s">
        <v>10686</v>
      </c>
      <c r="E2316" s="443" t="str">
        <f>CONCATENATE(SUM('Раздел 4'!E51:E51),"+",SUM('Раздел 4'!F51:F51),"=",SUM('Раздел 4'!G51:G51),"+",SUM('Раздел 4'!N51:N51))</f>
        <v>0+0=0+0</v>
      </c>
      <c r="F2316" s="444"/>
    </row>
    <row r="2317" spans="1:6" s="445" customFormat="1" ht="30" hidden="1" customHeight="1" x14ac:dyDescent="0.25">
      <c r="A2317" s="436" t="str">
        <f>IF((SUM('Раздел 4'!E52:E52)+SUM('Раздел 4'!F52:F52)=SUM('Раздел 4'!G52:G52)+SUM('Раздел 4'!N52:N52)),"","Неверно!")</f>
        <v/>
      </c>
      <c r="B2317" s="437" t="s">
        <v>11001</v>
      </c>
      <c r="C2317" s="443" t="s">
        <v>2834</v>
      </c>
      <c r="D2317" s="443" t="s">
        <v>10686</v>
      </c>
      <c r="E2317" s="443" t="str">
        <f>CONCATENATE(SUM('Раздел 4'!E52:E52),"+",SUM('Раздел 4'!F52:F52),"=",SUM('Раздел 4'!G52:G52),"+",SUM('Раздел 4'!N52:N52))</f>
        <v>0+10=10+0</v>
      </c>
      <c r="F2317" s="444"/>
    </row>
    <row r="2318" spans="1:6" s="445" customFormat="1" ht="30" hidden="1" customHeight="1" x14ac:dyDescent="0.25">
      <c r="A2318" s="436" t="str">
        <f>IF((SUM('Раздел 4'!E53:E53)+SUM('Раздел 4'!F53:F53)=SUM('Раздел 4'!G53:G53)+SUM('Раздел 4'!N53:N53)),"","Неверно!")</f>
        <v/>
      </c>
      <c r="B2318" s="437" t="s">
        <v>11001</v>
      </c>
      <c r="C2318" s="443" t="s">
        <v>2835</v>
      </c>
      <c r="D2318" s="443" t="s">
        <v>10686</v>
      </c>
      <c r="E2318" s="443" t="str">
        <f>CONCATENATE(SUM('Раздел 4'!E53:E53),"+",SUM('Раздел 4'!F53:F53),"=",SUM('Раздел 4'!G53:G53),"+",SUM('Раздел 4'!N53:N53))</f>
        <v>0+4=4+0</v>
      </c>
      <c r="F2318" s="444"/>
    </row>
    <row r="2319" spans="1:6" s="445" customFormat="1" ht="30" hidden="1" customHeight="1" x14ac:dyDescent="0.25">
      <c r="A2319" s="436" t="str">
        <f>IF((SUM('Раздел 4'!E54:E54)+SUM('Раздел 4'!F54:F54)=SUM('Раздел 4'!G54:G54)+SUM('Раздел 4'!N54:N54)),"","Неверно!")</f>
        <v/>
      </c>
      <c r="B2319" s="437" t="s">
        <v>11001</v>
      </c>
      <c r="C2319" s="443" t="s">
        <v>2836</v>
      </c>
      <c r="D2319" s="443" t="s">
        <v>10686</v>
      </c>
      <c r="E2319" s="443" t="str">
        <f>CONCATENATE(SUM('Раздел 4'!E54:E54),"+",SUM('Раздел 4'!F54:F54),"=",SUM('Раздел 4'!G54:G54),"+",SUM('Раздел 4'!N54:N54))</f>
        <v>0+9=9+0</v>
      </c>
      <c r="F2319" s="444"/>
    </row>
    <row r="2320" spans="1:6" s="445" customFormat="1" ht="30" hidden="1" customHeight="1" x14ac:dyDescent="0.25">
      <c r="A2320" s="436" t="str">
        <f>IF((SUM('Раздел 4'!E55:E55)+SUM('Раздел 4'!F55:F55)=SUM('Раздел 4'!G55:G55)+SUM('Раздел 4'!N55:N55)),"","Неверно!")</f>
        <v/>
      </c>
      <c r="B2320" s="437" t="s">
        <v>11001</v>
      </c>
      <c r="C2320" s="443" t="s">
        <v>2837</v>
      </c>
      <c r="D2320" s="443" t="s">
        <v>10686</v>
      </c>
      <c r="E2320" s="443" t="str">
        <f>CONCATENATE(SUM('Раздел 4'!E55:E55),"+",SUM('Раздел 4'!F55:F55),"=",SUM('Раздел 4'!G55:G55),"+",SUM('Раздел 4'!N55:N55))</f>
        <v>0+0=0+0</v>
      </c>
      <c r="F2320" s="444"/>
    </row>
    <row r="2321" spans="1:6" s="445" customFormat="1" ht="30" hidden="1" customHeight="1" x14ac:dyDescent="0.25">
      <c r="A2321" s="436" t="str">
        <f>IF((SUM('Раздел 4'!E56:E56)+SUM('Раздел 4'!F56:F56)=SUM('Раздел 4'!G56:G56)+SUM('Раздел 4'!N56:N56)),"","Неверно!")</f>
        <v/>
      </c>
      <c r="B2321" s="437" t="s">
        <v>11001</v>
      </c>
      <c r="C2321" s="443" t="s">
        <v>2838</v>
      </c>
      <c r="D2321" s="443" t="s">
        <v>10686</v>
      </c>
      <c r="E2321" s="443" t="str">
        <f>CONCATENATE(SUM('Раздел 4'!E56:E56),"+",SUM('Раздел 4'!F56:F56),"=",SUM('Раздел 4'!G56:G56),"+",SUM('Раздел 4'!N56:N56))</f>
        <v>0+0=0+0</v>
      </c>
      <c r="F2321" s="444"/>
    </row>
    <row r="2322" spans="1:6" s="445" customFormat="1" ht="30" hidden="1" customHeight="1" x14ac:dyDescent="0.25">
      <c r="A2322" s="436" t="str">
        <f>IF((SUM('Раздел 4'!E57:E57)+SUM('Раздел 4'!F57:F57)=SUM('Раздел 4'!G57:G57)+SUM('Раздел 4'!N57:N57)),"","Неверно!")</f>
        <v/>
      </c>
      <c r="B2322" s="437" t="s">
        <v>11001</v>
      </c>
      <c r="C2322" s="443" t="s">
        <v>2839</v>
      </c>
      <c r="D2322" s="443" t="s">
        <v>10686</v>
      </c>
      <c r="E2322" s="443" t="str">
        <f>CONCATENATE(SUM('Раздел 4'!E57:E57),"+",SUM('Раздел 4'!F57:F57),"=",SUM('Раздел 4'!G57:G57),"+",SUM('Раздел 4'!N57:N57))</f>
        <v>0+0=0+0</v>
      </c>
      <c r="F2322" s="444"/>
    </row>
    <row r="2323" spans="1:6" s="445" customFormat="1" ht="30" hidden="1" customHeight="1" x14ac:dyDescent="0.25">
      <c r="A2323" s="436" t="str">
        <f>IF((SUM('Раздел 4'!E13:E13)+SUM('Раздел 4'!F13:F13)=SUM('Раздел 4'!G13:G13)+SUM('Раздел 4'!N13:N13)),"","Неверно!")</f>
        <v/>
      </c>
      <c r="B2323" s="437" t="s">
        <v>11001</v>
      </c>
      <c r="C2323" s="443" t="s">
        <v>2840</v>
      </c>
      <c r="D2323" s="443" t="s">
        <v>10686</v>
      </c>
      <c r="E2323" s="443" t="str">
        <f>CONCATENATE(SUM('Раздел 4'!E13:E13),"+",SUM('Раздел 4'!F13:F13),"=",SUM('Раздел 4'!G13:G13),"+",SUM('Раздел 4'!N13:N13))</f>
        <v>0+0=0+0</v>
      </c>
      <c r="F2323" s="444"/>
    </row>
    <row r="2324" spans="1:6" s="445" customFormat="1" ht="30" hidden="1" customHeight="1" x14ac:dyDescent="0.25">
      <c r="A2324" s="436" t="str">
        <f>IF((SUM('Раздел 4'!E58:E58)+SUM('Раздел 4'!F58:F58)=SUM('Раздел 4'!G58:G58)+SUM('Раздел 4'!N58:N58)),"","Неверно!")</f>
        <v/>
      </c>
      <c r="B2324" s="437" t="s">
        <v>11001</v>
      </c>
      <c r="C2324" s="443" t="s">
        <v>2841</v>
      </c>
      <c r="D2324" s="443" t="s">
        <v>10686</v>
      </c>
      <c r="E2324" s="443" t="str">
        <f>CONCATENATE(SUM('Раздел 4'!E58:E58),"+",SUM('Раздел 4'!F58:F58),"=",SUM('Раздел 4'!G58:G58),"+",SUM('Раздел 4'!N58:N58))</f>
        <v>0+4=4+0</v>
      </c>
      <c r="F2324" s="444"/>
    </row>
    <row r="2325" spans="1:6" s="445" customFormat="1" ht="30" hidden="1" customHeight="1" x14ac:dyDescent="0.25">
      <c r="A2325" s="436" t="str">
        <f>IF((SUM('Раздел 4'!E59:E59)+SUM('Раздел 4'!F59:F59)=SUM('Раздел 4'!G59:G59)+SUM('Раздел 4'!N59:N59)),"","Неверно!")</f>
        <v/>
      </c>
      <c r="B2325" s="437" t="s">
        <v>11001</v>
      </c>
      <c r="C2325" s="443" t="s">
        <v>2842</v>
      </c>
      <c r="D2325" s="443" t="s">
        <v>10686</v>
      </c>
      <c r="E2325" s="443" t="str">
        <f>CONCATENATE(SUM('Раздел 4'!E59:E59),"+",SUM('Раздел 4'!F59:F59),"=",SUM('Раздел 4'!G59:G59),"+",SUM('Раздел 4'!N59:N59))</f>
        <v>0+0=0+0</v>
      </c>
      <c r="F2325" s="444"/>
    </row>
    <row r="2326" spans="1:6" s="445" customFormat="1" ht="30" hidden="1" customHeight="1" x14ac:dyDescent="0.25">
      <c r="A2326" s="436" t="str">
        <f>IF((SUM('Раздел 4'!E60:E60)+SUM('Раздел 4'!F60:F60)=SUM('Раздел 4'!G60:G60)+SUM('Раздел 4'!N60:N60)),"","Неверно!")</f>
        <v/>
      </c>
      <c r="B2326" s="437" t="s">
        <v>11001</v>
      </c>
      <c r="C2326" s="443" t="s">
        <v>2843</v>
      </c>
      <c r="D2326" s="443" t="s">
        <v>10686</v>
      </c>
      <c r="E2326" s="443" t="str">
        <f>CONCATENATE(SUM('Раздел 4'!E60:E60),"+",SUM('Раздел 4'!F60:F60),"=",SUM('Раздел 4'!G60:G60),"+",SUM('Раздел 4'!N60:N60))</f>
        <v>0+1=1+0</v>
      </c>
      <c r="F2326" s="444"/>
    </row>
    <row r="2327" spans="1:6" s="445" customFormat="1" ht="30" hidden="1" customHeight="1" x14ac:dyDescent="0.25">
      <c r="A2327" s="436" t="str">
        <f>IF((SUM('Раздел 4'!E61:E61)+SUM('Раздел 4'!F61:F61)=SUM('Раздел 4'!G61:G61)+SUM('Раздел 4'!N61:N61)),"","Неверно!")</f>
        <v/>
      </c>
      <c r="B2327" s="437" t="s">
        <v>11001</v>
      </c>
      <c r="C2327" s="443" t="s">
        <v>2844</v>
      </c>
      <c r="D2327" s="443" t="s">
        <v>10686</v>
      </c>
      <c r="E2327" s="443" t="str">
        <f>CONCATENATE(SUM('Раздел 4'!E61:E61),"+",SUM('Раздел 4'!F61:F61),"=",SUM('Раздел 4'!G61:G61),"+",SUM('Раздел 4'!N61:N61))</f>
        <v>0+7=7+0</v>
      </c>
      <c r="F2327" s="444"/>
    </row>
    <row r="2328" spans="1:6" s="445" customFormat="1" ht="30" hidden="1" customHeight="1" x14ac:dyDescent="0.25">
      <c r="A2328" s="436" t="str">
        <f>IF((SUM('Раздел 4'!E62:E62)+SUM('Раздел 4'!F62:F62)=SUM('Раздел 4'!G62:G62)+SUM('Раздел 4'!N62:N62)),"","Неверно!")</f>
        <v/>
      </c>
      <c r="B2328" s="437" t="s">
        <v>11001</v>
      </c>
      <c r="C2328" s="443" t="s">
        <v>2845</v>
      </c>
      <c r="D2328" s="443" t="s">
        <v>10686</v>
      </c>
      <c r="E2328" s="443" t="str">
        <f>CONCATENATE(SUM('Раздел 4'!E62:E62),"+",SUM('Раздел 4'!F62:F62),"=",SUM('Раздел 4'!G62:G62),"+",SUM('Раздел 4'!N62:N62))</f>
        <v>0+0=0+0</v>
      </c>
      <c r="F2328" s="444"/>
    </row>
    <row r="2329" spans="1:6" s="445" customFormat="1" ht="30" hidden="1" customHeight="1" x14ac:dyDescent="0.25">
      <c r="A2329" s="436" t="str">
        <f>IF((SUM('Раздел 4'!E63:E63)+SUM('Раздел 4'!F63:F63)=SUM('Раздел 4'!G63:G63)+SUM('Раздел 4'!N63:N63)),"","Неверно!")</f>
        <v/>
      </c>
      <c r="B2329" s="437" t="s">
        <v>11001</v>
      </c>
      <c r="C2329" s="443" t="s">
        <v>2846</v>
      </c>
      <c r="D2329" s="443" t="s">
        <v>10686</v>
      </c>
      <c r="E2329" s="443" t="str">
        <f>CONCATENATE(SUM('Раздел 4'!E63:E63),"+",SUM('Раздел 4'!F63:F63),"=",SUM('Раздел 4'!G63:G63),"+",SUM('Раздел 4'!N63:N63))</f>
        <v>0+0=0+0</v>
      </c>
      <c r="F2329" s="444"/>
    </row>
    <row r="2330" spans="1:6" s="445" customFormat="1" ht="30" hidden="1" customHeight="1" x14ac:dyDescent="0.25">
      <c r="A2330" s="436" t="str">
        <f>IF((SUM('Раздел 4'!E64:E64)+SUM('Раздел 4'!F64:F64)=SUM('Раздел 4'!G64:G64)+SUM('Раздел 4'!N64:N64)),"","Неверно!")</f>
        <v/>
      </c>
      <c r="B2330" s="437" t="s">
        <v>11001</v>
      </c>
      <c r="C2330" s="443" t="s">
        <v>2847</v>
      </c>
      <c r="D2330" s="443" t="s">
        <v>10686</v>
      </c>
      <c r="E2330" s="443" t="str">
        <f>CONCATENATE(SUM('Раздел 4'!E64:E64),"+",SUM('Раздел 4'!F64:F64),"=",SUM('Раздел 4'!G64:G64),"+",SUM('Раздел 4'!N64:N64))</f>
        <v>0+0=0+0</v>
      </c>
      <c r="F2330" s="444"/>
    </row>
    <row r="2331" spans="1:6" s="445" customFormat="1" ht="30" hidden="1" customHeight="1" x14ac:dyDescent="0.25">
      <c r="A2331" s="436" t="str">
        <f>IF((SUM('Раздел 4'!E65:E65)+SUM('Раздел 4'!F65:F65)=SUM('Раздел 4'!G65:G65)+SUM('Раздел 4'!N65:N65)),"","Неверно!")</f>
        <v/>
      </c>
      <c r="B2331" s="437" t="s">
        <v>11001</v>
      </c>
      <c r="C2331" s="443" t="s">
        <v>2848</v>
      </c>
      <c r="D2331" s="443" t="s">
        <v>10686</v>
      </c>
      <c r="E2331" s="443" t="str">
        <f>CONCATENATE(SUM('Раздел 4'!E65:E65),"+",SUM('Раздел 4'!F65:F65),"=",SUM('Раздел 4'!G65:G65),"+",SUM('Раздел 4'!N65:N65))</f>
        <v>0+0=0+0</v>
      </c>
      <c r="F2331" s="444"/>
    </row>
    <row r="2332" spans="1:6" s="445" customFormat="1" ht="30" hidden="1" customHeight="1" x14ac:dyDescent="0.25">
      <c r="A2332" s="436" t="str">
        <f>IF((SUM('Раздел 4'!E66:E66)+SUM('Раздел 4'!F66:F66)=SUM('Раздел 4'!G66:G66)+SUM('Раздел 4'!N66:N66)),"","Неверно!")</f>
        <v/>
      </c>
      <c r="B2332" s="437" t="s">
        <v>11001</v>
      </c>
      <c r="C2332" s="443" t="s">
        <v>2849</v>
      </c>
      <c r="D2332" s="443" t="s">
        <v>10686</v>
      </c>
      <c r="E2332" s="443" t="str">
        <f>CONCATENATE(SUM('Раздел 4'!E66:E66),"+",SUM('Раздел 4'!F66:F66),"=",SUM('Раздел 4'!G66:G66),"+",SUM('Раздел 4'!N66:N66))</f>
        <v>0+5=5+0</v>
      </c>
      <c r="F2332" s="444"/>
    </row>
    <row r="2333" spans="1:6" s="445" customFormat="1" ht="30" hidden="1" customHeight="1" x14ac:dyDescent="0.25">
      <c r="A2333" s="436" t="str">
        <f>IF((SUM('Раздел 4'!E67:E67)+SUM('Раздел 4'!F67:F67)=SUM('Раздел 4'!G67:G67)+SUM('Раздел 4'!N67:N67)),"","Неверно!")</f>
        <v/>
      </c>
      <c r="B2333" s="437" t="s">
        <v>11001</v>
      </c>
      <c r="C2333" s="443" t="s">
        <v>2850</v>
      </c>
      <c r="D2333" s="443" t="s">
        <v>10686</v>
      </c>
      <c r="E2333" s="443" t="str">
        <f>CONCATENATE(SUM('Раздел 4'!E67:E67),"+",SUM('Раздел 4'!F67:F67),"=",SUM('Раздел 4'!G67:G67),"+",SUM('Раздел 4'!N67:N67))</f>
        <v>0+0=0+0</v>
      </c>
      <c r="F2333" s="444"/>
    </row>
    <row r="2334" spans="1:6" s="445" customFormat="1" ht="30" hidden="1" customHeight="1" x14ac:dyDescent="0.25">
      <c r="A2334" s="436" t="str">
        <f>IF((SUM('Раздел 4'!E14:E14)+SUM('Раздел 4'!F14:F14)=SUM('Раздел 4'!G14:G14)+SUM('Раздел 4'!N14:N14)),"","Неверно!")</f>
        <v/>
      </c>
      <c r="B2334" s="437" t="s">
        <v>11001</v>
      </c>
      <c r="C2334" s="443" t="s">
        <v>2851</v>
      </c>
      <c r="D2334" s="443" t="s">
        <v>10686</v>
      </c>
      <c r="E2334" s="443" t="str">
        <f>CONCATENATE(SUM('Раздел 4'!E14:E14),"+",SUM('Раздел 4'!F14:F14),"=",SUM('Раздел 4'!G14:G14),"+",SUM('Раздел 4'!N14:N14))</f>
        <v>0+0=0+0</v>
      </c>
      <c r="F2334" s="444"/>
    </row>
    <row r="2335" spans="1:6" s="445" customFormat="1" ht="30" hidden="1" customHeight="1" x14ac:dyDescent="0.25">
      <c r="A2335" s="436" t="str">
        <f>IF((SUM('Раздел 4'!E68:E68)+SUM('Раздел 4'!F68:F68)=SUM('Раздел 4'!G68:G68)+SUM('Раздел 4'!N68:N68)),"","Неверно!")</f>
        <v/>
      </c>
      <c r="B2335" s="437" t="s">
        <v>11001</v>
      </c>
      <c r="C2335" s="443" t="s">
        <v>2852</v>
      </c>
      <c r="D2335" s="443" t="s">
        <v>10686</v>
      </c>
      <c r="E2335" s="443" t="str">
        <f>CONCATENATE(SUM('Раздел 4'!E68:E68),"+",SUM('Раздел 4'!F68:F68),"=",SUM('Раздел 4'!G68:G68),"+",SUM('Раздел 4'!N68:N68))</f>
        <v>0+0=0+0</v>
      </c>
      <c r="F2335" s="444"/>
    </row>
    <row r="2336" spans="1:6" s="445" customFormat="1" ht="30" hidden="1" customHeight="1" x14ac:dyDescent="0.25">
      <c r="A2336" s="436" t="str">
        <f>IF((SUM('Раздел 4'!E69:E69)+SUM('Раздел 4'!F69:F69)=SUM('Раздел 4'!G69:G69)+SUM('Раздел 4'!N69:N69)),"","Неверно!")</f>
        <v/>
      </c>
      <c r="B2336" s="437" t="s">
        <v>11001</v>
      </c>
      <c r="C2336" s="443" t="s">
        <v>2853</v>
      </c>
      <c r="D2336" s="443" t="s">
        <v>10686</v>
      </c>
      <c r="E2336" s="443" t="str">
        <f>CONCATENATE(SUM('Раздел 4'!E69:E69),"+",SUM('Раздел 4'!F69:F69),"=",SUM('Раздел 4'!G69:G69),"+",SUM('Раздел 4'!N69:N69))</f>
        <v>0+0=0+0</v>
      </c>
      <c r="F2336" s="444"/>
    </row>
    <row r="2337" spans="1:6" s="445" customFormat="1" ht="30" hidden="1" customHeight="1" x14ac:dyDescent="0.25">
      <c r="A2337" s="436" t="str">
        <f>IF((SUM('Раздел 4'!E70:E70)+SUM('Раздел 4'!F70:F70)=SUM('Раздел 4'!G70:G70)+SUM('Раздел 4'!N70:N70)),"","Неверно!")</f>
        <v/>
      </c>
      <c r="B2337" s="437" t="s">
        <v>11001</v>
      </c>
      <c r="C2337" s="443" t="s">
        <v>2854</v>
      </c>
      <c r="D2337" s="443" t="s">
        <v>10686</v>
      </c>
      <c r="E2337" s="443" t="str">
        <f>CONCATENATE(SUM('Раздел 4'!E70:E70),"+",SUM('Раздел 4'!F70:F70),"=",SUM('Раздел 4'!G70:G70),"+",SUM('Раздел 4'!N70:N70))</f>
        <v>0+0=0+0</v>
      </c>
      <c r="F2337" s="444"/>
    </row>
    <row r="2338" spans="1:6" s="445" customFormat="1" ht="30" hidden="1" customHeight="1" x14ac:dyDescent="0.25">
      <c r="A2338" s="436" t="str">
        <f>IF((SUM('Раздел 4'!E71:E71)+SUM('Раздел 4'!F71:F71)=SUM('Раздел 4'!G71:G71)+SUM('Раздел 4'!N71:N71)),"","Неверно!")</f>
        <v/>
      </c>
      <c r="B2338" s="437" t="s">
        <v>11001</v>
      </c>
      <c r="C2338" s="443" t="s">
        <v>2855</v>
      </c>
      <c r="D2338" s="443" t="s">
        <v>10686</v>
      </c>
      <c r="E2338" s="443" t="str">
        <f>CONCATENATE(SUM('Раздел 4'!E71:E71),"+",SUM('Раздел 4'!F71:F71),"=",SUM('Раздел 4'!G71:G71),"+",SUM('Раздел 4'!N71:N71))</f>
        <v>0+0=0+0</v>
      </c>
      <c r="F2338" s="444"/>
    </row>
    <row r="2339" spans="1:6" s="445" customFormat="1" ht="30" hidden="1" customHeight="1" x14ac:dyDescent="0.25">
      <c r="A2339" s="436" t="str">
        <f>IF((SUM('Раздел 4'!E72:E72)+SUM('Раздел 4'!F72:F72)=SUM('Раздел 4'!G72:G72)+SUM('Раздел 4'!N72:N72)),"","Неверно!")</f>
        <v/>
      </c>
      <c r="B2339" s="437" t="s">
        <v>11001</v>
      </c>
      <c r="C2339" s="443" t="s">
        <v>2856</v>
      </c>
      <c r="D2339" s="443" t="s">
        <v>10686</v>
      </c>
      <c r="E2339" s="443" t="str">
        <f>CONCATENATE(SUM('Раздел 4'!E72:E72),"+",SUM('Раздел 4'!F72:F72),"=",SUM('Раздел 4'!G72:G72),"+",SUM('Раздел 4'!N72:N72))</f>
        <v>0+0=0+0</v>
      </c>
      <c r="F2339" s="444"/>
    </row>
    <row r="2340" spans="1:6" s="445" customFormat="1" ht="30" hidden="1" customHeight="1" x14ac:dyDescent="0.25">
      <c r="A2340" s="436" t="str">
        <f>IF((SUM('Раздел 4'!E73:E73)+SUM('Раздел 4'!F73:F73)=SUM('Раздел 4'!G73:G73)+SUM('Раздел 4'!N73:N73)),"","Неверно!")</f>
        <v/>
      </c>
      <c r="B2340" s="437" t="s">
        <v>11001</v>
      </c>
      <c r="C2340" s="443" t="s">
        <v>2857</v>
      </c>
      <c r="D2340" s="443" t="s">
        <v>10686</v>
      </c>
      <c r="E2340" s="443" t="str">
        <f>CONCATENATE(SUM('Раздел 4'!E73:E73),"+",SUM('Раздел 4'!F73:F73),"=",SUM('Раздел 4'!G73:G73),"+",SUM('Раздел 4'!N73:N73))</f>
        <v>0+0=0+0</v>
      </c>
      <c r="F2340" s="444"/>
    </row>
    <row r="2341" spans="1:6" s="445" customFormat="1" ht="30" hidden="1" customHeight="1" x14ac:dyDescent="0.25">
      <c r="A2341" s="436" t="str">
        <f>IF((SUM('Раздел 4'!E74:E74)+SUM('Раздел 4'!F74:F74)=SUM('Раздел 4'!G74:G74)+SUM('Раздел 4'!N74:N74)),"","Неверно!")</f>
        <v/>
      </c>
      <c r="B2341" s="437" t="s">
        <v>11001</v>
      </c>
      <c r="C2341" s="443" t="s">
        <v>2858</v>
      </c>
      <c r="D2341" s="443" t="s">
        <v>10686</v>
      </c>
      <c r="E2341" s="443" t="str">
        <f>CONCATENATE(SUM('Раздел 4'!E74:E74),"+",SUM('Раздел 4'!F74:F74),"=",SUM('Раздел 4'!G74:G74),"+",SUM('Раздел 4'!N74:N74))</f>
        <v>0+2=0+2</v>
      </c>
      <c r="F2341" s="444"/>
    </row>
    <row r="2342" spans="1:6" s="445" customFormat="1" ht="30" hidden="1" customHeight="1" x14ac:dyDescent="0.25">
      <c r="A2342" s="436" t="str">
        <f>IF((SUM('Раздел 4'!E75:E75)+SUM('Раздел 4'!F75:F75)=SUM('Раздел 4'!G75:G75)+SUM('Раздел 4'!N75:N75)),"","Неверно!")</f>
        <v/>
      </c>
      <c r="B2342" s="437" t="s">
        <v>11001</v>
      </c>
      <c r="C2342" s="443" t="s">
        <v>2859</v>
      </c>
      <c r="D2342" s="443" t="s">
        <v>10686</v>
      </c>
      <c r="E2342" s="443" t="str">
        <f>CONCATENATE(SUM('Раздел 4'!E75:E75),"+",SUM('Раздел 4'!F75:F75),"=",SUM('Раздел 4'!G75:G75),"+",SUM('Раздел 4'!N75:N75))</f>
        <v>0+2=2+0</v>
      </c>
      <c r="F2342" s="444"/>
    </row>
    <row r="2343" spans="1:6" s="445" customFormat="1" ht="30" hidden="1" customHeight="1" x14ac:dyDescent="0.25">
      <c r="A2343" s="436" t="str">
        <f>IF((SUM('Раздел 4'!E76:E76)+SUM('Раздел 4'!F76:F76)=SUM('Раздел 4'!G76:G76)+SUM('Раздел 4'!N76:N76)),"","Неверно!")</f>
        <v/>
      </c>
      <c r="B2343" s="437" t="s">
        <v>11001</v>
      </c>
      <c r="C2343" s="443" t="s">
        <v>2860</v>
      </c>
      <c r="D2343" s="443" t="s">
        <v>10686</v>
      </c>
      <c r="E2343" s="443" t="str">
        <f>CONCATENATE(SUM('Раздел 4'!E76:E76),"+",SUM('Раздел 4'!F76:F76),"=",SUM('Раздел 4'!G76:G76),"+",SUM('Раздел 4'!N76:N76))</f>
        <v>0+0=0+0</v>
      </c>
      <c r="F2343" s="444"/>
    </row>
    <row r="2344" spans="1:6" s="445" customFormat="1" ht="30" hidden="1" customHeight="1" x14ac:dyDescent="0.25">
      <c r="A2344" s="436" t="str">
        <f>IF((SUM('Раздел 4'!E77:E77)+SUM('Раздел 4'!F77:F77)=SUM('Раздел 4'!G77:G77)+SUM('Раздел 4'!N77:N77)),"","Неверно!")</f>
        <v/>
      </c>
      <c r="B2344" s="437" t="s">
        <v>11001</v>
      </c>
      <c r="C2344" s="443" t="s">
        <v>2861</v>
      </c>
      <c r="D2344" s="443" t="s">
        <v>10686</v>
      </c>
      <c r="E2344" s="443" t="str">
        <f>CONCATENATE(SUM('Раздел 4'!E77:E77),"+",SUM('Раздел 4'!F77:F77),"=",SUM('Раздел 4'!G77:G77),"+",SUM('Раздел 4'!N77:N77))</f>
        <v>0+0=0+0</v>
      </c>
      <c r="F2344" s="444"/>
    </row>
    <row r="2345" spans="1:6" s="445" customFormat="1" ht="30" hidden="1" customHeight="1" x14ac:dyDescent="0.25">
      <c r="A2345" s="436" t="str">
        <f>IF((SUM('Раздел 4'!E15:E15)+SUM('Раздел 4'!F15:F15)=SUM('Раздел 4'!G15:G15)+SUM('Раздел 4'!N15:N15)),"","Неверно!")</f>
        <v/>
      </c>
      <c r="B2345" s="437" t="s">
        <v>11001</v>
      </c>
      <c r="C2345" s="443" t="s">
        <v>2862</v>
      </c>
      <c r="D2345" s="443" t="s">
        <v>10686</v>
      </c>
      <c r="E2345" s="443" t="str">
        <f>CONCATENATE(SUM('Раздел 4'!E15:E15),"+",SUM('Раздел 4'!F15:F15),"=",SUM('Раздел 4'!G15:G15),"+",SUM('Раздел 4'!N15:N15))</f>
        <v>0+0=0+0</v>
      </c>
      <c r="F2345" s="444"/>
    </row>
    <row r="2346" spans="1:6" s="445" customFormat="1" ht="30" hidden="1" customHeight="1" x14ac:dyDescent="0.25">
      <c r="A2346" s="436" t="str">
        <f>IF((SUM('Раздел 4'!E78:E78)+SUM('Раздел 4'!F78:F78)=SUM('Раздел 4'!G78:G78)+SUM('Раздел 4'!N78:N78)),"","Неверно!")</f>
        <v/>
      </c>
      <c r="B2346" s="437" t="s">
        <v>11001</v>
      </c>
      <c r="C2346" s="443" t="s">
        <v>2863</v>
      </c>
      <c r="D2346" s="443" t="s">
        <v>10686</v>
      </c>
      <c r="E2346" s="443" t="str">
        <f>CONCATENATE(SUM('Раздел 4'!E78:E78),"+",SUM('Раздел 4'!F78:F78),"=",SUM('Раздел 4'!G78:G78),"+",SUM('Раздел 4'!N78:N78))</f>
        <v>0+0=0+0</v>
      </c>
      <c r="F2346" s="444"/>
    </row>
    <row r="2347" spans="1:6" s="445" customFormat="1" ht="30" hidden="1" customHeight="1" x14ac:dyDescent="0.25">
      <c r="A2347" s="436" t="str">
        <f>IF((SUM('Раздел 4'!E79:E79)+SUM('Раздел 4'!F79:F79)=SUM('Раздел 4'!G79:G79)+SUM('Раздел 4'!N79:N79)),"","Неверно!")</f>
        <v/>
      </c>
      <c r="B2347" s="437" t="s">
        <v>11001</v>
      </c>
      <c r="C2347" s="443" t="s">
        <v>2864</v>
      </c>
      <c r="D2347" s="443" t="s">
        <v>10686</v>
      </c>
      <c r="E2347" s="443" t="str">
        <f>CONCATENATE(SUM('Раздел 4'!E79:E79),"+",SUM('Раздел 4'!F79:F79),"=",SUM('Раздел 4'!G79:G79),"+",SUM('Раздел 4'!N79:N79))</f>
        <v>0+0=0+0</v>
      </c>
      <c r="F2347" s="444"/>
    </row>
    <row r="2348" spans="1:6" s="445" customFormat="1" ht="30" hidden="1" customHeight="1" x14ac:dyDescent="0.25">
      <c r="A2348" s="436" t="str">
        <f>IF((SUM('Раздел 4'!E80:E80)+SUM('Раздел 4'!F80:F80)=SUM('Раздел 4'!G80:G80)+SUM('Раздел 4'!N80:N80)),"","Неверно!")</f>
        <v/>
      </c>
      <c r="B2348" s="437" t="s">
        <v>11001</v>
      </c>
      <c r="C2348" s="443" t="s">
        <v>2865</v>
      </c>
      <c r="D2348" s="443" t="s">
        <v>10686</v>
      </c>
      <c r="E2348" s="443" t="str">
        <f>CONCATENATE(SUM('Раздел 4'!E80:E80),"+",SUM('Раздел 4'!F80:F80),"=",SUM('Раздел 4'!G80:G80),"+",SUM('Раздел 4'!N80:N80))</f>
        <v>0+0=0+0</v>
      </c>
      <c r="F2348" s="444"/>
    </row>
    <row r="2349" spans="1:6" s="445" customFormat="1" ht="30" hidden="1" customHeight="1" x14ac:dyDescent="0.25">
      <c r="A2349" s="436" t="str">
        <f>IF((SUM('Раздел 4'!E81:E81)+SUM('Раздел 4'!F81:F81)=SUM('Раздел 4'!G81:G81)+SUM('Раздел 4'!N81:N81)),"","Неверно!")</f>
        <v/>
      </c>
      <c r="B2349" s="437" t="s">
        <v>11001</v>
      </c>
      <c r="C2349" s="443" t="s">
        <v>2866</v>
      </c>
      <c r="D2349" s="443" t="s">
        <v>10686</v>
      </c>
      <c r="E2349" s="443" t="str">
        <f>CONCATENATE(SUM('Раздел 4'!E81:E81),"+",SUM('Раздел 4'!F81:F81),"=",SUM('Раздел 4'!G81:G81),"+",SUM('Раздел 4'!N81:N81))</f>
        <v>0+2=2+0</v>
      </c>
      <c r="F2349" s="444"/>
    </row>
    <row r="2350" spans="1:6" s="445" customFormat="1" ht="30" hidden="1" customHeight="1" x14ac:dyDescent="0.25">
      <c r="A2350" s="436" t="str">
        <f>IF((SUM('Раздел 4'!E82:E82)+SUM('Раздел 4'!F82:F82)=SUM('Раздел 4'!G82:G82)+SUM('Раздел 4'!N82:N82)),"","Неверно!")</f>
        <v/>
      </c>
      <c r="B2350" s="437" t="s">
        <v>11001</v>
      </c>
      <c r="C2350" s="443" t="s">
        <v>2867</v>
      </c>
      <c r="D2350" s="443" t="s">
        <v>10686</v>
      </c>
      <c r="E2350" s="443" t="str">
        <f>CONCATENATE(SUM('Раздел 4'!E82:E82),"+",SUM('Раздел 4'!F82:F82),"=",SUM('Раздел 4'!G82:G82),"+",SUM('Раздел 4'!N82:N82))</f>
        <v>0+0=0+0</v>
      </c>
      <c r="F2350" s="444"/>
    </row>
    <row r="2351" spans="1:6" s="445" customFormat="1" ht="30" hidden="1" customHeight="1" x14ac:dyDescent="0.25">
      <c r="A2351" s="436" t="str">
        <f>IF((SUM('Раздел 4'!E83:E83)+SUM('Раздел 4'!F83:F83)=SUM('Раздел 4'!G83:G83)+SUM('Раздел 4'!N83:N83)),"","Неверно!")</f>
        <v/>
      </c>
      <c r="B2351" s="437" t="s">
        <v>11001</v>
      </c>
      <c r="C2351" s="443" t="s">
        <v>2868</v>
      </c>
      <c r="D2351" s="443" t="s">
        <v>10686</v>
      </c>
      <c r="E2351" s="443" t="str">
        <f>CONCATENATE(SUM('Раздел 4'!E83:E83),"+",SUM('Раздел 4'!F83:F83),"=",SUM('Раздел 4'!G83:G83),"+",SUM('Раздел 4'!N83:N83))</f>
        <v>0+0=0+0</v>
      </c>
      <c r="F2351" s="444"/>
    </row>
    <row r="2352" spans="1:6" s="445" customFormat="1" ht="30" hidden="1" customHeight="1" x14ac:dyDescent="0.25">
      <c r="A2352" s="436" t="str">
        <f>IF((SUM('Раздел 4'!E84:E84)+SUM('Раздел 4'!F84:F84)=SUM('Раздел 4'!G84:G84)+SUM('Раздел 4'!N84:N84)),"","Неверно!")</f>
        <v/>
      </c>
      <c r="B2352" s="437" t="s">
        <v>11001</v>
      </c>
      <c r="C2352" s="443" t="s">
        <v>2869</v>
      </c>
      <c r="D2352" s="443" t="s">
        <v>10686</v>
      </c>
      <c r="E2352" s="443" t="str">
        <f>CONCATENATE(SUM('Раздел 4'!E84:E84),"+",SUM('Раздел 4'!F84:F84),"=",SUM('Раздел 4'!G84:G84),"+",SUM('Раздел 4'!N84:N84))</f>
        <v>0+0=0+0</v>
      </c>
      <c r="F2352" s="444"/>
    </row>
    <row r="2353" spans="1:6" s="445" customFormat="1" ht="30" hidden="1" customHeight="1" x14ac:dyDescent="0.25">
      <c r="A2353" s="436" t="str">
        <f>IF((SUM('Раздел 4'!E85:E85)+SUM('Раздел 4'!F85:F85)=SUM('Раздел 4'!G85:G85)+SUM('Раздел 4'!N85:N85)),"","Неверно!")</f>
        <v/>
      </c>
      <c r="B2353" s="437" t="s">
        <v>11001</v>
      </c>
      <c r="C2353" s="443" t="s">
        <v>2870</v>
      </c>
      <c r="D2353" s="443" t="s">
        <v>10686</v>
      </c>
      <c r="E2353" s="443" t="str">
        <f>CONCATENATE(SUM('Раздел 4'!E85:E85),"+",SUM('Раздел 4'!F85:F85),"=",SUM('Раздел 4'!G85:G85),"+",SUM('Раздел 4'!N85:N85))</f>
        <v>0+0=0+0</v>
      </c>
      <c r="F2353" s="444"/>
    </row>
    <row r="2354" spans="1:6" s="445" customFormat="1" ht="30" hidden="1" customHeight="1" x14ac:dyDescent="0.25">
      <c r="A2354" s="436" t="str">
        <f>IF((SUM('Раздел 4'!E86:E86)+SUM('Раздел 4'!F86:F86)=SUM('Раздел 4'!G86:G86)+SUM('Раздел 4'!N86:N86)),"","Неверно!")</f>
        <v/>
      </c>
      <c r="B2354" s="437" t="s">
        <v>11001</v>
      </c>
      <c r="C2354" s="443" t="s">
        <v>2871</v>
      </c>
      <c r="D2354" s="443" t="s">
        <v>10686</v>
      </c>
      <c r="E2354" s="443" t="str">
        <f>CONCATENATE(SUM('Раздел 4'!E86:E86),"+",SUM('Раздел 4'!F86:F86),"=",SUM('Раздел 4'!G86:G86),"+",SUM('Раздел 4'!N86:N86))</f>
        <v>0+3=3+0</v>
      </c>
      <c r="F2354" s="444"/>
    </row>
    <row r="2355" spans="1:6" s="445" customFormat="1" ht="30" hidden="1" customHeight="1" x14ac:dyDescent="0.25">
      <c r="A2355" s="436" t="str">
        <f>IF((SUM('Раздел 4'!E87:E87)+SUM('Раздел 4'!F87:F87)=SUM('Раздел 4'!G87:G87)+SUM('Раздел 4'!N87:N87)),"","Неверно!")</f>
        <v/>
      </c>
      <c r="B2355" s="437" t="s">
        <v>11001</v>
      </c>
      <c r="C2355" s="443" t="s">
        <v>2872</v>
      </c>
      <c r="D2355" s="443" t="s">
        <v>10686</v>
      </c>
      <c r="E2355" s="443" t="str">
        <f>CONCATENATE(SUM('Раздел 4'!E87:E87),"+",SUM('Раздел 4'!F87:F87),"=",SUM('Раздел 4'!G87:G87),"+",SUM('Раздел 4'!N87:N87))</f>
        <v>0+0=0+0</v>
      </c>
      <c r="F2355" s="444"/>
    </row>
    <row r="2356" spans="1:6" s="445" customFormat="1" ht="30" hidden="1" customHeight="1" x14ac:dyDescent="0.25">
      <c r="A2356" s="436" t="str">
        <f>IF((SUM('Раздел 4'!E16:E16)+SUM('Раздел 4'!F16:F16)=SUM('Раздел 4'!G16:G16)+SUM('Раздел 4'!N16:N16)),"","Неверно!")</f>
        <v/>
      </c>
      <c r="B2356" s="437" t="s">
        <v>11001</v>
      </c>
      <c r="C2356" s="443" t="s">
        <v>2873</v>
      </c>
      <c r="D2356" s="443" t="s">
        <v>10686</v>
      </c>
      <c r="E2356" s="443" t="str">
        <f>CONCATENATE(SUM('Раздел 4'!E16:E16),"+",SUM('Раздел 4'!F16:F16),"=",SUM('Раздел 4'!G16:G16),"+",SUM('Раздел 4'!N16:N16))</f>
        <v>0+0=0+0</v>
      </c>
      <c r="F2356" s="444"/>
    </row>
    <row r="2357" spans="1:6" s="445" customFormat="1" ht="30" hidden="1" customHeight="1" x14ac:dyDescent="0.25">
      <c r="A2357" s="436" t="str">
        <f>IF((SUM('Раздел 4'!E88:E88)+SUM('Раздел 4'!F88:F88)=SUM('Раздел 4'!G88:G88)+SUM('Раздел 4'!N88:N88)),"","Неверно!")</f>
        <v/>
      </c>
      <c r="B2357" s="437" t="s">
        <v>11001</v>
      </c>
      <c r="C2357" s="443" t="s">
        <v>2874</v>
      </c>
      <c r="D2357" s="443" t="s">
        <v>10686</v>
      </c>
      <c r="E2357" s="443" t="str">
        <f>CONCATENATE(SUM('Раздел 4'!E88:E88),"+",SUM('Раздел 4'!F88:F88),"=",SUM('Раздел 4'!G88:G88),"+",SUM('Раздел 4'!N88:N88))</f>
        <v>0+0=0+0</v>
      </c>
      <c r="F2357" s="444"/>
    </row>
    <row r="2358" spans="1:6" s="445" customFormat="1" ht="30" hidden="1" customHeight="1" x14ac:dyDescent="0.25">
      <c r="A2358" s="436" t="str">
        <f>IF((SUM('Раздел 4'!E89:E89)+SUM('Раздел 4'!F89:F89)=SUM('Раздел 4'!G89:G89)+SUM('Раздел 4'!N89:N89)),"","Неверно!")</f>
        <v/>
      </c>
      <c r="B2358" s="437" t="s">
        <v>11001</v>
      </c>
      <c r="C2358" s="443" t="s">
        <v>2875</v>
      </c>
      <c r="D2358" s="443" t="s">
        <v>10686</v>
      </c>
      <c r="E2358" s="443" t="str">
        <f>CONCATENATE(SUM('Раздел 4'!E89:E89),"+",SUM('Раздел 4'!F89:F89),"=",SUM('Раздел 4'!G89:G89),"+",SUM('Раздел 4'!N89:N89))</f>
        <v>0+0=0+0</v>
      </c>
      <c r="F2358" s="444"/>
    </row>
    <row r="2359" spans="1:6" s="445" customFormat="1" ht="30" hidden="1" customHeight="1" x14ac:dyDescent="0.25">
      <c r="A2359" s="436" t="str">
        <f>IF((SUM('Раздел 4'!E90:E90)+SUM('Раздел 4'!F90:F90)=SUM('Раздел 4'!G90:G90)+SUM('Раздел 4'!N90:N90)),"","Неверно!")</f>
        <v/>
      </c>
      <c r="B2359" s="437" t="s">
        <v>11001</v>
      </c>
      <c r="C2359" s="443" t="s">
        <v>2876</v>
      </c>
      <c r="D2359" s="443" t="s">
        <v>10686</v>
      </c>
      <c r="E2359" s="443" t="str">
        <f>CONCATENATE(SUM('Раздел 4'!E90:E90),"+",SUM('Раздел 4'!F90:F90),"=",SUM('Раздел 4'!G90:G90),"+",SUM('Раздел 4'!N90:N90))</f>
        <v>0+0=0+0</v>
      </c>
      <c r="F2359" s="444"/>
    </row>
    <row r="2360" spans="1:6" s="445" customFormat="1" ht="30" hidden="1" customHeight="1" x14ac:dyDescent="0.25">
      <c r="A2360" s="436" t="str">
        <f>IF((SUM('Раздел 4'!E91:E91)+SUM('Раздел 4'!F91:F91)=SUM('Раздел 4'!G91:G91)+SUM('Раздел 4'!N91:N91)),"","Неверно!")</f>
        <v/>
      </c>
      <c r="B2360" s="437" t="s">
        <v>11001</v>
      </c>
      <c r="C2360" s="443" t="s">
        <v>2877</v>
      </c>
      <c r="D2360" s="443" t="s">
        <v>10686</v>
      </c>
      <c r="E2360" s="443" t="str">
        <f>CONCATENATE(SUM('Раздел 4'!E91:E91),"+",SUM('Раздел 4'!F91:F91),"=",SUM('Раздел 4'!G91:G91),"+",SUM('Раздел 4'!N91:N91))</f>
        <v>0+0=0+0</v>
      </c>
      <c r="F2360" s="444"/>
    </row>
    <row r="2361" spans="1:6" s="445" customFormat="1" ht="30" hidden="1" customHeight="1" x14ac:dyDescent="0.25">
      <c r="A2361" s="436" t="str">
        <f>IF((SUM('Раздел 4'!E92:E92)+SUM('Раздел 4'!F92:F92)=SUM('Раздел 4'!G92:G92)+SUM('Раздел 4'!N92:N92)),"","Неверно!")</f>
        <v/>
      </c>
      <c r="B2361" s="437" t="s">
        <v>11001</v>
      </c>
      <c r="C2361" s="443" t="s">
        <v>2878</v>
      </c>
      <c r="D2361" s="443" t="s">
        <v>10686</v>
      </c>
      <c r="E2361" s="443" t="str">
        <f>CONCATENATE(SUM('Раздел 4'!E92:E92),"+",SUM('Раздел 4'!F92:F92),"=",SUM('Раздел 4'!G92:G92),"+",SUM('Раздел 4'!N92:N92))</f>
        <v>0+0=0+0</v>
      </c>
      <c r="F2361" s="444"/>
    </row>
    <row r="2362" spans="1:6" s="445" customFormat="1" ht="30" hidden="1" customHeight="1" x14ac:dyDescent="0.25">
      <c r="A2362" s="436" t="str">
        <f>IF((SUM('Раздел 4'!E93:E93)+SUM('Раздел 4'!F93:F93)=SUM('Раздел 4'!G93:G93)+SUM('Раздел 4'!N93:N93)),"","Неверно!")</f>
        <v/>
      </c>
      <c r="B2362" s="437" t="s">
        <v>11001</v>
      </c>
      <c r="C2362" s="443" t="s">
        <v>2879</v>
      </c>
      <c r="D2362" s="443" t="s">
        <v>10686</v>
      </c>
      <c r="E2362" s="443" t="str">
        <f>CONCATENATE(SUM('Раздел 4'!E93:E93),"+",SUM('Раздел 4'!F93:F93),"=",SUM('Раздел 4'!G93:G93),"+",SUM('Раздел 4'!N93:N93))</f>
        <v>0+0=0+0</v>
      </c>
      <c r="F2362" s="444"/>
    </row>
    <row r="2363" spans="1:6" s="445" customFormat="1" ht="30" hidden="1" customHeight="1" x14ac:dyDescent="0.25">
      <c r="A2363" s="436" t="str">
        <f>IF((SUM('Раздел 4'!E94:E94)+SUM('Раздел 4'!F94:F94)=SUM('Раздел 4'!G94:G94)+SUM('Раздел 4'!N94:N94)),"","Неверно!")</f>
        <v/>
      </c>
      <c r="B2363" s="437" t="s">
        <v>11001</v>
      </c>
      <c r="C2363" s="443" t="s">
        <v>2880</v>
      </c>
      <c r="D2363" s="443" t="s">
        <v>10686</v>
      </c>
      <c r="E2363" s="443" t="str">
        <f>CONCATENATE(SUM('Раздел 4'!E94:E94),"+",SUM('Раздел 4'!F94:F94),"=",SUM('Раздел 4'!G94:G94),"+",SUM('Раздел 4'!N94:N94))</f>
        <v>0+0=0+0</v>
      </c>
      <c r="F2363" s="444"/>
    </row>
    <row r="2364" spans="1:6" s="445" customFormat="1" ht="30" hidden="1" customHeight="1" x14ac:dyDescent="0.25">
      <c r="A2364" s="436" t="str">
        <f>IF((SUM('Раздел 4'!E95:E95)+SUM('Раздел 4'!F95:F95)=SUM('Раздел 4'!G95:G95)+SUM('Раздел 4'!N95:N95)),"","Неверно!")</f>
        <v/>
      </c>
      <c r="B2364" s="437" t="s">
        <v>11001</v>
      </c>
      <c r="C2364" s="443" t="s">
        <v>2881</v>
      </c>
      <c r="D2364" s="443" t="s">
        <v>10686</v>
      </c>
      <c r="E2364" s="443" t="str">
        <f>CONCATENATE(SUM('Раздел 4'!E95:E95),"+",SUM('Раздел 4'!F95:F95),"=",SUM('Раздел 4'!G95:G95),"+",SUM('Раздел 4'!N95:N95))</f>
        <v>0+0=0+0</v>
      </c>
      <c r="F2364" s="444"/>
    </row>
    <row r="2365" spans="1:6" s="445" customFormat="1" ht="30" hidden="1" customHeight="1" x14ac:dyDescent="0.25">
      <c r="A2365" s="436" t="str">
        <f>IF((SUM('Раздел 4'!E96:E96)+SUM('Раздел 4'!F96:F96)=SUM('Раздел 4'!G96:G96)+SUM('Раздел 4'!N96:N96)),"","Неверно!")</f>
        <v/>
      </c>
      <c r="B2365" s="437" t="s">
        <v>11001</v>
      </c>
      <c r="C2365" s="443" t="s">
        <v>2882</v>
      </c>
      <c r="D2365" s="443" t="s">
        <v>10686</v>
      </c>
      <c r="E2365" s="443" t="str">
        <f>CONCATENATE(SUM('Раздел 4'!E96:E96),"+",SUM('Раздел 4'!F96:F96),"=",SUM('Раздел 4'!G96:G96),"+",SUM('Раздел 4'!N96:N96))</f>
        <v>0+2=2+0</v>
      </c>
      <c r="F2365" s="444"/>
    </row>
    <row r="2366" spans="1:6" s="445" customFormat="1" ht="30" hidden="1" customHeight="1" x14ac:dyDescent="0.25">
      <c r="A2366" s="436" t="str">
        <f>IF((SUM('Раздел 4'!E97:E97)+SUM('Раздел 4'!F97:F97)=SUM('Раздел 4'!G97:G97)+SUM('Раздел 4'!N97:N97)),"","Неверно!")</f>
        <v/>
      </c>
      <c r="B2366" s="437" t="s">
        <v>11001</v>
      </c>
      <c r="C2366" s="443" t="s">
        <v>2883</v>
      </c>
      <c r="D2366" s="443" t="s">
        <v>10686</v>
      </c>
      <c r="E2366" s="443" t="str">
        <f>CONCATENATE(SUM('Раздел 4'!E97:E97),"+",SUM('Раздел 4'!F97:F97),"=",SUM('Раздел 4'!G97:G97),"+",SUM('Раздел 4'!N97:N97))</f>
        <v>0+0=0+0</v>
      </c>
      <c r="F2366" s="444"/>
    </row>
    <row r="2367" spans="1:6" s="445" customFormat="1" ht="30" hidden="1" customHeight="1" x14ac:dyDescent="0.25">
      <c r="A2367" s="436" t="str">
        <f>IF((SUM('Раздел 4'!E17:E17)+SUM('Раздел 4'!F17:F17)=SUM('Раздел 4'!G17:G17)+SUM('Раздел 4'!N17:N17)),"","Неверно!")</f>
        <v/>
      </c>
      <c r="B2367" s="437" t="s">
        <v>11001</v>
      </c>
      <c r="C2367" s="443" t="s">
        <v>2884</v>
      </c>
      <c r="D2367" s="443" t="s">
        <v>10686</v>
      </c>
      <c r="E2367" s="443" t="str">
        <f>CONCATENATE(SUM('Раздел 4'!E17:E17),"+",SUM('Раздел 4'!F17:F17),"=",SUM('Раздел 4'!G17:G17),"+",SUM('Раздел 4'!N17:N17))</f>
        <v>0+0=0+0</v>
      </c>
      <c r="F2367" s="444"/>
    </row>
    <row r="2368" spans="1:6" s="445" customFormat="1" ht="30" hidden="1" customHeight="1" x14ac:dyDescent="0.25">
      <c r="A2368" s="436" t="str">
        <f>IF((SUM('Раздел 4'!E98:E98)+SUM('Раздел 4'!F98:F98)=SUM('Раздел 4'!G98:G98)+SUM('Раздел 4'!N98:N98)),"","Неверно!")</f>
        <v/>
      </c>
      <c r="B2368" s="437" t="s">
        <v>11001</v>
      </c>
      <c r="C2368" s="443" t="s">
        <v>2885</v>
      </c>
      <c r="D2368" s="443" t="s">
        <v>10686</v>
      </c>
      <c r="E2368" s="443" t="str">
        <f>CONCATENATE(SUM('Раздел 4'!E98:E98),"+",SUM('Раздел 4'!F98:F98),"=",SUM('Раздел 4'!G98:G98),"+",SUM('Раздел 4'!N98:N98))</f>
        <v>0+0=0+0</v>
      </c>
      <c r="F2368" s="444"/>
    </row>
    <row r="2369" spans="1:6" s="445" customFormat="1" ht="30" hidden="1" customHeight="1" x14ac:dyDescent="0.25">
      <c r="A2369" s="436" t="str">
        <f>IF((SUM('Раздел 4'!E99:E99)+SUM('Раздел 4'!F99:F99)=SUM('Раздел 4'!G99:G99)+SUM('Раздел 4'!N99:N99)),"","Неверно!")</f>
        <v/>
      </c>
      <c r="B2369" s="437" t="s">
        <v>11001</v>
      </c>
      <c r="C2369" s="443" t="s">
        <v>2886</v>
      </c>
      <c r="D2369" s="443" t="s">
        <v>10686</v>
      </c>
      <c r="E2369" s="443" t="str">
        <f>CONCATENATE(SUM('Раздел 4'!E99:E99),"+",SUM('Раздел 4'!F99:F99),"=",SUM('Раздел 4'!G99:G99),"+",SUM('Раздел 4'!N99:N99))</f>
        <v>0+0=0+0</v>
      </c>
      <c r="F2369" s="444"/>
    </row>
    <row r="2370" spans="1:6" s="445" customFormat="1" ht="30" hidden="1" customHeight="1" x14ac:dyDescent="0.25">
      <c r="A2370" s="436" t="str">
        <f>IF((SUM('Раздел 4'!E100:E100)+SUM('Раздел 4'!F100:F100)=SUM('Раздел 4'!G100:G100)+SUM('Раздел 4'!N100:N100)),"","Неверно!")</f>
        <v/>
      </c>
      <c r="B2370" s="437" t="s">
        <v>11001</v>
      </c>
      <c r="C2370" s="443" t="s">
        <v>2887</v>
      </c>
      <c r="D2370" s="443" t="s">
        <v>10686</v>
      </c>
      <c r="E2370" s="443" t="str">
        <f>CONCATENATE(SUM('Раздел 4'!E100:E100),"+",SUM('Раздел 4'!F100:F100),"=",SUM('Раздел 4'!G100:G100),"+",SUM('Раздел 4'!N100:N100))</f>
        <v>0+1=1+0</v>
      </c>
      <c r="F2370" s="444"/>
    </row>
    <row r="2371" spans="1:6" s="445" customFormat="1" ht="30" hidden="1" customHeight="1" x14ac:dyDescent="0.25">
      <c r="A2371" s="436" t="str">
        <f>IF((SUM('Раздел 4'!E101:E101)+SUM('Раздел 4'!F101:F101)=SUM('Раздел 4'!G101:G101)+SUM('Раздел 4'!N101:N101)),"","Неверно!")</f>
        <v/>
      </c>
      <c r="B2371" s="437" t="s">
        <v>11001</v>
      </c>
      <c r="C2371" s="443" t="s">
        <v>10407</v>
      </c>
      <c r="D2371" s="443" t="s">
        <v>10686</v>
      </c>
      <c r="E2371" s="443" t="str">
        <f>CONCATENATE(SUM('Раздел 4'!E101:E101),"+",SUM('Раздел 4'!F101:F101),"=",SUM('Раздел 4'!G101:G101),"+",SUM('Раздел 4'!N101:N101))</f>
        <v>0+5=5+0</v>
      </c>
      <c r="F2371" s="444"/>
    </row>
    <row r="2372" spans="1:6" s="445" customFormat="1" ht="30" hidden="1" customHeight="1" x14ac:dyDescent="0.25">
      <c r="A2372" s="436" t="str">
        <f>IF((SUM('Раздел 4'!E102:E102)+SUM('Раздел 4'!F102:F102)=SUM('Раздел 4'!G102:G102)+SUM('Раздел 4'!N102:N102)),"","Неверно!")</f>
        <v/>
      </c>
      <c r="B2372" s="437" t="s">
        <v>11001</v>
      </c>
      <c r="C2372" s="443" t="s">
        <v>10408</v>
      </c>
      <c r="D2372" s="443" t="s">
        <v>10686</v>
      </c>
      <c r="E2372" s="443" t="str">
        <f>CONCATENATE(SUM('Раздел 4'!E102:E102),"+",SUM('Раздел 4'!F102:F102),"=",SUM('Раздел 4'!G102:G102),"+",SUM('Раздел 4'!N102:N102))</f>
        <v>0+0=0+0</v>
      </c>
      <c r="F2372" s="444"/>
    </row>
    <row r="2373" spans="1:6" s="445" customFormat="1" ht="30" hidden="1" customHeight="1" x14ac:dyDescent="0.25">
      <c r="A2373" s="436" t="str">
        <f>IF((SUM('Раздел 4'!E103:E103)+SUM('Раздел 4'!F103:F103)=SUM('Раздел 4'!G103:G103)+SUM('Раздел 4'!N103:N103)),"","Неверно!")</f>
        <v/>
      </c>
      <c r="B2373" s="437" t="s">
        <v>11001</v>
      </c>
      <c r="C2373" s="443" t="s">
        <v>10409</v>
      </c>
      <c r="D2373" s="443" t="s">
        <v>10686</v>
      </c>
      <c r="E2373" s="443" t="str">
        <f>CONCATENATE(SUM('Раздел 4'!E103:E103),"+",SUM('Раздел 4'!F103:F103),"=",SUM('Раздел 4'!G103:G103),"+",SUM('Раздел 4'!N103:N103))</f>
        <v>0+0=0+0</v>
      </c>
      <c r="F2373" s="444"/>
    </row>
    <row r="2374" spans="1:6" s="445" customFormat="1" ht="30" hidden="1" customHeight="1" x14ac:dyDescent="0.25">
      <c r="A2374" s="436" t="str">
        <f>IF((SUM('Раздел 4'!E104:E104)+SUM('Раздел 4'!F104:F104)=SUM('Раздел 4'!G104:G104)+SUM('Раздел 4'!N104:N104)),"","Неверно!")</f>
        <v/>
      </c>
      <c r="B2374" s="437" t="s">
        <v>11001</v>
      </c>
      <c r="C2374" s="443" t="s">
        <v>10410</v>
      </c>
      <c r="D2374" s="443" t="s">
        <v>10686</v>
      </c>
      <c r="E2374" s="443" t="str">
        <f>CONCATENATE(SUM('Раздел 4'!E104:E104),"+",SUM('Раздел 4'!F104:F104),"=",SUM('Раздел 4'!G104:G104),"+",SUM('Раздел 4'!N104:N104))</f>
        <v>1+24=23+2</v>
      </c>
      <c r="F2374" s="444"/>
    </row>
    <row r="2375" spans="1:6" s="445" customFormat="1" ht="30" hidden="1" customHeight="1" x14ac:dyDescent="0.25">
      <c r="A2375" s="436" t="str">
        <f>IF((SUM('Раздел 4'!E105:E105)+SUM('Раздел 4'!F105:F105)=SUM('Раздел 4'!G105:G105)+SUM('Раздел 4'!N105:N105)),"","Неверно!")</f>
        <v/>
      </c>
      <c r="B2375" s="437" t="s">
        <v>11001</v>
      </c>
      <c r="C2375" s="443" t="s">
        <v>10411</v>
      </c>
      <c r="D2375" s="443" t="s">
        <v>10686</v>
      </c>
      <c r="E2375" s="443" t="str">
        <f>CONCATENATE(SUM('Раздел 4'!E105:E105),"+",SUM('Раздел 4'!F105:F105),"=",SUM('Раздел 4'!G105:G105),"+",SUM('Раздел 4'!N105:N105))</f>
        <v>0+0=0+0</v>
      </c>
      <c r="F2375" s="444"/>
    </row>
    <row r="2376" spans="1:6" s="445" customFormat="1" ht="30" hidden="1" customHeight="1" x14ac:dyDescent="0.25">
      <c r="A2376" s="436" t="str">
        <f>IF((SUM('Раздел 4'!E106:E106)+SUM('Раздел 4'!F106:F106)=SUM('Раздел 4'!G106:G106)+SUM('Раздел 4'!N106:N106)),"","Неверно!")</f>
        <v/>
      </c>
      <c r="B2376" s="437" t="s">
        <v>11001</v>
      </c>
      <c r="C2376" s="443" t="s">
        <v>10412</v>
      </c>
      <c r="D2376" s="443" t="s">
        <v>10686</v>
      </c>
      <c r="E2376" s="443" t="str">
        <f>CONCATENATE(SUM('Раздел 4'!E106:E106),"+",SUM('Раздел 4'!F106:F106),"=",SUM('Раздел 4'!G106:G106),"+",SUM('Раздел 4'!N106:N106))</f>
        <v>0+0=0+0</v>
      </c>
      <c r="F2376" s="444"/>
    </row>
    <row r="2377" spans="1:6" s="445" customFormat="1" ht="30" hidden="1" customHeight="1" x14ac:dyDescent="0.25">
      <c r="A2377" s="436" t="str">
        <f>IF((SUM('Раздел 4'!E107:E107)+SUM('Раздел 4'!F107:F107)=SUM('Раздел 4'!G107:G107)+SUM('Раздел 4'!N107:N107)),"","Неверно!")</f>
        <v/>
      </c>
      <c r="B2377" s="437" t="s">
        <v>11001</v>
      </c>
      <c r="C2377" s="443" t="s">
        <v>10413</v>
      </c>
      <c r="D2377" s="443" t="s">
        <v>10686</v>
      </c>
      <c r="E2377" s="443" t="str">
        <f>CONCATENATE(SUM('Раздел 4'!E107:E107),"+",SUM('Раздел 4'!F107:F107),"=",SUM('Раздел 4'!G107:G107),"+",SUM('Раздел 4'!N107:N107))</f>
        <v>0+0=0+0</v>
      </c>
      <c r="F2377" s="444"/>
    </row>
    <row r="2378" spans="1:6" s="445" customFormat="1" ht="30" hidden="1" customHeight="1" x14ac:dyDescent="0.25">
      <c r="A2378" s="436" t="str">
        <f>IF((SUM('Раздел 3'!D48:E49)=0),"","Неверно!")</f>
        <v/>
      </c>
      <c r="B2378" s="437" t="s">
        <v>11002</v>
      </c>
      <c r="C2378" s="443" t="s">
        <v>10414</v>
      </c>
      <c r="D2378" s="443" t="s">
        <v>527</v>
      </c>
      <c r="E2378" s="443" t="str">
        <f>CONCATENATE(SUM('Раздел 3'!D48:E49),"=",0)</f>
        <v>0=0</v>
      </c>
      <c r="F2378" s="444"/>
    </row>
    <row r="2379" spans="1:6" s="445" customFormat="1" ht="30" hidden="1" customHeight="1" x14ac:dyDescent="0.25">
      <c r="A2379" s="436" t="str">
        <f>IF((SUM('Раздел 1'!J61:J61)=0),"","Неверно!")</f>
        <v/>
      </c>
      <c r="B2379" s="437" t="s">
        <v>11003</v>
      </c>
      <c r="C2379" s="443" t="s">
        <v>744</v>
      </c>
      <c r="D2379" s="443" t="s">
        <v>10415</v>
      </c>
      <c r="E2379" s="443" t="str">
        <f>CONCATENATE(SUM('Раздел 1'!J61:J61),"=",0)</f>
        <v>0=0</v>
      </c>
      <c r="F2379" s="444"/>
    </row>
    <row r="2380" spans="1:6" s="445" customFormat="1" ht="30" hidden="1" customHeight="1" x14ac:dyDescent="0.25">
      <c r="A2380" s="436" t="str">
        <f>IF((SUM('Раздел 1'!J44:J44)=0),"","Неверно!")</f>
        <v/>
      </c>
      <c r="B2380" s="437" t="s">
        <v>11004</v>
      </c>
      <c r="C2380" s="443" t="s">
        <v>743</v>
      </c>
      <c r="D2380" s="443" t="s">
        <v>10416</v>
      </c>
      <c r="E2380" s="443" t="str">
        <f>CONCATENATE(SUM('Раздел 1'!J44:J44),"=",0)</f>
        <v>0=0</v>
      </c>
      <c r="F2380" s="444"/>
    </row>
    <row r="2381" spans="1:6" s="445" customFormat="1" ht="30" hidden="1" customHeight="1" x14ac:dyDescent="0.25">
      <c r="A2381" s="436" t="str">
        <f>IF((SUM('Раздел 1'!U44:U44)=0),"","Неверно!")</f>
        <v/>
      </c>
      <c r="B2381" s="437" t="s">
        <v>11005</v>
      </c>
      <c r="C2381" s="443" t="s">
        <v>742</v>
      </c>
      <c r="D2381" s="443" t="s">
        <v>10417</v>
      </c>
      <c r="E2381" s="443" t="str">
        <f>CONCATENATE(SUM('Раздел 1'!U44:U44),"=",0)</f>
        <v>0=0</v>
      </c>
      <c r="F2381" s="444"/>
    </row>
    <row r="2382" spans="1:6" s="445" customFormat="1" ht="30" hidden="1" customHeight="1" x14ac:dyDescent="0.25">
      <c r="A2382" s="436" t="str">
        <f>IF((SUM('Раздел 4'!E70:E70)=0),"","Неверно!")</f>
        <v/>
      </c>
      <c r="B2382" s="437" t="s">
        <v>11006</v>
      </c>
      <c r="C2382" s="443" t="s">
        <v>10418</v>
      </c>
      <c r="D2382" s="443" t="s">
        <v>10685</v>
      </c>
      <c r="E2382" s="443" t="str">
        <f>CONCATENATE(SUM('Раздел 4'!E70:E70),"=",0)</f>
        <v>0=0</v>
      </c>
      <c r="F2382" s="444"/>
    </row>
    <row r="2383" spans="1:6" s="445" customFormat="1" ht="30" hidden="1" customHeight="1" x14ac:dyDescent="0.25">
      <c r="A2383" s="436" t="str">
        <f>IF((SUM('Раздел 4'!N70:N70)=0),"","Неверно!")</f>
        <v/>
      </c>
      <c r="B2383" s="437" t="s">
        <v>11006</v>
      </c>
      <c r="C2383" s="443" t="s">
        <v>10419</v>
      </c>
      <c r="D2383" s="443" t="s">
        <v>10685</v>
      </c>
      <c r="E2383" s="443" t="str">
        <f>CONCATENATE(SUM('Раздел 4'!N70:N70),"=",0)</f>
        <v>0=0</v>
      </c>
      <c r="F2383" s="444"/>
    </row>
    <row r="2384" spans="1:6" s="445" customFormat="1" ht="30" hidden="1" customHeight="1" x14ac:dyDescent="0.25">
      <c r="A2384" s="436" t="str">
        <f>IF((SUM('Раздел 4'!F70:F70)=0),"","Неверно!")</f>
        <v/>
      </c>
      <c r="B2384" s="437" t="s">
        <v>11006</v>
      </c>
      <c r="C2384" s="443" t="s">
        <v>10420</v>
      </c>
      <c r="D2384" s="443" t="s">
        <v>10685</v>
      </c>
      <c r="E2384" s="443" t="str">
        <f>CONCATENATE(SUM('Раздел 4'!F70:F70),"=",0)</f>
        <v>0=0</v>
      </c>
      <c r="F2384" s="444"/>
    </row>
    <row r="2385" spans="1:6" s="445" customFormat="1" ht="30" hidden="1" customHeight="1" x14ac:dyDescent="0.25">
      <c r="A2385" s="436" t="str">
        <f>IF((SUM('Раздел 4'!G70:G70)=0),"","Неверно!")</f>
        <v/>
      </c>
      <c r="B2385" s="437" t="s">
        <v>11006</v>
      </c>
      <c r="C2385" s="443" t="s">
        <v>10421</v>
      </c>
      <c r="D2385" s="443" t="s">
        <v>10685</v>
      </c>
      <c r="E2385" s="443" t="str">
        <f>CONCATENATE(SUM('Раздел 4'!G70:G70),"=",0)</f>
        <v>0=0</v>
      </c>
      <c r="F2385" s="444"/>
    </row>
    <row r="2386" spans="1:6" s="445" customFormat="1" ht="30" hidden="1" customHeight="1" x14ac:dyDescent="0.25">
      <c r="A2386" s="436" t="str">
        <f>IF((SUM('Раздел 4'!H70:H70)=0),"","Неверно!")</f>
        <v/>
      </c>
      <c r="B2386" s="437" t="s">
        <v>11006</v>
      </c>
      <c r="C2386" s="443" t="s">
        <v>10422</v>
      </c>
      <c r="D2386" s="443" t="s">
        <v>10685</v>
      </c>
      <c r="E2386" s="443" t="str">
        <f>CONCATENATE(SUM('Раздел 4'!H70:H70),"=",0)</f>
        <v>0=0</v>
      </c>
      <c r="F2386" s="444"/>
    </row>
    <row r="2387" spans="1:6" s="445" customFormat="1" ht="30" hidden="1" customHeight="1" x14ac:dyDescent="0.25">
      <c r="A2387" s="436" t="str">
        <f>IF((SUM('Раздел 4'!I70:I70)=0),"","Неверно!")</f>
        <v/>
      </c>
      <c r="B2387" s="437" t="s">
        <v>11006</v>
      </c>
      <c r="C2387" s="443" t="s">
        <v>10423</v>
      </c>
      <c r="D2387" s="443" t="s">
        <v>10685</v>
      </c>
      <c r="E2387" s="443" t="str">
        <f>CONCATENATE(SUM('Раздел 4'!I70:I70),"=",0)</f>
        <v>0=0</v>
      </c>
      <c r="F2387" s="444"/>
    </row>
    <row r="2388" spans="1:6" s="445" customFormat="1" ht="30" hidden="1" customHeight="1" x14ac:dyDescent="0.25">
      <c r="A2388" s="436" t="str">
        <f>IF((SUM('Раздел 4'!J70:J70)=0),"","Неверно!")</f>
        <v/>
      </c>
      <c r="B2388" s="437" t="s">
        <v>11006</v>
      </c>
      <c r="C2388" s="443" t="s">
        <v>10424</v>
      </c>
      <c r="D2388" s="443" t="s">
        <v>10685</v>
      </c>
      <c r="E2388" s="443" t="str">
        <f>CONCATENATE(SUM('Раздел 4'!J70:J70),"=",0)</f>
        <v>0=0</v>
      </c>
      <c r="F2388" s="444"/>
    </row>
    <row r="2389" spans="1:6" s="445" customFormat="1" ht="30" hidden="1" customHeight="1" x14ac:dyDescent="0.25">
      <c r="A2389" s="436" t="str">
        <f>IF((SUM('Раздел 4'!K70:K70)=0),"","Неверно!")</f>
        <v/>
      </c>
      <c r="B2389" s="437" t="s">
        <v>11006</v>
      </c>
      <c r="C2389" s="443" t="s">
        <v>10425</v>
      </c>
      <c r="D2389" s="443" t="s">
        <v>10685</v>
      </c>
      <c r="E2389" s="443" t="str">
        <f>CONCATENATE(SUM('Раздел 4'!K70:K70),"=",0)</f>
        <v>0=0</v>
      </c>
      <c r="F2389" s="444"/>
    </row>
    <row r="2390" spans="1:6" s="445" customFormat="1" ht="30" hidden="1" customHeight="1" x14ac:dyDescent="0.25">
      <c r="A2390" s="436" t="str">
        <f>IF((SUM('Раздел 4'!L70:L70)=0),"","Неверно!")</f>
        <v/>
      </c>
      <c r="B2390" s="437" t="s">
        <v>11006</v>
      </c>
      <c r="C2390" s="443" t="s">
        <v>10426</v>
      </c>
      <c r="D2390" s="443" t="s">
        <v>10685</v>
      </c>
      <c r="E2390" s="443" t="str">
        <f>CONCATENATE(SUM('Раздел 4'!L70:L70),"=",0)</f>
        <v>0=0</v>
      </c>
      <c r="F2390" s="444"/>
    </row>
    <row r="2391" spans="1:6" s="445" customFormat="1" ht="30" hidden="1" customHeight="1" x14ac:dyDescent="0.25">
      <c r="A2391" s="436" t="str">
        <f>IF((SUM('Раздел 4'!M70:M70)=0),"","Неверно!")</f>
        <v/>
      </c>
      <c r="B2391" s="437" t="s">
        <v>11006</v>
      </c>
      <c r="C2391" s="443" t="s">
        <v>10427</v>
      </c>
      <c r="D2391" s="443" t="s">
        <v>10685</v>
      </c>
      <c r="E2391" s="443" t="str">
        <f>CONCATENATE(SUM('Раздел 4'!M70:M70),"=",0)</f>
        <v>0=0</v>
      </c>
      <c r="F2391" s="444"/>
    </row>
    <row r="2392" spans="1:6" s="445" customFormat="1" ht="30" hidden="1" customHeight="1" x14ac:dyDescent="0.25">
      <c r="A2392" s="436" t="str">
        <f>IF((SUM('Раздел 4'!K88:K89)=0),"","Неверно!")</f>
        <v/>
      </c>
      <c r="B2392" s="437" t="s">
        <v>11007</v>
      </c>
      <c r="C2392" s="443" t="s">
        <v>10428</v>
      </c>
      <c r="D2392" s="443" t="s">
        <v>10429</v>
      </c>
      <c r="E2392" s="443" t="str">
        <f>CONCATENATE(SUM('Раздел 4'!K88:K89),"=",0)</f>
        <v>0=0</v>
      </c>
      <c r="F2392" s="444"/>
    </row>
    <row r="2393" spans="1:6" s="445" customFormat="1" ht="30" hidden="1" customHeight="1" x14ac:dyDescent="0.25">
      <c r="A2393" s="436" t="str">
        <f>IF((SUM('Раздел 1'!AD58:AD58)=0),"","Неверно!")</f>
        <v/>
      </c>
      <c r="B2393" s="437" t="s">
        <v>11008</v>
      </c>
      <c r="C2393" s="443" t="s">
        <v>741</v>
      </c>
      <c r="D2393" s="443" t="s">
        <v>10430</v>
      </c>
      <c r="E2393" s="443" t="str">
        <f>CONCATENATE(SUM('Раздел 1'!AD58:AD58),"=",0)</f>
        <v>0=0</v>
      </c>
      <c r="F2393" s="444"/>
    </row>
    <row r="2394" spans="1:6" s="445" customFormat="1" ht="30" hidden="1" customHeight="1" x14ac:dyDescent="0.25">
      <c r="A2394" s="436" t="str">
        <f>IF((SUM('Раздел 1'!G59:G59)&lt;=SUM('Раздел 2'!E54:E54)),"","Неверно!")</f>
        <v/>
      </c>
      <c r="B2394" s="437" t="s">
        <v>11009</v>
      </c>
      <c r="C2394" s="443" t="s">
        <v>740</v>
      </c>
      <c r="D2394" s="443" t="s">
        <v>526</v>
      </c>
      <c r="E2394" s="443" t="str">
        <f>CONCATENATE(SUM('Раздел 1'!G59:G59),"&lt;=",SUM('Раздел 2'!E54:E54))</f>
        <v>3&lt;=4</v>
      </c>
      <c r="F2394" s="444"/>
    </row>
    <row r="2395" spans="1:6" s="445" customFormat="1" ht="30" hidden="1" customHeight="1" x14ac:dyDescent="0.25">
      <c r="A2395" s="436" t="str">
        <f>IF((SUM('Раздел 1'!AA44:AD44)=0),"","Неверно!")</f>
        <v/>
      </c>
      <c r="B2395" s="437" t="s">
        <v>11010</v>
      </c>
      <c r="C2395" s="443" t="s">
        <v>739</v>
      </c>
      <c r="D2395" s="443" t="s">
        <v>10431</v>
      </c>
      <c r="E2395" s="443" t="str">
        <f>CONCATENATE(SUM('Раздел 1'!AA44:AD44),"=",0)</f>
        <v>0=0</v>
      </c>
      <c r="F2395" s="444"/>
    </row>
    <row r="2396" spans="1:6" s="445" customFormat="1" ht="30" hidden="1" customHeight="1" x14ac:dyDescent="0.25">
      <c r="A2396" s="436" t="str">
        <f>IF((SUM('Раздел 3'!D8:D8)=0),"","Неверно!")</f>
        <v/>
      </c>
      <c r="B2396" s="437" t="s">
        <v>11011</v>
      </c>
      <c r="C2396" s="443" t="s">
        <v>737</v>
      </c>
      <c r="D2396" s="443" t="s">
        <v>10432</v>
      </c>
      <c r="E2396" s="443" t="str">
        <f>CONCATENATE(SUM('Раздел 3'!D8:D8),"=",0)</f>
        <v>0=0</v>
      </c>
      <c r="F2396" s="444"/>
    </row>
    <row r="2397" spans="1:6" s="445" customFormat="1" ht="30" hidden="1" customHeight="1" x14ac:dyDescent="0.25">
      <c r="A2397" s="436" t="str">
        <f>IF((SUM('Раздел 3'!E8:E8)=0),"","Неверно!")</f>
        <v/>
      </c>
      <c r="B2397" s="437" t="s">
        <v>11011</v>
      </c>
      <c r="C2397" s="443" t="s">
        <v>738</v>
      </c>
      <c r="D2397" s="443" t="s">
        <v>10432</v>
      </c>
      <c r="E2397" s="443" t="str">
        <f>CONCATENATE(SUM('Раздел 3'!E8:E8),"=",0)</f>
        <v>0=0</v>
      </c>
      <c r="F2397" s="444"/>
    </row>
    <row r="2398" spans="1:6" s="445" customFormat="1" ht="30" hidden="1" customHeight="1" x14ac:dyDescent="0.25">
      <c r="A2398" s="436" t="str">
        <f>IF((SUM('Раздел 1'!J51:J51)=0),"","Неверно!")</f>
        <v/>
      </c>
      <c r="B2398" s="437" t="s">
        <v>11012</v>
      </c>
      <c r="C2398" s="443" t="s">
        <v>736</v>
      </c>
      <c r="D2398" s="443" t="s">
        <v>10433</v>
      </c>
      <c r="E2398" s="443" t="str">
        <f>CONCATENATE(SUM('Раздел 1'!J51:J51),"=",0)</f>
        <v>0=0</v>
      </c>
      <c r="F2398" s="444"/>
    </row>
    <row r="2399" spans="1:6" s="445" customFormat="1" ht="30" hidden="1" customHeight="1" x14ac:dyDescent="0.25">
      <c r="A2399" s="436" t="str">
        <f>IF((SUM('Раздел 3'!D21:D21)=0),"","Неверно!")</f>
        <v/>
      </c>
      <c r="B2399" s="437" t="s">
        <v>11013</v>
      </c>
      <c r="C2399" s="443" t="s">
        <v>734</v>
      </c>
      <c r="D2399" s="443" t="s">
        <v>10434</v>
      </c>
      <c r="E2399" s="443" t="str">
        <f>CONCATENATE(SUM('Раздел 3'!D21:D21),"=",0)</f>
        <v>0=0</v>
      </c>
      <c r="F2399" s="444"/>
    </row>
    <row r="2400" spans="1:6" s="445" customFormat="1" ht="30" hidden="1" customHeight="1" x14ac:dyDescent="0.25">
      <c r="A2400" s="436" t="str">
        <f>IF((SUM('Раздел 3'!E21:E21)=0),"","Неверно!")</f>
        <v/>
      </c>
      <c r="B2400" s="437" t="s">
        <v>11013</v>
      </c>
      <c r="C2400" s="443" t="s">
        <v>735</v>
      </c>
      <c r="D2400" s="443" t="s">
        <v>10434</v>
      </c>
      <c r="E2400" s="443" t="str">
        <f>CONCATENATE(SUM('Раздел 3'!E21:E21),"=",0)</f>
        <v>0=0</v>
      </c>
      <c r="F2400" s="444"/>
    </row>
    <row r="2401" spans="1:6" s="445" customFormat="1" ht="30" hidden="1" customHeight="1" x14ac:dyDescent="0.25">
      <c r="A2401" s="436" t="str">
        <f>IF((SUM('Раздел 3'!E27:E27)=0),"","Неверно!")</f>
        <v/>
      </c>
      <c r="B2401" s="437" t="s">
        <v>11014</v>
      </c>
      <c r="C2401" s="443" t="s">
        <v>733</v>
      </c>
      <c r="D2401" s="443" t="s">
        <v>10684</v>
      </c>
      <c r="E2401" s="443" t="str">
        <f>CONCATENATE(SUM('Раздел 3'!E27:E27),"=",0)</f>
        <v>0=0</v>
      </c>
      <c r="F2401" s="444"/>
    </row>
    <row r="2402" spans="1:6" s="445" customFormat="1" ht="30" hidden="1" customHeight="1" x14ac:dyDescent="0.25">
      <c r="A2402" s="436" t="str">
        <f>IF((SUM('Раздел 1'!R51:R51)=0),"","Неверно!")</f>
        <v/>
      </c>
      <c r="B2402" s="437" t="s">
        <v>11015</v>
      </c>
      <c r="C2402" s="443" t="s">
        <v>732</v>
      </c>
      <c r="D2402" s="443" t="s">
        <v>10435</v>
      </c>
      <c r="E2402" s="443" t="str">
        <f>CONCATENATE(SUM('Раздел 1'!R51:R51),"=",0)</f>
        <v>0=0</v>
      </c>
      <c r="F2402" s="444"/>
    </row>
    <row r="2403" spans="1:6" s="445" customFormat="1" ht="30" hidden="1" customHeight="1" x14ac:dyDescent="0.25">
      <c r="A2403" s="436" t="str">
        <f>IF((SUM('Раздел 1'!Y11:Y11)=0),"","Неверно!")</f>
        <v/>
      </c>
      <c r="B2403" s="437" t="s">
        <v>11016</v>
      </c>
      <c r="C2403" s="443" t="s">
        <v>730</v>
      </c>
      <c r="D2403" s="443" t="s">
        <v>10436</v>
      </c>
      <c r="E2403" s="443" t="str">
        <f>CONCATENATE(SUM('Раздел 1'!Y11:Y11),"=",0)</f>
        <v>0=0</v>
      </c>
      <c r="F2403" s="444"/>
    </row>
    <row r="2404" spans="1:6" s="445" customFormat="1" ht="30" hidden="1" customHeight="1" x14ac:dyDescent="0.25">
      <c r="A2404" s="436" t="str">
        <f>IF((SUM('Раздел 1'!Z11:Z11)=0),"","Неверно!")</f>
        <v/>
      </c>
      <c r="B2404" s="437" t="s">
        <v>11016</v>
      </c>
      <c r="C2404" s="443" t="s">
        <v>731</v>
      </c>
      <c r="D2404" s="443" t="s">
        <v>10436</v>
      </c>
      <c r="E2404" s="443" t="str">
        <f>CONCATENATE(SUM('Раздел 1'!Z11:Z11),"=",0)</f>
        <v>0=0</v>
      </c>
      <c r="F2404" s="444"/>
    </row>
    <row r="2405" spans="1:6" s="445" customFormat="1" ht="30" hidden="1" customHeight="1" x14ac:dyDescent="0.25">
      <c r="A2405" s="436" t="str">
        <f>IF((SUM('Раздел 3'!E9:E9)=0),"","Неверно!")</f>
        <v/>
      </c>
      <c r="B2405" s="437" t="s">
        <v>11017</v>
      </c>
      <c r="C2405" s="443" t="s">
        <v>729</v>
      </c>
      <c r="D2405" s="443" t="s">
        <v>10437</v>
      </c>
      <c r="E2405" s="443" t="str">
        <f>CONCATENATE(SUM('Раздел 3'!E9:E9),"=",0)</f>
        <v>0=0</v>
      </c>
      <c r="F2405" s="444"/>
    </row>
    <row r="2406" spans="1:6" s="445" customFormat="1" ht="30" hidden="1" customHeight="1" x14ac:dyDescent="0.25">
      <c r="A2406" s="436" t="str">
        <f>IF((SUM('Раздел 1'!AA60:AA60)=0),"","Неверно!")</f>
        <v/>
      </c>
      <c r="B2406" s="437" t="s">
        <v>11018</v>
      </c>
      <c r="C2406" s="443" t="s">
        <v>724</v>
      </c>
      <c r="D2406" s="443" t="s">
        <v>725</v>
      </c>
      <c r="E2406" s="443" t="str">
        <f>CONCATENATE(SUM('Раздел 1'!AA60:AA60),"=",0)</f>
        <v>0=0</v>
      </c>
      <c r="F2406" s="444"/>
    </row>
    <row r="2407" spans="1:6" s="445" customFormat="1" ht="30" hidden="1" customHeight="1" x14ac:dyDescent="0.25">
      <c r="A2407" s="436" t="str">
        <f>IF((SUM('Раздел 1'!AB60:AB60)=0),"","Неверно!")</f>
        <v/>
      </c>
      <c r="B2407" s="437" t="s">
        <v>11018</v>
      </c>
      <c r="C2407" s="443" t="s">
        <v>726</v>
      </c>
      <c r="D2407" s="443" t="s">
        <v>725</v>
      </c>
      <c r="E2407" s="443" t="str">
        <f>CONCATENATE(SUM('Раздел 1'!AB60:AB60),"=",0)</f>
        <v>0=0</v>
      </c>
      <c r="F2407" s="444"/>
    </row>
    <row r="2408" spans="1:6" s="445" customFormat="1" ht="30" hidden="1" customHeight="1" x14ac:dyDescent="0.25">
      <c r="A2408" s="436" t="str">
        <f>IF((SUM('Раздел 1'!AC60:AC60)=0),"","Неверно!")</f>
        <v/>
      </c>
      <c r="B2408" s="437" t="s">
        <v>11018</v>
      </c>
      <c r="C2408" s="443" t="s">
        <v>727</v>
      </c>
      <c r="D2408" s="443" t="s">
        <v>725</v>
      </c>
      <c r="E2408" s="443" t="str">
        <f>CONCATENATE(SUM('Раздел 1'!AC60:AC60),"=",0)</f>
        <v>0=0</v>
      </c>
      <c r="F2408" s="444"/>
    </row>
    <row r="2409" spans="1:6" s="445" customFormat="1" ht="30" hidden="1" customHeight="1" x14ac:dyDescent="0.25">
      <c r="A2409" s="436" t="str">
        <f>IF((SUM('Раздел 1'!AD60:AD60)=0),"","Неверно!")</f>
        <v/>
      </c>
      <c r="B2409" s="437" t="s">
        <v>11018</v>
      </c>
      <c r="C2409" s="443" t="s">
        <v>728</v>
      </c>
      <c r="D2409" s="443" t="s">
        <v>725</v>
      </c>
      <c r="E2409" s="443" t="str">
        <f>CONCATENATE(SUM('Раздел 1'!AD60:AD60),"=",0)</f>
        <v>0=0</v>
      </c>
      <c r="F2409" s="444"/>
    </row>
    <row r="2410" spans="1:6" s="445" customFormat="1" ht="30" hidden="1" customHeight="1" x14ac:dyDescent="0.25">
      <c r="A2410" s="436" t="str">
        <f>IF((SUM('Раздел 1'!U51:U51)=0),"","Неверно!")</f>
        <v/>
      </c>
      <c r="B2410" s="437" t="s">
        <v>11019</v>
      </c>
      <c r="C2410" s="443" t="s">
        <v>723</v>
      </c>
      <c r="D2410" s="443" t="s">
        <v>10433</v>
      </c>
      <c r="E2410" s="443" t="str">
        <f>CONCATENATE(SUM('Раздел 1'!U51:U51),"=",0)</f>
        <v>0=0</v>
      </c>
      <c r="F2410" s="444"/>
    </row>
    <row r="2411" spans="1:6" s="445" customFormat="1" ht="30" hidden="1" customHeight="1" x14ac:dyDescent="0.25">
      <c r="A2411" s="436" t="str">
        <f>IF((SUM('Раздел 1'!K60:K60)=0),"","Неверно!")</f>
        <v/>
      </c>
      <c r="B2411" s="437" t="s">
        <v>11020</v>
      </c>
      <c r="C2411" s="443" t="s">
        <v>721</v>
      </c>
      <c r="D2411" s="443" t="s">
        <v>722</v>
      </c>
      <c r="E2411" s="443" t="str">
        <f>CONCATENATE(SUM('Раздел 1'!K60:K60),"=",0)</f>
        <v>0=0</v>
      </c>
      <c r="F2411" s="444"/>
    </row>
    <row r="2412" spans="1:6" s="445" customFormat="1" ht="30" hidden="1" customHeight="1" x14ac:dyDescent="0.25">
      <c r="A2412" s="436" t="str">
        <f>IF((SUM('Разделы 9, 10'!D12:D12)&gt;=SUM('Разделы 9, 10'!E12:E12)),"","Неверно!")</f>
        <v/>
      </c>
      <c r="B2412" s="437" t="s">
        <v>11021</v>
      </c>
      <c r="C2412" s="443" t="s">
        <v>704</v>
      </c>
      <c r="D2412" s="443" t="s">
        <v>10438</v>
      </c>
      <c r="E2412" s="443" t="str">
        <f>CONCATENATE(SUM('Разделы 9, 10'!D12:D12),"&gt;=",SUM('Разделы 9, 10'!E12:E12))</f>
        <v>5&gt;=5</v>
      </c>
      <c r="F2412" s="444"/>
    </row>
    <row r="2413" spans="1:6" s="445" customFormat="1" ht="30" hidden="1" customHeight="1" x14ac:dyDescent="0.25">
      <c r="A2413" s="436" t="str">
        <f>IF((SUM('Разделы 9, 10'!D13:D13)&gt;=SUM('Разделы 9, 10'!E13:E13)),"","Неверно!")</f>
        <v/>
      </c>
      <c r="B2413" s="437" t="s">
        <v>11021</v>
      </c>
      <c r="C2413" s="443" t="s">
        <v>705</v>
      </c>
      <c r="D2413" s="443" t="s">
        <v>10438</v>
      </c>
      <c r="E2413" s="443" t="str">
        <f>CONCATENATE(SUM('Разделы 9, 10'!D13:D13),"&gt;=",SUM('Разделы 9, 10'!E13:E13))</f>
        <v>3&gt;=3</v>
      </c>
      <c r="F2413" s="444"/>
    </row>
    <row r="2414" spans="1:6" s="445" customFormat="1" ht="30" hidden="1" customHeight="1" x14ac:dyDescent="0.25">
      <c r="A2414" s="436" t="str">
        <f>IF((SUM('Разделы 9, 10'!D14:D14)&gt;=SUM('Разделы 9, 10'!E14:E14)),"","Неверно!")</f>
        <v/>
      </c>
      <c r="B2414" s="437" t="s">
        <v>11021</v>
      </c>
      <c r="C2414" s="443" t="s">
        <v>706</v>
      </c>
      <c r="D2414" s="443" t="s">
        <v>10438</v>
      </c>
      <c r="E2414" s="443" t="str">
        <f>CONCATENATE(SUM('Разделы 9, 10'!D14:D14),"&gt;=",SUM('Разделы 9, 10'!E14:E14))</f>
        <v>2&gt;=2</v>
      </c>
      <c r="F2414" s="444"/>
    </row>
    <row r="2415" spans="1:6" s="445" customFormat="1" ht="30" hidden="1" customHeight="1" x14ac:dyDescent="0.25">
      <c r="A2415" s="436" t="str">
        <f>IF((SUM('Разделы 9, 10'!D15:D15)&gt;=SUM('Разделы 9, 10'!E15:E15)),"","Неверно!")</f>
        <v/>
      </c>
      <c r="B2415" s="437" t="s">
        <v>11021</v>
      </c>
      <c r="C2415" s="443" t="s">
        <v>707</v>
      </c>
      <c r="D2415" s="443" t="s">
        <v>10438</v>
      </c>
      <c r="E2415" s="443" t="str">
        <f>CONCATENATE(SUM('Разделы 9, 10'!D15:D15),"&gt;=",SUM('Разделы 9, 10'!E15:E15))</f>
        <v>0&gt;=0</v>
      </c>
      <c r="F2415" s="444"/>
    </row>
    <row r="2416" spans="1:6" s="445" customFormat="1" ht="30" hidden="1" customHeight="1" x14ac:dyDescent="0.25">
      <c r="A2416" s="436" t="str">
        <f>IF((SUM('Разделы 9, 10'!D16:D16)&gt;=SUM('Разделы 9, 10'!E16:E16)),"","Неверно!")</f>
        <v/>
      </c>
      <c r="B2416" s="437" t="s">
        <v>11021</v>
      </c>
      <c r="C2416" s="443" t="s">
        <v>708</v>
      </c>
      <c r="D2416" s="443" t="s">
        <v>10438</v>
      </c>
      <c r="E2416" s="443" t="str">
        <f>CONCATENATE(SUM('Разделы 9, 10'!D16:D16),"&gt;=",SUM('Разделы 9, 10'!E16:E16))</f>
        <v>0&gt;=0</v>
      </c>
      <c r="F2416" s="444"/>
    </row>
    <row r="2417" spans="1:6" s="445" customFormat="1" ht="30" hidden="1" customHeight="1" x14ac:dyDescent="0.25">
      <c r="A2417" s="436" t="str">
        <f>IF((SUM('Разделы 9, 10'!D17:D17)&gt;=SUM('Разделы 9, 10'!E17:E17)),"","Неверно!")</f>
        <v/>
      </c>
      <c r="B2417" s="437" t="s">
        <v>11021</v>
      </c>
      <c r="C2417" s="443" t="s">
        <v>709</v>
      </c>
      <c r="D2417" s="443" t="s">
        <v>10438</v>
      </c>
      <c r="E2417" s="443" t="str">
        <f>CONCATENATE(SUM('Разделы 9, 10'!D17:D17),"&gt;=",SUM('Разделы 9, 10'!E17:E17))</f>
        <v>3&gt;=3</v>
      </c>
      <c r="F2417" s="444"/>
    </row>
    <row r="2418" spans="1:6" s="445" customFormat="1" ht="30" hidden="1" customHeight="1" x14ac:dyDescent="0.25">
      <c r="A2418" s="436" t="str">
        <f>IF((SUM('Разделы 9, 10'!D18:D18)&gt;=SUM('Разделы 9, 10'!E18:E18)),"","Неверно!")</f>
        <v/>
      </c>
      <c r="B2418" s="437" t="s">
        <v>11021</v>
      </c>
      <c r="C2418" s="443" t="s">
        <v>710</v>
      </c>
      <c r="D2418" s="443" t="s">
        <v>10438</v>
      </c>
      <c r="E2418" s="443" t="str">
        <f>CONCATENATE(SUM('Разделы 9, 10'!D18:D18),"&gt;=",SUM('Разделы 9, 10'!E18:E18))</f>
        <v>0&gt;=0</v>
      </c>
      <c r="F2418" s="444"/>
    </row>
    <row r="2419" spans="1:6" s="445" customFormat="1" ht="30" hidden="1" customHeight="1" x14ac:dyDescent="0.25">
      <c r="A2419" s="436" t="str">
        <f>IF((SUM('Разделы 9, 10'!D19:D19)&gt;=SUM('Разделы 9, 10'!E19:E19)),"","Неверно!")</f>
        <v/>
      </c>
      <c r="B2419" s="437" t="s">
        <v>11021</v>
      </c>
      <c r="C2419" s="443" t="s">
        <v>711</v>
      </c>
      <c r="D2419" s="443" t="s">
        <v>10438</v>
      </c>
      <c r="E2419" s="443" t="str">
        <f>CONCATENATE(SUM('Разделы 9, 10'!D19:D19),"&gt;=",SUM('Разделы 9, 10'!E19:E19))</f>
        <v>0&gt;=0</v>
      </c>
      <c r="F2419" s="444"/>
    </row>
    <row r="2420" spans="1:6" s="445" customFormat="1" ht="30" hidden="1" customHeight="1" x14ac:dyDescent="0.25">
      <c r="A2420" s="436" t="str">
        <f>IF((SUM('Разделы 9, 10'!D20:D20)&gt;=SUM('Разделы 9, 10'!E20:E20)),"","Неверно!")</f>
        <v/>
      </c>
      <c r="B2420" s="437" t="s">
        <v>11021</v>
      </c>
      <c r="C2420" s="443" t="s">
        <v>712</v>
      </c>
      <c r="D2420" s="443" t="s">
        <v>10438</v>
      </c>
      <c r="E2420" s="443" t="str">
        <f>CONCATENATE(SUM('Разделы 9, 10'!D20:D20),"&gt;=",SUM('Разделы 9, 10'!E20:E20))</f>
        <v>0&gt;=0</v>
      </c>
      <c r="F2420" s="444"/>
    </row>
    <row r="2421" spans="1:6" s="445" customFormat="1" ht="30" hidden="1" customHeight="1" x14ac:dyDescent="0.25">
      <c r="A2421" s="436" t="str">
        <f>IF((SUM('Разделы 9, 10'!D12:D12)&gt;=SUM('Разделы 9, 10'!M12:M12)),"","Неверно!")</f>
        <v/>
      </c>
      <c r="B2421" s="437" t="s">
        <v>11022</v>
      </c>
      <c r="C2421" s="443" t="s">
        <v>576</v>
      </c>
      <c r="D2421" s="443" t="s">
        <v>10439</v>
      </c>
      <c r="E2421" s="443" t="str">
        <f>CONCATENATE(SUM('Разделы 9, 10'!D12:D12),"&gt;=",SUM('Разделы 9, 10'!M12:M12))</f>
        <v>5&gt;=0</v>
      </c>
      <c r="F2421" s="444"/>
    </row>
    <row r="2422" spans="1:6" s="445" customFormat="1" ht="30" hidden="1" customHeight="1" x14ac:dyDescent="0.25">
      <c r="A2422" s="436" t="str">
        <f>IF((SUM('Разделы 9, 10'!D13:D13)&gt;=SUM('Разделы 9, 10'!M13:M13)),"","Неверно!")</f>
        <v/>
      </c>
      <c r="B2422" s="437" t="s">
        <v>11022</v>
      </c>
      <c r="C2422" s="443" t="s">
        <v>577</v>
      </c>
      <c r="D2422" s="443" t="s">
        <v>10439</v>
      </c>
      <c r="E2422" s="443" t="str">
        <f>CONCATENATE(SUM('Разделы 9, 10'!D13:D13),"&gt;=",SUM('Разделы 9, 10'!M13:M13))</f>
        <v>3&gt;=0</v>
      </c>
      <c r="F2422" s="444"/>
    </row>
    <row r="2423" spans="1:6" s="445" customFormat="1" ht="30" hidden="1" customHeight="1" x14ac:dyDescent="0.25">
      <c r="A2423" s="436" t="str">
        <f>IF((SUM('Разделы 9, 10'!D14:D14)&gt;=SUM('Разделы 9, 10'!M14:M14)),"","Неверно!")</f>
        <v/>
      </c>
      <c r="B2423" s="437" t="s">
        <v>11022</v>
      </c>
      <c r="C2423" s="443" t="s">
        <v>578</v>
      </c>
      <c r="D2423" s="443" t="s">
        <v>10439</v>
      </c>
      <c r="E2423" s="443" t="str">
        <f>CONCATENATE(SUM('Разделы 9, 10'!D14:D14),"&gt;=",SUM('Разделы 9, 10'!M14:M14))</f>
        <v>2&gt;=0</v>
      </c>
      <c r="F2423" s="444"/>
    </row>
    <row r="2424" spans="1:6" s="445" customFormat="1" ht="30" hidden="1" customHeight="1" x14ac:dyDescent="0.25">
      <c r="A2424" s="436" t="str">
        <f>IF((SUM('Разделы 9, 10'!D15:D15)&gt;=SUM('Разделы 9, 10'!M15:M15)),"","Неверно!")</f>
        <v/>
      </c>
      <c r="B2424" s="437" t="s">
        <v>11022</v>
      </c>
      <c r="C2424" s="443" t="s">
        <v>579</v>
      </c>
      <c r="D2424" s="443" t="s">
        <v>10439</v>
      </c>
      <c r="E2424" s="443" t="str">
        <f>CONCATENATE(SUM('Разделы 9, 10'!D15:D15),"&gt;=",SUM('Разделы 9, 10'!M15:M15))</f>
        <v>0&gt;=0</v>
      </c>
      <c r="F2424" s="444"/>
    </row>
    <row r="2425" spans="1:6" s="445" customFormat="1" ht="30" hidden="1" customHeight="1" x14ac:dyDescent="0.25">
      <c r="A2425" s="436" t="str">
        <f>IF((SUM('Разделы 9, 10'!D16:D16)&gt;=SUM('Разделы 9, 10'!M16:M16)),"","Неверно!")</f>
        <v/>
      </c>
      <c r="B2425" s="437" t="s">
        <v>11022</v>
      </c>
      <c r="C2425" s="443" t="s">
        <v>580</v>
      </c>
      <c r="D2425" s="443" t="s">
        <v>10439</v>
      </c>
      <c r="E2425" s="443" t="str">
        <f>CONCATENATE(SUM('Разделы 9, 10'!D16:D16),"&gt;=",SUM('Разделы 9, 10'!M16:M16))</f>
        <v>0&gt;=0</v>
      </c>
      <c r="F2425" s="444"/>
    </row>
    <row r="2426" spans="1:6" s="445" customFormat="1" ht="30" hidden="1" customHeight="1" x14ac:dyDescent="0.25">
      <c r="A2426" s="436" t="str">
        <f>IF((SUM('Разделы 9, 10'!D17:D17)&gt;=SUM('Разделы 9, 10'!M17:M17)),"","Неверно!")</f>
        <v/>
      </c>
      <c r="B2426" s="437" t="s">
        <v>11022</v>
      </c>
      <c r="C2426" s="443" t="s">
        <v>581</v>
      </c>
      <c r="D2426" s="443" t="s">
        <v>10439</v>
      </c>
      <c r="E2426" s="443" t="str">
        <f>CONCATENATE(SUM('Разделы 9, 10'!D17:D17),"&gt;=",SUM('Разделы 9, 10'!M17:M17))</f>
        <v>3&gt;=0</v>
      </c>
      <c r="F2426" s="444"/>
    </row>
    <row r="2427" spans="1:6" s="445" customFormat="1" ht="30" hidden="1" customHeight="1" x14ac:dyDescent="0.25">
      <c r="A2427" s="436" t="str">
        <f>IF((SUM('Разделы 9, 10'!D18:D18)&gt;=SUM('Разделы 9, 10'!M18:M18)),"","Неверно!")</f>
        <v/>
      </c>
      <c r="B2427" s="437" t="s">
        <v>11022</v>
      </c>
      <c r="C2427" s="443" t="s">
        <v>582</v>
      </c>
      <c r="D2427" s="443" t="s">
        <v>10439</v>
      </c>
      <c r="E2427" s="443" t="str">
        <f>CONCATENATE(SUM('Разделы 9, 10'!D18:D18),"&gt;=",SUM('Разделы 9, 10'!M18:M18))</f>
        <v>0&gt;=0</v>
      </c>
      <c r="F2427" s="444"/>
    </row>
    <row r="2428" spans="1:6" s="445" customFormat="1" ht="30" hidden="1" customHeight="1" x14ac:dyDescent="0.25">
      <c r="A2428" s="436" t="str">
        <f>IF((SUM('Разделы 9, 10'!D19:D19)&gt;=SUM('Разделы 9, 10'!M19:M19)),"","Неверно!")</f>
        <v/>
      </c>
      <c r="B2428" s="437" t="s">
        <v>11022</v>
      </c>
      <c r="C2428" s="443" t="s">
        <v>583</v>
      </c>
      <c r="D2428" s="443" t="s">
        <v>10439</v>
      </c>
      <c r="E2428" s="443" t="str">
        <f>CONCATENATE(SUM('Разделы 9, 10'!D19:D19),"&gt;=",SUM('Разделы 9, 10'!M19:M19))</f>
        <v>0&gt;=0</v>
      </c>
      <c r="F2428" s="444"/>
    </row>
    <row r="2429" spans="1:6" s="445" customFormat="1" ht="30" hidden="1" customHeight="1" x14ac:dyDescent="0.25">
      <c r="A2429" s="436" t="str">
        <f>IF((SUM('Разделы 9, 10'!D20:D20)&gt;=SUM('Разделы 9, 10'!M20:M20)),"","Неверно!")</f>
        <v/>
      </c>
      <c r="B2429" s="437" t="s">
        <v>11022</v>
      </c>
      <c r="C2429" s="443" t="s">
        <v>584</v>
      </c>
      <c r="D2429" s="443" t="s">
        <v>10439</v>
      </c>
      <c r="E2429" s="443" t="str">
        <f>CONCATENATE(SUM('Разделы 9, 10'!D20:D20),"&gt;=",SUM('Разделы 9, 10'!M20:M20))</f>
        <v>0&gt;=0</v>
      </c>
      <c r="F2429" s="444"/>
    </row>
    <row r="2430" spans="1:6" s="445" customFormat="1" ht="30" hidden="1" customHeight="1" x14ac:dyDescent="0.25">
      <c r="A2430" s="436" t="str">
        <f>IF((SUM('Разделы 9, 10'!S12:S12)&lt;=SUM('Разделы 9, 10'!E12:E12)),"","Неверно!")</f>
        <v/>
      </c>
      <c r="B2430" s="437" t="s">
        <v>11023</v>
      </c>
      <c r="C2430" s="443" t="s">
        <v>10674</v>
      </c>
      <c r="D2430" s="443" t="s">
        <v>10675</v>
      </c>
      <c r="E2430" s="443" t="str">
        <f>CONCATENATE(SUM('Разделы 9, 10'!S12:S12),"&lt;=",SUM('Разделы 9, 10'!E12:E12))</f>
        <v>0&lt;=5</v>
      </c>
      <c r="F2430" s="444"/>
    </row>
    <row r="2431" spans="1:6" s="445" customFormat="1" ht="30" hidden="1" customHeight="1" x14ac:dyDescent="0.25">
      <c r="A2431" s="436" t="str">
        <f>IF((SUM('Разделы 9, 10'!S13:S13)&lt;=SUM('Разделы 9, 10'!E13:E13)),"","Неверно!")</f>
        <v/>
      </c>
      <c r="B2431" s="437" t="s">
        <v>11023</v>
      </c>
      <c r="C2431" s="443" t="s">
        <v>10676</v>
      </c>
      <c r="D2431" s="443" t="s">
        <v>10675</v>
      </c>
      <c r="E2431" s="443" t="str">
        <f>CONCATENATE(SUM('Разделы 9, 10'!S13:S13),"&lt;=",SUM('Разделы 9, 10'!E13:E13))</f>
        <v>0&lt;=3</v>
      </c>
      <c r="F2431" s="444"/>
    </row>
    <row r="2432" spans="1:6" s="445" customFormat="1" ht="30" hidden="1" customHeight="1" x14ac:dyDescent="0.25">
      <c r="A2432" s="436" t="str">
        <f>IF((SUM('Разделы 9, 10'!S14:S14)&lt;=SUM('Разделы 9, 10'!E14:E14)),"","Неверно!")</f>
        <v/>
      </c>
      <c r="B2432" s="437" t="s">
        <v>11023</v>
      </c>
      <c r="C2432" s="443" t="s">
        <v>10677</v>
      </c>
      <c r="D2432" s="443" t="s">
        <v>10675</v>
      </c>
      <c r="E2432" s="443" t="str">
        <f>CONCATENATE(SUM('Разделы 9, 10'!S14:S14),"&lt;=",SUM('Разделы 9, 10'!E14:E14))</f>
        <v>0&lt;=2</v>
      </c>
      <c r="F2432" s="444"/>
    </row>
    <row r="2433" spans="1:6" s="445" customFormat="1" ht="30" hidden="1" customHeight="1" x14ac:dyDescent="0.25">
      <c r="A2433" s="436" t="str">
        <f>IF((SUM('Разделы 9, 10'!S15:S15)&lt;=SUM('Разделы 9, 10'!E15:E15)),"","Неверно!")</f>
        <v/>
      </c>
      <c r="B2433" s="437" t="s">
        <v>11023</v>
      </c>
      <c r="C2433" s="443" t="s">
        <v>10678</v>
      </c>
      <c r="D2433" s="443" t="s">
        <v>10675</v>
      </c>
      <c r="E2433" s="443" t="str">
        <f>CONCATENATE(SUM('Разделы 9, 10'!S15:S15),"&lt;=",SUM('Разделы 9, 10'!E15:E15))</f>
        <v>0&lt;=0</v>
      </c>
      <c r="F2433" s="444"/>
    </row>
    <row r="2434" spans="1:6" s="445" customFormat="1" ht="30" hidden="1" customHeight="1" x14ac:dyDescent="0.25">
      <c r="A2434" s="436" t="str">
        <f>IF((SUM('Разделы 9, 10'!S16:S16)&lt;=SUM('Разделы 9, 10'!E16:E16)),"","Неверно!")</f>
        <v/>
      </c>
      <c r="B2434" s="437" t="s">
        <v>11023</v>
      </c>
      <c r="C2434" s="443" t="s">
        <v>10679</v>
      </c>
      <c r="D2434" s="443" t="s">
        <v>10675</v>
      </c>
      <c r="E2434" s="443" t="str">
        <f>CONCATENATE(SUM('Разделы 9, 10'!S16:S16),"&lt;=",SUM('Разделы 9, 10'!E16:E16))</f>
        <v>0&lt;=0</v>
      </c>
      <c r="F2434" s="444"/>
    </row>
    <row r="2435" spans="1:6" s="445" customFormat="1" ht="30" hidden="1" customHeight="1" x14ac:dyDescent="0.25">
      <c r="A2435" s="436" t="str">
        <f>IF((SUM('Разделы 9, 10'!S17:S17)&lt;=SUM('Разделы 9, 10'!E17:E17)),"","Неверно!")</f>
        <v/>
      </c>
      <c r="B2435" s="437" t="s">
        <v>11023</v>
      </c>
      <c r="C2435" s="443" t="s">
        <v>10680</v>
      </c>
      <c r="D2435" s="443" t="s">
        <v>10675</v>
      </c>
      <c r="E2435" s="443" t="str">
        <f>CONCATENATE(SUM('Разделы 9, 10'!S17:S17),"&lt;=",SUM('Разделы 9, 10'!E17:E17))</f>
        <v>0&lt;=3</v>
      </c>
      <c r="F2435" s="444"/>
    </row>
    <row r="2436" spans="1:6" s="445" customFormat="1" ht="30" hidden="1" customHeight="1" x14ac:dyDescent="0.25">
      <c r="A2436" s="436" t="str">
        <f>IF((SUM('Разделы 9, 10'!S18:S18)&lt;=SUM('Разделы 9, 10'!E18:E18)),"","Неверно!")</f>
        <v/>
      </c>
      <c r="B2436" s="437" t="s">
        <v>11023</v>
      </c>
      <c r="C2436" s="443" t="s">
        <v>10681</v>
      </c>
      <c r="D2436" s="443" t="s">
        <v>10675</v>
      </c>
      <c r="E2436" s="443" t="str">
        <f>CONCATENATE(SUM('Разделы 9, 10'!S18:S18),"&lt;=",SUM('Разделы 9, 10'!E18:E18))</f>
        <v>0&lt;=0</v>
      </c>
      <c r="F2436" s="444"/>
    </row>
    <row r="2437" spans="1:6" s="445" customFormat="1" ht="30" hidden="1" customHeight="1" x14ac:dyDescent="0.25">
      <c r="A2437" s="436" t="str">
        <f>IF((SUM('Разделы 9, 10'!S19:S19)&lt;=SUM('Разделы 9, 10'!E19:E19)),"","Неверно!")</f>
        <v/>
      </c>
      <c r="B2437" s="437" t="s">
        <v>11023</v>
      </c>
      <c r="C2437" s="443" t="s">
        <v>10682</v>
      </c>
      <c r="D2437" s="443" t="s">
        <v>10675</v>
      </c>
      <c r="E2437" s="443" t="str">
        <f>CONCATENATE(SUM('Разделы 9, 10'!S19:S19),"&lt;=",SUM('Разделы 9, 10'!E19:E19))</f>
        <v>0&lt;=0</v>
      </c>
      <c r="F2437" s="444"/>
    </row>
    <row r="2438" spans="1:6" s="445" customFormat="1" ht="30" hidden="1" customHeight="1" x14ac:dyDescent="0.25">
      <c r="A2438" s="436" t="str">
        <f>IF((SUM('Разделы 9, 10'!S20:S20)&lt;=SUM('Разделы 9, 10'!E20:E20)),"","Неверно!")</f>
        <v/>
      </c>
      <c r="B2438" s="437" t="s">
        <v>11023</v>
      </c>
      <c r="C2438" s="443" t="s">
        <v>10683</v>
      </c>
      <c r="D2438" s="443" t="s">
        <v>10675</v>
      </c>
      <c r="E2438" s="443" t="str">
        <f>CONCATENATE(SUM('Разделы 9, 10'!S20:S20),"&lt;=",SUM('Разделы 9, 10'!E20:E20))</f>
        <v>0&lt;=0</v>
      </c>
      <c r="F2438" s="444"/>
    </row>
    <row r="2439" spans="1:6" s="445" customFormat="1" ht="30" hidden="1" customHeight="1" x14ac:dyDescent="0.25">
      <c r="A2439" s="436" t="str">
        <f>IF((SUM('Разделы 9, 10'!N12:N12)&gt;=SUM('Разделы 9, 10'!O12:O12)),"","Неверно!")</f>
        <v/>
      </c>
      <c r="B2439" s="437" t="s">
        <v>11024</v>
      </c>
      <c r="C2439" s="443" t="s">
        <v>2943</v>
      </c>
      <c r="D2439" s="443" t="s">
        <v>10440</v>
      </c>
      <c r="E2439" s="443" t="str">
        <f>CONCATENATE(SUM('Разделы 9, 10'!N12:N12),"&gt;=",SUM('Разделы 9, 10'!O12:O12))</f>
        <v>0&gt;=0</v>
      </c>
      <c r="F2439" s="444"/>
    </row>
    <row r="2440" spans="1:6" s="445" customFormat="1" ht="30" hidden="1" customHeight="1" x14ac:dyDescent="0.25">
      <c r="A2440" s="436" t="str">
        <f>IF((SUM('Разделы 9, 10'!N13:N13)&gt;=SUM('Разделы 9, 10'!O13:O13)),"","Неверно!")</f>
        <v/>
      </c>
      <c r="B2440" s="437" t="s">
        <v>11024</v>
      </c>
      <c r="C2440" s="443" t="s">
        <v>2944</v>
      </c>
      <c r="D2440" s="443" t="s">
        <v>10440</v>
      </c>
      <c r="E2440" s="443" t="str">
        <f>CONCATENATE(SUM('Разделы 9, 10'!N13:N13),"&gt;=",SUM('Разделы 9, 10'!O13:O13))</f>
        <v>0&gt;=0</v>
      </c>
      <c r="F2440" s="444"/>
    </row>
    <row r="2441" spans="1:6" s="445" customFormat="1" ht="30" hidden="1" customHeight="1" x14ac:dyDescent="0.25">
      <c r="A2441" s="436" t="str">
        <f>IF((SUM('Разделы 9, 10'!N14:N14)&gt;=SUM('Разделы 9, 10'!O14:O14)),"","Неверно!")</f>
        <v/>
      </c>
      <c r="B2441" s="437" t="s">
        <v>11024</v>
      </c>
      <c r="C2441" s="443" t="s">
        <v>2945</v>
      </c>
      <c r="D2441" s="443" t="s">
        <v>10440</v>
      </c>
      <c r="E2441" s="443" t="str">
        <f>CONCATENATE(SUM('Разделы 9, 10'!N14:N14),"&gt;=",SUM('Разделы 9, 10'!O14:O14))</f>
        <v>0&gt;=0</v>
      </c>
      <c r="F2441" s="444"/>
    </row>
    <row r="2442" spans="1:6" s="445" customFormat="1" ht="30" hidden="1" customHeight="1" x14ac:dyDescent="0.25">
      <c r="A2442" s="436" t="str">
        <f>IF((SUM('Разделы 9, 10'!N15:N15)&gt;=SUM('Разделы 9, 10'!O15:O15)),"","Неверно!")</f>
        <v/>
      </c>
      <c r="B2442" s="437" t="s">
        <v>11024</v>
      </c>
      <c r="C2442" s="443" t="s">
        <v>2946</v>
      </c>
      <c r="D2442" s="443" t="s">
        <v>10440</v>
      </c>
      <c r="E2442" s="443" t="str">
        <f>CONCATENATE(SUM('Разделы 9, 10'!N15:N15),"&gt;=",SUM('Разделы 9, 10'!O15:O15))</f>
        <v>0&gt;=0</v>
      </c>
      <c r="F2442" s="444"/>
    </row>
    <row r="2443" spans="1:6" s="445" customFormat="1" ht="30" hidden="1" customHeight="1" x14ac:dyDescent="0.25">
      <c r="A2443" s="436" t="str">
        <f>IF((SUM('Разделы 9, 10'!N16:N16)&gt;=SUM('Разделы 9, 10'!O16:O16)),"","Неверно!")</f>
        <v/>
      </c>
      <c r="B2443" s="437" t="s">
        <v>11024</v>
      </c>
      <c r="C2443" s="443" t="s">
        <v>2947</v>
      </c>
      <c r="D2443" s="443" t="s">
        <v>10440</v>
      </c>
      <c r="E2443" s="443" t="str">
        <f>CONCATENATE(SUM('Разделы 9, 10'!N16:N16),"&gt;=",SUM('Разделы 9, 10'!O16:O16))</f>
        <v>0&gt;=0</v>
      </c>
      <c r="F2443" s="444"/>
    </row>
    <row r="2444" spans="1:6" s="445" customFormat="1" ht="30" hidden="1" customHeight="1" x14ac:dyDescent="0.25">
      <c r="A2444" s="436" t="str">
        <f>IF((SUM('Разделы 9, 10'!N17:N17)&gt;=SUM('Разделы 9, 10'!O17:O17)),"","Неверно!")</f>
        <v/>
      </c>
      <c r="B2444" s="437" t="s">
        <v>11024</v>
      </c>
      <c r="C2444" s="443" t="s">
        <v>2948</v>
      </c>
      <c r="D2444" s="443" t="s">
        <v>10440</v>
      </c>
      <c r="E2444" s="443" t="str">
        <f>CONCATENATE(SUM('Разделы 9, 10'!N17:N17),"&gt;=",SUM('Разделы 9, 10'!O17:O17))</f>
        <v>0&gt;=0</v>
      </c>
      <c r="F2444" s="444"/>
    </row>
    <row r="2445" spans="1:6" s="445" customFormat="1" ht="30" hidden="1" customHeight="1" x14ac:dyDescent="0.25">
      <c r="A2445" s="436" t="str">
        <f>IF((SUM('Разделы 9, 10'!N18:N18)&gt;=SUM('Разделы 9, 10'!O18:O18)),"","Неверно!")</f>
        <v/>
      </c>
      <c r="B2445" s="437" t="s">
        <v>11024</v>
      </c>
      <c r="C2445" s="443" t="s">
        <v>2949</v>
      </c>
      <c r="D2445" s="443" t="s">
        <v>10440</v>
      </c>
      <c r="E2445" s="443" t="str">
        <f>CONCATENATE(SUM('Разделы 9, 10'!N18:N18),"&gt;=",SUM('Разделы 9, 10'!O18:O18))</f>
        <v>0&gt;=0</v>
      </c>
      <c r="F2445" s="444"/>
    </row>
    <row r="2446" spans="1:6" s="445" customFormat="1" ht="30" hidden="1" customHeight="1" x14ac:dyDescent="0.25">
      <c r="A2446" s="436" t="str">
        <f>IF((SUM('Разделы 9, 10'!N19:N19)&gt;=SUM('Разделы 9, 10'!O19:O19)),"","Неверно!")</f>
        <v/>
      </c>
      <c r="B2446" s="437" t="s">
        <v>11024</v>
      </c>
      <c r="C2446" s="443" t="s">
        <v>2950</v>
      </c>
      <c r="D2446" s="443" t="s">
        <v>10440</v>
      </c>
      <c r="E2446" s="443" t="str">
        <f>CONCATENATE(SUM('Разделы 9, 10'!N19:N19),"&gt;=",SUM('Разделы 9, 10'!O19:O19))</f>
        <v>0&gt;=0</v>
      </c>
      <c r="F2446" s="444"/>
    </row>
    <row r="2447" spans="1:6" s="445" customFormat="1" ht="30" hidden="1" customHeight="1" x14ac:dyDescent="0.25">
      <c r="A2447" s="436" t="str">
        <f>IF((SUM('Разделы 9, 10'!N20:N20)&gt;=SUM('Разделы 9, 10'!O20:O20)),"","Неверно!")</f>
        <v/>
      </c>
      <c r="B2447" s="437" t="s">
        <v>11024</v>
      </c>
      <c r="C2447" s="443" t="s">
        <v>2951</v>
      </c>
      <c r="D2447" s="443" t="s">
        <v>10440</v>
      </c>
      <c r="E2447" s="443" t="str">
        <f>CONCATENATE(SUM('Разделы 9, 10'!N20:N20),"&gt;=",SUM('Разделы 9, 10'!O20:O20))</f>
        <v>0&gt;=0</v>
      </c>
      <c r="F2447" s="444"/>
    </row>
    <row r="2448" spans="1:6" s="445" customFormat="1" ht="30" hidden="1" customHeight="1" x14ac:dyDescent="0.25">
      <c r="A2448" s="436" t="str">
        <f>IF((SUM('Разделы 9, 10'!D12:D12)&gt;=SUM('Разделы 9, 10'!D20:D20)),"","Неверно!")</f>
        <v/>
      </c>
      <c r="B2448" s="437" t="s">
        <v>11025</v>
      </c>
      <c r="C2448" s="443" t="s">
        <v>665</v>
      </c>
      <c r="D2448" s="443" t="s">
        <v>10441</v>
      </c>
      <c r="E2448" s="443" t="str">
        <f>CONCATENATE(SUM('Разделы 9, 10'!D12:D12),"&gt;=",SUM('Разделы 9, 10'!D20:D20))</f>
        <v>5&gt;=0</v>
      </c>
      <c r="F2448" s="444"/>
    </row>
    <row r="2449" spans="1:6" s="445" customFormat="1" ht="30" hidden="1" customHeight="1" x14ac:dyDescent="0.25">
      <c r="A2449" s="436" t="str">
        <f>IF((SUM('Разделы 9, 10'!M12:M12)&gt;=SUM('Разделы 9, 10'!M20:M20)),"","Неверно!")</f>
        <v/>
      </c>
      <c r="B2449" s="437" t="s">
        <v>11025</v>
      </c>
      <c r="C2449" s="443" t="s">
        <v>666</v>
      </c>
      <c r="D2449" s="443" t="s">
        <v>10441</v>
      </c>
      <c r="E2449" s="443" t="str">
        <f>CONCATENATE(SUM('Разделы 9, 10'!M12:M12),"&gt;=",SUM('Разделы 9, 10'!M20:M20))</f>
        <v>0&gt;=0</v>
      </c>
      <c r="F2449" s="444"/>
    </row>
    <row r="2450" spans="1:6" s="445" customFormat="1" ht="30" hidden="1" customHeight="1" x14ac:dyDescent="0.25">
      <c r="A2450" s="436" t="str">
        <f>IF((SUM('Разделы 9, 10'!N12:N12)&gt;=SUM('Разделы 9, 10'!N20:N20)),"","Неверно!")</f>
        <v/>
      </c>
      <c r="B2450" s="437" t="s">
        <v>11025</v>
      </c>
      <c r="C2450" s="443" t="s">
        <v>667</v>
      </c>
      <c r="D2450" s="443" t="s">
        <v>10441</v>
      </c>
      <c r="E2450" s="443" t="str">
        <f>CONCATENATE(SUM('Разделы 9, 10'!N12:N12),"&gt;=",SUM('Разделы 9, 10'!N20:N20))</f>
        <v>0&gt;=0</v>
      </c>
      <c r="F2450" s="444"/>
    </row>
    <row r="2451" spans="1:6" s="445" customFormat="1" ht="30" hidden="1" customHeight="1" x14ac:dyDescent="0.25">
      <c r="A2451" s="436" t="str">
        <f>IF((SUM('Разделы 9, 10'!O12:O12)&gt;=SUM('Разделы 9, 10'!O20:O20)),"","Неверно!")</f>
        <v/>
      </c>
      <c r="B2451" s="437" t="s">
        <v>11025</v>
      </c>
      <c r="C2451" s="443" t="s">
        <v>668</v>
      </c>
      <c r="D2451" s="443" t="s">
        <v>10441</v>
      </c>
      <c r="E2451" s="443" t="str">
        <f>CONCATENATE(SUM('Разделы 9, 10'!O12:O12),"&gt;=",SUM('Разделы 9, 10'!O20:O20))</f>
        <v>0&gt;=0</v>
      </c>
      <c r="F2451" s="444"/>
    </row>
    <row r="2452" spans="1:6" s="445" customFormat="1" ht="30" hidden="1" customHeight="1" x14ac:dyDescent="0.25">
      <c r="A2452" s="436" t="str">
        <f>IF((SUM('Разделы 9, 10'!P12:P12)&gt;=SUM('Разделы 9, 10'!P20:P20)),"","Неверно!")</f>
        <v/>
      </c>
      <c r="B2452" s="437" t="s">
        <v>11025</v>
      </c>
      <c r="C2452" s="443" t="s">
        <v>669</v>
      </c>
      <c r="D2452" s="443" t="s">
        <v>10441</v>
      </c>
      <c r="E2452" s="443" t="str">
        <f>CONCATENATE(SUM('Разделы 9, 10'!P12:P12),"&gt;=",SUM('Разделы 9, 10'!P20:P20))</f>
        <v>0&gt;=0</v>
      </c>
      <c r="F2452" s="444"/>
    </row>
    <row r="2453" spans="1:6" s="445" customFormat="1" ht="30" hidden="1" customHeight="1" x14ac:dyDescent="0.25">
      <c r="A2453" s="436" t="str">
        <f>IF((SUM('Разделы 9, 10'!Q12:Q12)&gt;=SUM('Разделы 9, 10'!Q20:Q20)),"","Неверно!")</f>
        <v/>
      </c>
      <c r="B2453" s="437" t="s">
        <v>11025</v>
      </c>
      <c r="C2453" s="443" t="s">
        <v>670</v>
      </c>
      <c r="D2453" s="443" t="s">
        <v>10441</v>
      </c>
      <c r="E2453" s="443" t="str">
        <f>CONCATENATE(SUM('Разделы 9, 10'!Q12:Q12),"&gt;=",SUM('Разделы 9, 10'!Q20:Q20))</f>
        <v>0&gt;=0</v>
      </c>
      <c r="F2453" s="444"/>
    </row>
    <row r="2454" spans="1:6" s="445" customFormat="1" ht="30" hidden="1" customHeight="1" x14ac:dyDescent="0.25">
      <c r="A2454" s="436" t="str">
        <f>IF((SUM('Разделы 9, 10'!R12:R12)&gt;=SUM('Разделы 9, 10'!R20:R20)),"","Неверно!")</f>
        <v/>
      </c>
      <c r="B2454" s="437" t="s">
        <v>11025</v>
      </c>
      <c r="C2454" s="443" t="s">
        <v>671</v>
      </c>
      <c r="D2454" s="443" t="s">
        <v>10441</v>
      </c>
      <c r="E2454" s="443" t="str">
        <f>CONCATENATE(SUM('Разделы 9, 10'!R12:R12),"&gt;=",SUM('Разделы 9, 10'!R20:R20))</f>
        <v>0&gt;=0</v>
      </c>
      <c r="F2454" s="444"/>
    </row>
    <row r="2455" spans="1:6" s="445" customFormat="1" ht="30" hidden="1" customHeight="1" x14ac:dyDescent="0.25">
      <c r="A2455" s="436" t="str">
        <f>IF((SUM('Разделы 9, 10'!S12:S12)&gt;=SUM('Разделы 9, 10'!S20:S20)),"","Неверно!")</f>
        <v/>
      </c>
      <c r="B2455" s="437" t="s">
        <v>11025</v>
      </c>
      <c r="C2455" s="443" t="s">
        <v>672</v>
      </c>
      <c r="D2455" s="443" t="s">
        <v>10441</v>
      </c>
      <c r="E2455" s="443" t="str">
        <f>CONCATENATE(SUM('Разделы 9, 10'!S12:S12),"&gt;=",SUM('Разделы 9, 10'!S20:S20))</f>
        <v>0&gt;=0</v>
      </c>
      <c r="F2455" s="444"/>
    </row>
    <row r="2456" spans="1:6" s="445" customFormat="1" ht="30" hidden="1" customHeight="1" x14ac:dyDescent="0.25">
      <c r="A2456" s="436" t="str">
        <f>IF((SUM('Разделы 9, 10'!T12:T12)&gt;=SUM('Разделы 9, 10'!T20:T20)),"","Неверно!")</f>
        <v/>
      </c>
      <c r="B2456" s="437" t="s">
        <v>11025</v>
      </c>
      <c r="C2456" s="443" t="s">
        <v>2952</v>
      </c>
      <c r="D2456" s="443" t="s">
        <v>10441</v>
      </c>
      <c r="E2456" s="443" t="str">
        <f>CONCATENATE(SUM('Разделы 9, 10'!T12:T12),"&gt;=",SUM('Разделы 9, 10'!T20:T20))</f>
        <v>0&gt;=0</v>
      </c>
      <c r="F2456" s="444"/>
    </row>
    <row r="2457" spans="1:6" s="445" customFormat="1" ht="30" hidden="1" customHeight="1" x14ac:dyDescent="0.25">
      <c r="A2457" s="436" t="str">
        <f>IF((SUM('Разделы 9, 10'!U12:U12)&gt;=SUM('Разделы 9, 10'!U20:U20)),"","Неверно!")</f>
        <v/>
      </c>
      <c r="B2457" s="437" t="s">
        <v>11025</v>
      </c>
      <c r="C2457" s="443" t="s">
        <v>10673</v>
      </c>
      <c r="D2457" s="443" t="s">
        <v>10441</v>
      </c>
      <c r="E2457" s="443" t="str">
        <f>CONCATENATE(SUM('Разделы 9, 10'!U12:U12),"&gt;=",SUM('Разделы 9, 10'!U20:U20))</f>
        <v>0&gt;=0</v>
      </c>
      <c r="F2457" s="444"/>
    </row>
    <row r="2458" spans="1:6" s="445" customFormat="1" ht="30" hidden="1" customHeight="1" x14ac:dyDescent="0.25">
      <c r="A2458" s="436" t="str">
        <f>IF((SUM('Разделы 9, 10'!E12:E12)&gt;=SUM('Разделы 9, 10'!E20:E20)),"","Неверно!")</f>
        <v/>
      </c>
      <c r="B2458" s="437" t="s">
        <v>11025</v>
      </c>
      <c r="C2458" s="443" t="s">
        <v>673</v>
      </c>
      <c r="D2458" s="443" t="s">
        <v>10441</v>
      </c>
      <c r="E2458" s="443" t="str">
        <f>CONCATENATE(SUM('Разделы 9, 10'!E12:E12),"&gt;=",SUM('Разделы 9, 10'!E20:E20))</f>
        <v>5&gt;=0</v>
      </c>
      <c r="F2458" s="444"/>
    </row>
    <row r="2459" spans="1:6" s="445" customFormat="1" ht="30" hidden="1" customHeight="1" x14ac:dyDescent="0.25">
      <c r="A2459" s="436" t="str">
        <f>IF((SUM('Разделы 9, 10'!F12:F12)&gt;=SUM('Разделы 9, 10'!F20:F20)),"","Неверно!")</f>
        <v/>
      </c>
      <c r="B2459" s="437" t="s">
        <v>11025</v>
      </c>
      <c r="C2459" s="443" t="s">
        <v>674</v>
      </c>
      <c r="D2459" s="443" t="s">
        <v>10441</v>
      </c>
      <c r="E2459" s="443" t="str">
        <f>CONCATENATE(SUM('Разделы 9, 10'!F12:F12),"&gt;=",SUM('Разделы 9, 10'!F20:F20))</f>
        <v>1&gt;=0</v>
      </c>
      <c r="F2459" s="444"/>
    </row>
    <row r="2460" spans="1:6" s="445" customFormat="1" ht="30" hidden="1" customHeight="1" x14ac:dyDescent="0.25">
      <c r="A2460" s="436" t="str">
        <f>IF((SUM('Разделы 9, 10'!G12:G12)&gt;=SUM('Разделы 9, 10'!G20:G20)),"","Неверно!")</f>
        <v/>
      </c>
      <c r="B2460" s="437" t="s">
        <v>11025</v>
      </c>
      <c r="C2460" s="443" t="s">
        <v>675</v>
      </c>
      <c r="D2460" s="443" t="s">
        <v>10441</v>
      </c>
      <c r="E2460" s="443" t="str">
        <f>CONCATENATE(SUM('Разделы 9, 10'!G12:G12),"&gt;=",SUM('Разделы 9, 10'!G20:G20))</f>
        <v>0&gt;=0</v>
      </c>
      <c r="F2460" s="444"/>
    </row>
    <row r="2461" spans="1:6" s="445" customFormat="1" ht="30" hidden="1" customHeight="1" x14ac:dyDescent="0.25">
      <c r="A2461" s="436" t="str">
        <f>IF((SUM('Разделы 9, 10'!H12:H12)&gt;=SUM('Разделы 9, 10'!H20:H20)),"","Неверно!")</f>
        <v/>
      </c>
      <c r="B2461" s="437" t="s">
        <v>11025</v>
      </c>
      <c r="C2461" s="443" t="s">
        <v>676</v>
      </c>
      <c r="D2461" s="443" t="s">
        <v>10441</v>
      </c>
      <c r="E2461" s="443" t="str">
        <f>CONCATENATE(SUM('Разделы 9, 10'!H12:H12),"&gt;=",SUM('Разделы 9, 10'!H20:H20))</f>
        <v>0&gt;=0</v>
      </c>
      <c r="F2461" s="444"/>
    </row>
    <row r="2462" spans="1:6" s="445" customFormat="1" ht="30" hidden="1" customHeight="1" x14ac:dyDescent="0.25">
      <c r="A2462" s="436" t="str">
        <f>IF((SUM('Разделы 9, 10'!I12:I12)&gt;=SUM('Разделы 9, 10'!I20:I20)),"","Неверно!")</f>
        <v/>
      </c>
      <c r="B2462" s="437" t="s">
        <v>11025</v>
      </c>
      <c r="C2462" s="443" t="s">
        <v>677</v>
      </c>
      <c r="D2462" s="443" t="s">
        <v>10441</v>
      </c>
      <c r="E2462" s="443" t="str">
        <f>CONCATENATE(SUM('Разделы 9, 10'!I12:I12),"&gt;=",SUM('Разделы 9, 10'!I20:I20))</f>
        <v>0&gt;=0</v>
      </c>
      <c r="F2462" s="444"/>
    </row>
    <row r="2463" spans="1:6" s="445" customFormat="1" ht="30" hidden="1" customHeight="1" x14ac:dyDescent="0.25">
      <c r="A2463" s="436" t="str">
        <f>IF((SUM('Разделы 9, 10'!J12:J12)&gt;=SUM('Разделы 9, 10'!J20:J20)),"","Неверно!")</f>
        <v/>
      </c>
      <c r="B2463" s="437" t="s">
        <v>11025</v>
      </c>
      <c r="C2463" s="443" t="s">
        <v>678</v>
      </c>
      <c r="D2463" s="443" t="s">
        <v>10441</v>
      </c>
      <c r="E2463" s="443" t="str">
        <f>CONCATENATE(SUM('Разделы 9, 10'!J12:J12),"&gt;=",SUM('Разделы 9, 10'!J20:J20))</f>
        <v>0&gt;=0</v>
      </c>
      <c r="F2463" s="444"/>
    </row>
    <row r="2464" spans="1:6" s="445" customFormat="1" ht="30" hidden="1" customHeight="1" x14ac:dyDescent="0.25">
      <c r="A2464" s="436" t="str">
        <f>IF((SUM('Разделы 9, 10'!K12:K12)&gt;=SUM('Разделы 9, 10'!K20:K20)),"","Неверно!")</f>
        <v/>
      </c>
      <c r="B2464" s="437" t="s">
        <v>11025</v>
      </c>
      <c r="C2464" s="443" t="s">
        <v>679</v>
      </c>
      <c r="D2464" s="443" t="s">
        <v>10441</v>
      </c>
      <c r="E2464" s="443" t="str">
        <f>CONCATENATE(SUM('Разделы 9, 10'!K12:K12),"&gt;=",SUM('Разделы 9, 10'!K20:K20))</f>
        <v>0&gt;=0</v>
      </c>
      <c r="F2464" s="444"/>
    </row>
    <row r="2465" spans="1:6" s="445" customFormat="1" ht="30" hidden="1" customHeight="1" x14ac:dyDescent="0.25">
      <c r="A2465" s="436" t="str">
        <f>IF((SUM('Разделы 9, 10'!L12:L12)&gt;=SUM('Разделы 9, 10'!L20:L20)),"","Неверно!")</f>
        <v/>
      </c>
      <c r="B2465" s="437" t="s">
        <v>11025</v>
      </c>
      <c r="C2465" s="443" t="s">
        <v>680</v>
      </c>
      <c r="D2465" s="443" t="s">
        <v>10441</v>
      </c>
      <c r="E2465" s="443" t="str">
        <f>CONCATENATE(SUM('Разделы 9, 10'!L12:L12),"&gt;=",SUM('Разделы 9, 10'!L20:L20))</f>
        <v>0&gt;=0</v>
      </c>
      <c r="F2465" s="444"/>
    </row>
    <row r="2466" spans="1:6" s="445" customFormat="1" ht="30" hidden="1" customHeight="1" x14ac:dyDescent="0.25">
      <c r="A2466" s="436" t="str">
        <f>IF((SUM('Разделы 9, 10'!E12:E12)&gt;=SUM('Разделы 9, 10'!Q12:Q12)),"","Неверно!")</f>
        <v/>
      </c>
      <c r="B2466" s="437" t="s">
        <v>11026</v>
      </c>
      <c r="C2466" s="443" t="s">
        <v>2953</v>
      </c>
      <c r="D2466" s="443" t="s">
        <v>10672</v>
      </c>
      <c r="E2466" s="443" t="str">
        <f>CONCATENATE(SUM('Разделы 9, 10'!E12:E12),"&gt;=",SUM('Разделы 9, 10'!Q12:Q12))</f>
        <v>5&gt;=0</v>
      </c>
      <c r="F2466" s="444"/>
    </row>
    <row r="2467" spans="1:6" s="445" customFormat="1" ht="30" hidden="1" customHeight="1" x14ac:dyDescent="0.25">
      <c r="A2467" s="436" t="str">
        <f>IF((SUM('Разделы 9, 10'!E13:E13)&gt;=SUM('Разделы 9, 10'!Q13:Q13)),"","Неверно!")</f>
        <v/>
      </c>
      <c r="B2467" s="437" t="s">
        <v>11026</v>
      </c>
      <c r="C2467" s="443" t="s">
        <v>2954</v>
      </c>
      <c r="D2467" s="443" t="s">
        <v>10672</v>
      </c>
      <c r="E2467" s="443" t="str">
        <f>CONCATENATE(SUM('Разделы 9, 10'!E13:E13),"&gt;=",SUM('Разделы 9, 10'!Q13:Q13))</f>
        <v>3&gt;=0</v>
      </c>
      <c r="F2467" s="444"/>
    </row>
    <row r="2468" spans="1:6" s="445" customFormat="1" ht="30" hidden="1" customHeight="1" x14ac:dyDescent="0.25">
      <c r="A2468" s="436" t="str">
        <f>IF((SUM('Разделы 9, 10'!E14:E14)&gt;=SUM('Разделы 9, 10'!Q14:Q14)),"","Неверно!")</f>
        <v/>
      </c>
      <c r="B2468" s="437" t="s">
        <v>11026</v>
      </c>
      <c r="C2468" s="443" t="s">
        <v>2955</v>
      </c>
      <c r="D2468" s="443" t="s">
        <v>10672</v>
      </c>
      <c r="E2468" s="443" t="str">
        <f>CONCATENATE(SUM('Разделы 9, 10'!E14:E14),"&gt;=",SUM('Разделы 9, 10'!Q14:Q14))</f>
        <v>2&gt;=0</v>
      </c>
      <c r="F2468" s="444"/>
    </row>
    <row r="2469" spans="1:6" s="445" customFormat="1" ht="30" hidden="1" customHeight="1" x14ac:dyDescent="0.25">
      <c r="A2469" s="436" t="str">
        <f>IF((SUM('Разделы 9, 10'!E15:E15)&gt;=SUM('Разделы 9, 10'!Q15:Q15)),"","Неверно!")</f>
        <v/>
      </c>
      <c r="B2469" s="437" t="s">
        <v>11026</v>
      </c>
      <c r="C2469" s="443" t="s">
        <v>2956</v>
      </c>
      <c r="D2469" s="443" t="s">
        <v>10672</v>
      </c>
      <c r="E2469" s="443" t="str">
        <f>CONCATENATE(SUM('Разделы 9, 10'!E15:E15),"&gt;=",SUM('Разделы 9, 10'!Q15:Q15))</f>
        <v>0&gt;=0</v>
      </c>
      <c r="F2469" s="444"/>
    </row>
    <row r="2470" spans="1:6" s="445" customFormat="1" ht="30" hidden="1" customHeight="1" x14ac:dyDescent="0.25">
      <c r="A2470" s="436" t="str">
        <f>IF((SUM('Разделы 9, 10'!E16:E16)&gt;=SUM('Разделы 9, 10'!Q16:Q16)),"","Неверно!")</f>
        <v/>
      </c>
      <c r="B2470" s="437" t="s">
        <v>11026</v>
      </c>
      <c r="C2470" s="443" t="s">
        <v>2957</v>
      </c>
      <c r="D2470" s="443" t="s">
        <v>10672</v>
      </c>
      <c r="E2470" s="443" t="str">
        <f>CONCATENATE(SUM('Разделы 9, 10'!E16:E16),"&gt;=",SUM('Разделы 9, 10'!Q16:Q16))</f>
        <v>0&gt;=0</v>
      </c>
      <c r="F2470" s="444"/>
    </row>
    <row r="2471" spans="1:6" s="445" customFormat="1" ht="30" hidden="1" customHeight="1" x14ac:dyDescent="0.25">
      <c r="A2471" s="436" t="str">
        <f>IF((SUM('Разделы 9, 10'!E17:E17)&gt;=SUM('Разделы 9, 10'!Q17:Q17)),"","Неверно!")</f>
        <v/>
      </c>
      <c r="B2471" s="437" t="s">
        <v>11026</v>
      </c>
      <c r="C2471" s="443" t="s">
        <v>2958</v>
      </c>
      <c r="D2471" s="443" t="s">
        <v>10672</v>
      </c>
      <c r="E2471" s="443" t="str">
        <f>CONCATENATE(SUM('Разделы 9, 10'!E17:E17),"&gt;=",SUM('Разделы 9, 10'!Q17:Q17))</f>
        <v>3&gt;=0</v>
      </c>
      <c r="F2471" s="444"/>
    </row>
    <row r="2472" spans="1:6" s="445" customFormat="1" ht="30" hidden="1" customHeight="1" x14ac:dyDescent="0.25">
      <c r="A2472" s="436" t="str">
        <f>IF((SUM('Разделы 9, 10'!E18:E18)&gt;=SUM('Разделы 9, 10'!Q18:Q18)),"","Неверно!")</f>
        <v/>
      </c>
      <c r="B2472" s="437" t="s">
        <v>11026</v>
      </c>
      <c r="C2472" s="443" t="s">
        <v>2959</v>
      </c>
      <c r="D2472" s="443" t="s">
        <v>10672</v>
      </c>
      <c r="E2472" s="443" t="str">
        <f>CONCATENATE(SUM('Разделы 9, 10'!E18:E18),"&gt;=",SUM('Разделы 9, 10'!Q18:Q18))</f>
        <v>0&gt;=0</v>
      </c>
      <c r="F2472" s="444"/>
    </row>
    <row r="2473" spans="1:6" s="445" customFormat="1" ht="30" hidden="1" customHeight="1" x14ac:dyDescent="0.25">
      <c r="A2473" s="436" t="str">
        <f>IF((SUM('Разделы 9, 10'!E19:E19)&gt;=SUM('Разделы 9, 10'!Q19:Q19)),"","Неверно!")</f>
        <v/>
      </c>
      <c r="B2473" s="437" t="s">
        <v>11026</v>
      </c>
      <c r="C2473" s="443" t="s">
        <v>2960</v>
      </c>
      <c r="D2473" s="443" t="s">
        <v>10672</v>
      </c>
      <c r="E2473" s="443" t="str">
        <f>CONCATENATE(SUM('Разделы 9, 10'!E19:E19),"&gt;=",SUM('Разделы 9, 10'!Q19:Q19))</f>
        <v>0&gt;=0</v>
      </c>
      <c r="F2473" s="444"/>
    </row>
    <row r="2474" spans="1:6" s="445" customFormat="1" ht="30" hidden="1" customHeight="1" x14ac:dyDescent="0.25">
      <c r="A2474" s="436" t="str">
        <f>IF((SUM('Разделы 9, 10'!E20:E20)&gt;=SUM('Разделы 9, 10'!Q20:Q20)),"","Неверно!")</f>
        <v/>
      </c>
      <c r="B2474" s="437" t="s">
        <v>11026</v>
      </c>
      <c r="C2474" s="443" t="s">
        <v>2961</v>
      </c>
      <c r="D2474" s="443" t="s">
        <v>10672</v>
      </c>
      <c r="E2474" s="443" t="str">
        <f>CONCATENATE(SUM('Разделы 9, 10'!E20:E20),"&gt;=",SUM('Разделы 9, 10'!Q20:Q20))</f>
        <v>0&gt;=0</v>
      </c>
      <c r="F2474" s="444"/>
    </row>
    <row r="2475" spans="1:6" s="445" customFormat="1" ht="30" hidden="1" customHeight="1" x14ac:dyDescent="0.25">
      <c r="A2475" s="436" t="str">
        <f>IF((SUM('Разделы 9, 10'!D12:D12)&gt;=SUM('Разделы 9, 10'!I12:I12)),"","Неверно!")</f>
        <v/>
      </c>
      <c r="B2475" s="437" t="s">
        <v>11027</v>
      </c>
      <c r="C2475" s="443" t="s">
        <v>656</v>
      </c>
      <c r="D2475" s="443" t="s">
        <v>10442</v>
      </c>
      <c r="E2475" s="443" t="str">
        <f>CONCATENATE(SUM('Разделы 9, 10'!D12:D12),"&gt;=",SUM('Разделы 9, 10'!I12:I12))</f>
        <v>5&gt;=0</v>
      </c>
      <c r="F2475" s="444"/>
    </row>
    <row r="2476" spans="1:6" s="445" customFormat="1" ht="30" hidden="1" customHeight="1" x14ac:dyDescent="0.25">
      <c r="A2476" s="436" t="str">
        <f>IF((SUM('Разделы 9, 10'!D13:D13)&gt;=SUM('Разделы 9, 10'!I13:I13)),"","Неверно!")</f>
        <v/>
      </c>
      <c r="B2476" s="437" t="s">
        <v>11027</v>
      </c>
      <c r="C2476" s="443" t="s">
        <v>657</v>
      </c>
      <c r="D2476" s="443" t="s">
        <v>10442</v>
      </c>
      <c r="E2476" s="443" t="str">
        <f>CONCATENATE(SUM('Разделы 9, 10'!D13:D13),"&gt;=",SUM('Разделы 9, 10'!I13:I13))</f>
        <v>3&gt;=0</v>
      </c>
      <c r="F2476" s="444"/>
    </row>
    <row r="2477" spans="1:6" s="445" customFormat="1" ht="30" hidden="1" customHeight="1" x14ac:dyDescent="0.25">
      <c r="A2477" s="436" t="str">
        <f>IF((SUM('Разделы 9, 10'!D14:D14)&gt;=SUM('Разделы 9, 10'!I14:I14)),"","Неверно!")</f>
        <v/>
      </c>
      <c r="B2477" s="437" t="s">
        <v>11027</v>
      </c>
      <c r="C2477" s="443" t="s">
        <v>658</v>
      </c>
      <c r="D2477" s="443" t="s">
        <v>10442</v>
      </c>
      <c r="E2477" s="443" t="str">
        <f>CONCATENATE(SUM('Разделы 9, 10'!D14:D14),"&gt;=",SUM('Разделы 9, 10'!I14:I14))</f>
        <v>2&gt;=0</v>
      </c>
      <c r="F2477" s="444"/>
    </row>
    <row r="2478" spans="1:6" s="445" customFormat="1" ht="30" hidden="1" customHeight="1" x14ac:dyDescent="0.25">
      <c r="A2478" s="436" t="str">
        <f>IF((SUM('Разделы 9, 10'!D15:D15)&gt;=SUM('Разделы 9, 10'!I15:I15)),"","Неверно!")</f>
        <v/>
      </c>
      <c r="B2478" s="437" t="s">
        <v>11027</v>
      </c>
      <c r="C2478" s="443" t="s">
        <v>659</v>
      </c>
      <c r="D2478" s="443" t="s">
        <v>10442</v>
      </c>
      <c r="E2478" s="443" t="str">
        <f>CONCATENATE(SUM('Разделы 9, 10'!D15:D15),"&gt;=",SUM('Разделы 9, 10'!I15:I15))</f>
        <v>0&gt;=0</v>
      </c>
      <c r="F2478" s="444"/>
    </row>
    <row r="2479" spans="1:6" s="445" customFormat="1" ht="30" hidden="1" customHeight="1" x14ac:dyDescent="0.25">
      <c r="A2479" s="436" t="str">
        <f>IF((SUM('Разделы 9, 10'!D16:D16)&gt;=SUM('Разделы 9, 10'!I16:I16)),"","Неверно!")</f>
        <v/>
      </c>
      <c r="B2479" s="437" t="s">
        <v>11027</v>
      </c>
      <c r="C2479" s="443" t="s">
        <v>660</v>
      </c>
      <c r="D2479" s="443" t="s">
        <v>10442</v>
      </c>
      <c r="E2479" s="443" t="str">
        <f>CONCATENATE(SUM('Разделы 9, 10'!D16:D16),"&gt;=",SUM('Разделы 9, 10'!I16:I16))</f>
        <v>0&gt;=0</v>
      </c>
      <c r="F2479" s="444"/>
    </row>
    <row r="2480" spans="1:6" s="445" customFormat="1" ht="30" hidden="1" customHeight="1" x14ac:dyDescent="0.25">
      <c r="A2480" s="436" t="str">
        <f>IF((SUM('Разделы 9, 10'!D17:D17)&gt;=SUM('Разделы 9, 10'!I17:I17)),"","Неверно!")</f>
        <v/>
      </c>
      <c r="B2480" s="437" t="s">
        <v>11027</v>
      </c>
      <c r="C2480" s="443" t="s">
        <v>661</v>
      </c>
      <c r="D2480" s="443" t="s">
        <v>10442</v>
      </c>
      <c r="E2480" s="443" t="str">
        <f>CONCATENATE(SUM('Разделы 9, 10'!D17:D17),"&gt;=",SUM('Разделы 9, 10'!I17:I17))</f>
        <v>3&gt;=0</v>
      </c>
      <c r="F2480" s="444"/>
    </row>
    <row r="2481" spans="1:6" s="445" customFormat="1" ht="30" hidden="1" customHeight="1" x14ac:dyDescent="0.25">
      <c r="A2481" s="436" t="str">
        <f>IF((SUM('Разделы 9, 10'!D18:D18)&gt;=SUM('Разделы 9, 10'!I18:I18)),"","Неверно!")</f>
        <v/>
      </c>
      <c r="B2481" s="437" t="s">
        <v>11027</v>
      </c>
      <c r="C2481" s="443" t="s">
        <v>662</v>
      </c>
      <c r="D2481" s="443" t="s">
        <v>10442</v>
      </c>
      <c r="E2481" s="443" t="str">
        <f>CONCATENATE(SUM('Разделы 9, 10'!D18:D18),"&gt;=",SUM('Разделы 9, 10'!I18:I18))</f>
        <v>0&gt;=0</v>
      </c>
      <c r="F2481" s="444"/>
    </row>
    <row r="2482" spans="1:6" s="445" customFormat="1" ht="30" hidden="1" customHeight="1" x14ac:dyDescent="0.25">
      <c r="A2482" s="436" t="str">
        <f>IF((SUM('Разделы 9, 10'!D19:D19)&gt;=SUM('Разделы 9, 10'!I19:I19)),"","Неверно!")</f>
        <v/>
      </c>
      <c r="B2482" s="437" t="s">
        <v>11027</v>
      </c>
      <c r="C2482" s="443" t="s">
        <v>663</v>
      </c>
      <c r="D2482" s="443" t="s">
        <v>10442</v>
      </c>
      <c r="E2482" s="443" t="str">
        <f>CONCATENATE(SUM('Разделы 9, 10'!D19:D19),"&gt;=",SUM('Разделы 9, 10'!I19:I19))</f>
        <v>0&gt;=0</v>
      </c>
      <c r="F2482" s="444"/>
    </row>
    <row r="2483" spans="1:6" s="445" customFormat="1" ht="30" hidden="1" customHeight="1" x14ac:dyDescent="0.25">
      <c r="A2483" s="436" t="str">
        <f>IF((SUM('Разделы 9, 10'!D20:D20)&gt;=SUM('Разделы 9, 10'!I20:I20)),"","Неверно!")</f>
        <v/>
      </c>
      <c r="B2483" s="437" t="s">
        <v>11027</v>
      </c>
      <c r="C2483" s="443" t="s">
        <v>664</v>
      </c>
      <c r="D2483" s="443" t="s">
        <v>10442</v>
      </c>
      <c r="E2483" s="443" t="str">
        <f>CONCATENATE(SUM('Разделы 9, 10'!D20:D20),"&gt;=",SUM('Разделы 9, 10'!I20:I20))</f>
        <v>0&gt;=0</v>
      </c>
      <c r="F2483" s="444"/>
    </row>
    <row r="2484" spans="1:6" s="445" customFormat="1" ht="30" hidden="1" customHeight="1" x14ac:dyDescent="0.25">
      <c r="A2484" s="436" t="str">
        <f>IF((SUM('Разделы 9, 10'!Q12:Q12)=SUM('Раздел 4'!K35:K35)),"","Неверно!")</f>
        <v/>
      </c>
      <c r="B2484" s="437" t="s">
        <v>11028</v>
      </c>
      <c r="C2484" s="443" t="s">
        <v>10443</v>
      </c>
      <c r="D2484" s="443" t="s">
        <v>10444</v>
      </c>
      <c r="E2484" s="443" t="str">
        <f>CONCATENATE(SUM('Разделы 9, 10'!Q12:Q12),"=",SUM('Раздел 4'!K35:K35))</f>
        <v>0=0</v>
      </c>
      <c r="F2484" s="444"/>
    </row>
    <row r="2485" spans="1:6" s="445" customFormat="1" ht="30" hidden="1" customHeight="1" x14ac:dyDescent="0.25">
      <c r="A2485" s="436" t="str">
        <f>IF((SUM('Разделы 9, 10'!D12:D12)&gt;=SUM('Разделы 9, 10'!H12:H12)),"","Неверно!")</f>
        <v/>
      </c>
      <c r="B2485" s="437" t="s">
        <v>11029</v>
      </c>
      <c r="C2485" s="443" t="s">
        <v>647</v>
      </c>
      <c r="D2485" s="443" t="s">
        <v>10445</v>
      </c>
      <c r="E2485" s="443" t="str">
        <f>CONCATENATE(SUM('Разделы 9, 10'!D12:D12),"&gt;=",SUM('Разделы 9, 10'!H12:H12))</f>
        <v>5&gt;=0</v>
      </c>
      <c r="F2485" s="444"/>
    </row>
    <row r="2486" spans="1:6" s="445" customFormat="1" ht="30" hidden="1" customHeight="1" x14ac:dyDescent="0.25">
      <c r="A2486" s="436" t="str">
        <f>IF((SUM('Разделы 9, 10'!D13:D13)&gt;=SUM('Разделы 9, 10'!H13:H13)),"","Неверно!")</f>
        <v/>
      </c>
      <c r="B2486" s="437" t="s">
        <v>11029</v>
      </c>
      <c r="C2486" s="443" t="s">
        <v>648</v>
      </c>
      <c r="D2486" s="443" t="s">
        <v>10445</v>
      </c>
      <c r="E2486" s="443" t="str">
        <f>CONCATENATE(SUM('Разделы 9, 10'!D13:D13),"&gt;=",SUM('Разделы 9, 10'!H13:H13))</f>
        <v>3&gt;=0</v>
      </c>
      <c r="F2486" s="444"/>
    </row>
    <row r="2487" spans="1:6" s="445" customFormat="1" ht="30" hidden="1" customHeight="1" x14ac:dyDescent="0.25">
      <c r="A2487" s="436" t="str">
        <f>IF((SUM('Разделы 9, 10'!D14:D14)&gt;=SUM('Разделы 9, 10'!H14:H14)),"","Неверно!")</f>
        <v/>
      </c>
      <c r="B2487" s="437" t="s">
        <v>11029</v>
      </c>
      <c r="C2487" s="443" t="s">
        <v>649</v>
      </c>
      <c r="D2487" s="443" t="s">
        <v>10445</v>
      </c>
      <c r="E2487" s="443" t="str">
        <f>CONCATENATE(SUM('Разделы 9, 10'!D14:D14),"&gt;=",SUM('Разделы 9, 10'!H14:H14))</f>
        <v>2&gt;=0</v>
      </c>
      <c r="F2487" s="444"/>
    </row>
    <row r="2488" spans="1:6" s="445" customFormat="1" ht="30" hidden="1" customHeight="1" x14ac:dyDescent="0.25">
      <c r="A2488" s="436" t="str">
        <f>IF((SUM('Разделы 9, 10'!D15:D15)&gt;=SUM('Разделы 9, 10'!H15:H15)),"","Неверно!")</f>
        <v/>
      </c>
      <c r="B2488" s="437" t="s">
        <v>11029</v>
      </c>
      <c r="C2488" s="443" t="s">
        <v>650</v>
      </c>
      <c r="D2488" s="443" t="s">
        <v>10445</v>
      </c>
      <c r="E2488" s="443" t="str">
        <f>CONCATENATE(SUM('Разделы 9, 10'!D15:D15),"&gt;=",SUM('Разделы 9, 10'!H15:H15))</f>
        <v>0&gt;=0</v>
      </c>
      <c r="F2488" s="444"/>
    </row>
    <row r="2489" spans="1:6" s="445" customFormat="1" ht="30" hidden="1" customHeight="1" x14ac:dyDescent="0.25">
      <c r="A2489" s="436" t="str">
        <f>IF((SUM('Разделы 9, 10'!D16:D16)&gt;=SUM('Разделы 9, 10'!H16:H16)),"","Неверно!")</f>
        <v/>
      </c>
      <c r="B2489" s="437" t="s">
        <v>11029</v>
      </c>
      <c r="C2489" s="443" t="s">
        <v>651</v>
      </c>
      <c r="D2489" s="443" t="s">
        <v>10445</v>
      </c>
      <c r="E2489" s="443" t="str">
        <f>CONCATENATE(SUM('Разделы 9, 10'!D16:D16),"&gt;=",SUM('Разделы 9, 10'!H16:H16))</f>
        <v>0&gt;=0</v>
      </c>
      <c r="F2489" s="444"/>
    </row>
    <row r="2490" spans="1:6" s="445" customFormat="1" ht="30" hidden="1" customHeight="1" x14ac:dyDescent="0.25">
      <c r="A2490" s="436" t="str">
        <f>IF((SUM('Разделы 9, 10'!D17:D17)&gt;=SUM('Разделы 9, 10'!H17:H17)),"","Неверно!")</f>
        <v/>
      </c>
      <c r="B2490" s="437" t="s">
        <v>11029</v>
      </c>
      <c r="C2490" s="443" t="s">
        <v>652</v>
      </c>
      <c r="D2490" s="443" t="s">
        <v>10445</v>
      </c>
      <c r="E2490" s="443" t="str">
        <f>CONCATENATE(SUM('Разделы 9, 10'!D17:D17),"&gt;=",SUM('Разделы 9, 10'!H17:H17))</f>
        <v>3&gt;=0</v>
      </c>
      <c r="F2490" s="444"/>
    </row>
    <row r="2491" spans="1:6" s="445" customFormat="1" ht="30" hidden="1" customHeight="1" x14ac:dyDescent="0.25">
      <c r="A2491" s="436" t="str">
        <f>IF((SUM('Разделы 9, 10'!D18:D18)&gt;=SUM('Разделы 9, 10'!H18:H18)),"","Неверно!")</f>
        <v/>
      </c>
      <c r="B2491" s="437" t="s">
        <v>11029</v>
      </c>
      <c r="C2491" s="443" t="s">
        <v>653</v>
      </c>
      <c r="D2491" s="443" t="s">
        <v>10445</v>
      </c>
      <c r="E2491" s="443" t="str">
        <f>CONCATENATE(SUM('Разделы 9, 10'!D18:D18),"&gt;=",SUM('Разделы 9, 10'!H18:H18))</f>
        <v>0&gt;=0</v>
      </c>
      <c r="F2491" s="444"/>
    </row>
    <row r="2492" spans="1:6" s="445" customFormat="1" ht="30" hidden="1" customHeight="1" x14ac:dyDescent="0.25">
      <c r="A2492" s="436" t="str">
        <f>IF((SUM('Разделы 9, 10'!D19:D19)&gt;=SUM('Разделы 9, 10'!H19:H19)),"","Неверно!")</f>
        <v/>
      </c>
      <c r="B2492" s="437" t="s">
        <v>11029</v>
      </c>
      <c r="C2492" s="443" t="s">
        <v>654</v>
      </c>
      <c r="D2492" s="443" t="s">
        <v>10445</v>
      </c>
      <c r="E2492" s="443" t="str">
        <f>CONCATENATE(SUM('Разделы 9, 10'!D19:D19),"&gt;=",SUM('Разделы 9, 10'!H19:H19))</f>
        <v>0&gt;=0</v>
      </c>
      <c r="F2492" s="444"/>
    </row>
    <row r="2493" spans="1:6" s="445" customFormat="1" ht="30" hidden="1" customHeight="1" x14ac:dyDescent="0.25">
      <c r="A2493" s="436" t="str">
        <f>IF((SUM('Разделы 9, 10'!D20:D20)&gt;=SUM('Разделы 9, 10'!H20:H20)),"","Неверно!")</f>
        <v/>
      </c>
      <c r="B2493" s="437" t="s">
        <v>11029</v>
      </c>
      <c r="C2493" s="443" t="s">
        <v>655</v>
      </c>
      <c r="D2493" s="443" t="s">
        <v>10445</v>
      </c>
      <c r="E2493" s="443" t="str">
        <f>CONCATENATE(SUM('Разделы 9, 10'!D20:D20),"&gt;=",SUM('Разделы 9, 10'!H20:H20))</f>
        <v>0&gt;=0</v>
      </c>
      <c r="F2493" s="444"/>
    </row>
    <row r="2494" spans="1:6" s="445" customFormat="1" ht="30" hidden="1" customHeight="1" x14ac:dyDescent="0.25">
      <c r="A2494" s="436" t="str">
        <f>IF((SUM('Разделы 9, 10'!M12:M12)&gt;=SUM('Разделы 9, 10'!N12:N12)),"","Неверно!")</f>
        <v/>
      </c>
      <c r="B2494" s="437" t="s">
        <v>11030</v>
      </c>
      <c r="C2494" s="443" t="s">
        <v>681</v>
      </c>
      <c r="D2494" s="443" t="s">
        <v>10446</v>
      </c>
      <c r="E2494" s="443" t="str">
        <f>CONCATENATE(SUM('Разделы 9, 10'!M12:M12),"&gt;=",SUM('Разделы 9, 10'!N12:N12))</f>
        <v>0&gt;=0</v>
      </c>
      <c r="F2494" s="444"/>
    </row>
    <row r="2495" spans="1:6" s="445" customFormat="1" ht="30" hidden="1" customHeight="1" x14ac:dyDescent="0.25">
      <c r="A2495" s="436" t="str">
        <f>IF((SUM('Разделы 9, 10'!M13:M13)&gt;=SUM('Разделы 9, 10'!N13:N13)),"","Неверно!")</f>
        <v/>
      </c>
      <c r="B2495" s="437" t="s">
        <v>11030</v>
      </c>
      <c r="C2495" s="443" t="s">
        <v>682</v>
      </c>
      <c r="D2495" s="443" t="s">
        <v>10446</v>
      </c>
      <c r="E2495" s="443" t="str">
        <f>CONCATENATE(SUM('Разделы 9, 10'!M13:M13),"&gt;=",SUM('Разделы 9, 10'!N13:N13))</f>
        <v>0&gt;=0</v>
      </c>
      <c r="F2495" s="444"/>
    </row>
    <row r="2496" spans="1:6" s="445" customFormat="1" ht="30" hidden="1" customHeight="1" x14ac:dyDescent="0.25">
      <c r="A2496" s="436" t="str">
        <f>IF((SUM('Разделы 9, 10'!M14:M14)&gt;=SUM('Разделы 9, 10'!N14:N14)),"","Неверно!")</f>
        <v/>
      </c>
      <c r="B2496" s="437" t="s">
        <v>11030</v>
      </c>
      <c r="C2496" s="443" t="s">
        <v>683</v>
      </c>
      <c r="D2496" s="443" t="s">
        <v>10446</v>
      </c>
      <c r="E2496" s="443" t="str">
        <f>CONCATENATE(SUM('Разделы 9, 10'!M14:M14),"&gt;=",SUM('Разделы 9, 10'!N14:N14))</f>
        <v>0&gt;=0</v>
      </c>
      <c r="F2496" s="444"/>
    </row>
    <row r="2497" spans="1:6" s="445" customFormat="1" ht="30" hidden="1" customHeight="1" x14ac:dyDescent="0.25">
      <c r="A2497" s="436" t="str">
        <f>IF((SUM('Разделы 9, 10'!M15:M15)&gt;=SUM('Разделы 9, 10'!N15:N15)),"","Неверно!")</f>
        <v/>
      </c>
      <c r="B2497" s="437" t="s">
        <v>11030</v>
      </c>
      <c r="C2497" s="443" t="s">
        <v>684</v>
      </c>
      <c r="D2497" s="443" t="s">
        <v>10446</v>
      </c>
      <c r="E2497" s="443" t="str">
        <f>CONCATENATE(SUM('Разделы 9, 10'!M15:M15),"&gt;=",SUM('Разделы 9, 10'!N15:N15))</f>
        <v>0&gt;=0</v>
      </c>
      <c r="F2497" s="444"/>
    </row>
    <row r="2498" spans="1:6" s="445" customFormat="1" ht="30" hidden="1" customHeight="1" x14ac:dyDescent="0.25">
      <c r="A2498" s="436" t="str">
        <f>IF((SUM('Разделы 9, 10'!M16:M16)&gt;=SUM('Разделы 9, 10'!N16:N16)),"","Неверно!")</f>
        <v/>
      </c>
      <c r="B2498" s="437" t="s">
        <v>11030</v>
      </c>
      <c r="C2498" s="443" t="s">
        <v>685</v>
      </c>
      <c r="D2498" s="443" t="s">
        <v>10446</v>
      </c>
      <c r="E2498" s="443" t="str">
        <f>CONCATENATE(SUM('Разделы 9, 10'!M16:M16),"&gt;=",SUM('Разделы 9, 10'!N16:N16))</f>
        <v>0&gt;=0</v>
      </c>
      <c r="F2498" s="444"/>
    </row>
    <row r="2499" spans="1:6" s="445" customFormat="1" ht="30" hidden="1" customHeight="1" x14ac:dyDescent="0.25">
      <c r="A2499" s="436" t="str">
        <f>IF((SUM('Разделы 9, 10'!M17:M17)&gt;=SUM('Разделы 9, 10'!N17:N17)),"","Неверно!")</f>
        <v/>
      </c>
      <c r="B2499" s="437" t="s">
        <v>11030</v>
      </c>
      <c r="C2499" s="443" t="s">
        <v>686</v>
      </c>
      <c r="D2499" s="443" t="s">
        <v>10446</v>
      </c>
      <c r="E2499" s="443" t="str">
        <f>CONCATENATE(SUM('Разделы 9, 10'!M17:M17),"&gt;=",SUM('Разделы 9, 10'!N17:N17))</f>
        <v>0&gt;=0</v>
      </c>
      <c r="F2499" s="444"/>
    </row>
    <row r="2500" spans="1:6" s="445" customFormat="1" ht="30" hidden="1" customHeight="1" x14ac:dyDescent="0.25">
      <c r="A2500" s="436" t="str">
        <f>IF((SUM('Разделы 9, 10'!M18:M18)&gt;=SUM('Разделы 9, 10'!N18:N18)),"","Неверно!")</f>
        <v/>
      </c>
      <c r="B2500" s="437" t="s">
        <v>11030</v>
      </c>
      <c r="C2500" s="443" t="s">
        <v>687</v>
      </c>
      <c r="D2500" s="443" t="s">
        <v>10446</v>
      </c>
      <c r="E2500" s="443" t="str">
        <f>CONCATENATE(SUM('Разделы 9, 10'!M18:M18),"&gt;=",SUM('Разделы 9, 10'!N18:N18))</f>
        <v>0&gt;=0</v>
      </c>
      <c r="F2500" s="444"/>
    </row>
    <row r="2501" spans="1:6" s="445" customFormat="1" ht="30" hidden="1" customHeight="1" x14ac:dyDescent="0.25">
      <c r="A2501" s="436" t="str">
        <f>IF((SUM('Разделы 9, 10'!M19:M19)&gt;=SUM('Разделы 9, 10'!N19:N19)),"","Неверно!")</f>
        <v/>
      </c>
      <c r="B2501" s="437" t="s">
        <v>11030</v>
      </c>
      <c r="C2501" s="443" t="s">
        <v>688</v>
      </c>
      <c r="D2501" s="443" t="s">
        <v>10446</v>
      </c>
      <c r="E2501" s="443" t="str">
        <f>CONCATENATE(SUM('Разделы 9, 10'!M19:M19),"&gt;=",SUM('Разделы 9, 10'!N19:N19))</f>
        <v>0&gt;=0</v>
      </c>
      <c r="F2501" s="444"/>
    </row>
    <row r="2502" spans="1:6" s="445" customFormat="1" ht="30" hidden="1" customHeight="1" x14ac:dyDescent="0.25">
      <c r="A2502" s="436" t="str">
        <f>IF((SUM('Разделы 9, 10'!M20:M20)&gt;=SUM('Разделы 9, 10'!N20:N20)),"","Неверно!")</f>
        <v/>
      </c>
      <c r="B2502" s="437" t="s">
        <v>11030</v>
      </c>
      <c r="C2502" s="443" t="s">
        <v>689</v>
      </c>
      <c r="D2502" s="443" t="s">
        <v>10446</v>
      </c>
      <c r="E2502" s="443" t="str">
        <f>CONCATENATE(SUM('Разделы 9, 10'!M20:M20),"&gt;=",SUM('Разделы 9, 10'!N20:N20))</f>
        <v>0&gt;=0</v>
      </c>
      <c r="F2502" s="444"/>
    </row>
    <row r="2503" spans="1:6" s="445" customFormat="1" ht="30" hidden="1" customHeight="1" x14ac:dyDescent="0.25">
      <c r="A2503" s="436" t="str">
        <f>IF((SUM('Разделы 9, 10'!D12:D12)&gt;=SUM('Разделы 9, 10'!D18:D18)),"","Неверно!")</f>
        <v/>
      </c>
      <c r="B2503" s="437" t="s">
        <v>11031</v>
      </c>
      <c r="C2503" s="443" t="s">
        <v>617</v>
      </c>
      <c r="D2503" s="443" t="s">
        <v>10447</v>
      </c>
      <c r="E2503" s="443" t="str">
        <f>CONCATENATE(SUM('Разделы 9, 10'!D12:D12),"&gt;=",SUM('Разделы 9, 10'!D18:D18))</f>
        <v>5&gt;=0</v>
      </c>
      <c r="F2503" s="444"/>
    </row>
    <row r="2504" spans="1:6" s="445" customFormat="1" ht="30" hidden="1" customHeight="1" x14ac:dyDescent="0.25">
      <c r="A2504" s="436" t="str">
        <f>IF((SUM('Разделы 9, 10'!M12:M12)&gt;=SUM('Разделы 9, 10'!M18:M18)),"","Неверно!")</f>
        <v/>
      </c>
      <c r="B2504" s="437" t="s">
        <v>11031</v>
      </c>
      <c r="C2504" s="443" t="s">
        <v>618</v>
      </c>
      <c r="D2504" s="443" t="s">
        <v>10447</v>
      </c>
      <c r="E2504" s="443" t="str">
        <f>CONCATENATE(SUM('Разделы 9, 10'!M12:M12),"&gt;=",SUM('Разделы 9, 10'!M18:M18))</f>
        <v>0&gt;=0</v>
      </c>
      <c r="F2504" s="444"/>
    </row>
    <row r="2505" spans="1:6" s="445" customFormat="1" ht="30" hidden="1" customHeight="1" x14ac:dyDescent="0.25">
      <c r="A2505" s="436" t="str">
        <f>IF((SUM('Разделы 9, 10'!N12:N12)&gt;=SUM('Разделы 9, 10'!N18:N18)),"","Неверно!")</f>
        <v/>
      </c>
      <c r="B2505" s="437" t="s">
        <v>11031</v>
      </c>
      <c r="C2505" s="443" t="s">
        <v>619</v>
      </c>
      <c r="D2505" s="443" t="s">
        <v>10447</v>
      </c>
      <c r="E2505" s="443" t="str">
        <f>CONCATENATE(SUM('Разделы 9, 10'!N12:N12),"&gt;=",SUM('Разделы 9, 10'!N18:N18))</f>
        <v>0&gt;=0</v>
      </c>
      <c r="F2505" s="444"/>
    </row>
    <row r="2506" spans="1:6" s="445" customFormat="1" ht="30" hidden="1" customHeight="1" x14ac:dyDescent="0.25">
      <c r="A2506" s="436" t="str">
        <f>IF((SUM('Разделы 9, 10'!O12:O12)&gt;=SUM('Разделы 9, 10'!O18:O18)),"","Неверно!")</f>
        <v/>
      </c>
      <c r="B2506" s="437" t="s">
        <v>11031</v>
      </c>
      <c r="C2506" s="443" t="s">
        <v>620</v>
      </c>
      <c r="D2506" s="443" t="s">
        <v>10447</v>
      </c>
      <c r="E2506" s="443" t="str">
        <f>CONCATENATE(SUM('Разделы 9, 10'!O12:O12),"&gt;=",SUM('Разделы 9, 10'!O18:O18))</f>
        <v>0&gt;=0</v>
      </c>
      <c r="F2506" s="444"/>
    </row>
    <row r="2507" spans="1:6" s="445" customFormat="1" ht="30" hidden="1" customHeight="1" x14ac:dyDescent="0.25">
      <c r="A2507" s="436" t="str">
        <f>IF((SUM('Разделы 9, 10'!P12:P12)&gt;=SUM('Разделы 9, 10'!P18:P18)),"","Неверно!")</f>
        <v/>
      </c>
      <c r="B2507" s="437" t="s">
        <v>11031</v>
      </c>
      <c r="C2507" s="443" t="s">
        <v>621</v>
      </c>
      <c r="D2507" s="443" t="s">
        <v>10447</v>
      </c>
      <c r="E2507" s="443" t="str">
        <f>CONCATENATE(SUM('Разделы 9, 10'!P12:P12),"&gt;=",SUM('Разделы 9, 10'!P18:P18))</f>
        <v>0&gt;=0</v>
      </c>
      <c r="F2507" s="444"/>
    </row>
    <row r="2508" spans="1:6" s="445" customFormat="1" ht="30" hidden="1" customHeight="1" x14ac:dyDescent="0.25">
      <c r="A2508" s="436" t="str">
        <f>IF((SUM('Разделы 9, 10'!Q12:Q12)&gt;=SUM('Разделы 9, 10'!Q18:Q18)),"","Неверно!")</f>
        <v/>
      </c>
      <c r="B2508" s="437" t="s">
        <v>11031</v>
      </c>
      <c r="C2508" s="443" t="s">
        <v>622</v>
      </c>
      <c r="D2508" s="443" t="s">
        <v>10447</v>
      </c>
      <c r="E2508" s="443" t="str">
        <f>CONCATENATE(SUM('Разделы 9, 10'!Q12:Q12),"&gt;=",SUM('Разделы 9, 10'!Q18:Q18))</f>
        <v>0&gt;=0</v>
      </c>
      <c r="F2508" s="444"/>
    </row>
    <row r="2509" spans="1:6" s="445" customFormat="1" ht="30" hidden="1" customHeight="1" x14ac:dyDescent="0.25">
      <c r="A2509" s="436" t="str">
        <f>IF((SUM('Разделы 9, 10'!R12:R12)&gt;=SUM('Разделы 9, 10'!R18:R18)),"","Неверно!")</f>
        <v/>
      </c>
      <c r="B2509" s="437" t="s">
        <v>11031</v>
      </c>
      <c r="C2509" s="443" t="s">
        <v>623</v>
      </c>
      <c r="D2509" s="443" t="s">
        <v>10447</v>
      </c>
      <c r="E2509" s="443" t="str">
        <f>CONCATENATE(SUM('Разделы 9, 10'!R12:R12),"&gt;=",SUM('Разделы 9, 10'!R18:R18))</f>
        <v>0&gt;=0</v>
      </c>
      <c r="F2509" s="444"/>
    </row>
    <row r="2510" spans="1:6" s="445" customFormat="1" ht="30" hidden="1" customHeight="1" x14ac:dyDescent="0.25">
      <c r="A2510" s="436" t="str">
        <f>IF((SUM('Разделы 9, 10'!S12:S12)&gt;=SUM('Разделы 9, 10'!S18:S18)),"","Неверно!")</f>
        <v/>
      </c>
      <c r="B2510" s="437" t="s">
        <v>11031</v>
      </c>
      <c r="C2510" s="443" t="s">
        <v>624</v>
      </c>
      <c r="D2510" s="443" t="s">
        <v>10447</v>
      </c>
      <c r="E2510" s="443" t="str">
        <f>CONCATENATE(SUM('Разделы 9, 10'!S12:S12),"&gt;=",SUM('Разделы 9, 10'!S18:S18))</f>
        <v>0&gt;=0</v>
      </c>
      <c r="F2510" s="444"/>
    </row>
    <row r="2511" spans="1:6" s="445" customFormat="1" ht="30" hidden="1" customHeight="1" x14ac:dyDescent="0.25">
      <c r="A2511" s="436" t="str">
        <f>IF((SUM('Разделы 9, 10'!T12:T12)&gt;=SUM('Разделы 9, 10'!T18:T18)),"","Неверно!")</f>
        <v/>
      </c>
      <c r="B2511" s="437" t="s">
        <v>11031</v>
      </c>
      <c r="C2511" s="443" t="s">
        <v>2962</v>
      </c>
      <c r="D2511" s="443" t="s">
        <v>10447</v>
      </c>
      <c r="E2511" s="443" t="str">
        <f>CONCATENATE(SUM('Разделы 9, 10'!T12:T12),"&gt;=",SUM('Разделы 9, 10'!T18:T18))</f>
        <v>0&gt;=0</v>
      </c>
      <c r="F2511" s="444"/>
    </row>
    <row r="2512" spans="1:6" s="445" customFormat="1" ht="30" hidden="1" customHeight="1" x14ac:dyDescent="0.25">
      <c r="A2512" s="436" t="str">
        <f>IF((SUM('Разделы 9, 10'!U12:U12)&gt;=SUM('Разделы 9, 10'!U18:U18)),"","Неверно!")</f>
        <v/>
      </c>
      <c r="B2512" s="437" t="s">
        <v>11031</v>
      </c>
      <c r="C2512" s="443" t="s">
        <v>10671</v>
      </c>
      <c r="D2512" s="443" t="s">
        <v>10447</v>
      </c>
      <c r="E2512" s="443" t="str">
        <f>CONCATENATE(SUM('Разделы 9, 10'!U12:U12),"&gt;=",SUM('Разделы 9, 10'!U18:U18))</f>
        <v>0&gt;=0</v>
      </c>
      <c r="F2512" s="444"/>
    </row>
    <row r="2513" spans="1:6" s="445" customFormat="1" ht="30" hidden="1" customHeight="1" x14ac:dyDescent="0.25">
      <c r="A2513" s="436" t="str">
        <f>IF((SUM('Разделы 9, 10'!E12:E12)&gt;=SUM('Разделы 9, 10'!E18:E18)),"","Неверно!")</f>
        <v/>
      </c>
      <c r="B2513" s="437" t="s">
        <v>11031</v>
      </c>
      <c r="C2513" s="443" t="s">
        <v>625</v>
      </c>
      <c r="D2513" s="443" t="s">
        <v>10447</v>
      </c>
      <c r="E2513" s="443" t="str">
        <f>CONCATENATE(SUM('Разделы 9, 10'!E12:E12),"&gt;=",SUM('Разделы 9, 10'!E18:E18))</f>
        <v>5&gt;=0</v>
      </c>
      <c r="F2513" s="444"/>
    </row>
    <row r="2514" spans="1:6" s="445" customFormat="1" ht="30" hidden="1" customHeight="1" x14ac:dyDescent="0.25">
      <c r="A2514" s="436" t="str">
        <f>IF((SUM('Разделы 9, 10'!F12:F12)&gt;=SUM('Разделы 9, 10'!F18:F18)),"","Неверно!")</f>
        <v/>
      </c>
      <c r="B2514" s="437" t="s">
        <v>11031</v>
      </c>
      <c r="C2514" s="443" t="s">
        <v>626</v>
      </c>
      <c r="D2514" s="443" t="s">
        <v>10447</v>
      </c>
      <c r="E2514" s="443" t="str">
        <f>CONCATENATE(SUM('Разделы 9, 10'!F12:F12),"&gt;=",SUM('Разделы 9, 10'!F18:F18))</f>
        <v>1&gt;=0</v>
      </c>
      <c r="F2514" s="444"/>
    </row>
    <row r="2515" spans="1:6" s="445" customFormat="1" ht="30" hidden="1" customHeight="1" x14ac:dyDescent="0.25">
      <c r="A2515" s="436" t="str">
        <f>IF((SUM('Разделы 9, 10'!G12:G12)&gt;=SUM('Разделы 9, 10'!G18:G18)),"","Неверно!")</f>
        <v/>
      </c>
      <c r="B2515" s="437" t="s">
        <v>11031</v>
      </c>
      <c r="C2515" s="443" t="s">
        <v>627</v>
      </c>
      <c r="D2515" s="443" t="s">
        <v>10447</v>
      </c>
      <c r="E2515" s="443" t="str">
        <f>CONCATENATE(SUM('Разделы 9, 10'!G12:G12),"&gt;=",SUM('Разделы 9, 10'!G18:G18))</f>
        <v>0&gt;=0</v>
      </c>
      <c r="F2515" s="444"/>
    </row>
    <row r="2516" spans="1:6" s="445" customFormat="1" ht="30" hidden="1" customHeight="1" x14ac:dyDescent="0.25">
      <c r="A2516" s="436" t="str">
        <f>IF((SUM('Разделы 9, 10'!H12:H12)&gt;=SUM('Разделы 9, 10'!H18:H18)),"","Неверно!")</f>
        <v/>
      </c>
      <c r="B2516" s="437" t="s">
        <v>11031</v>
      </c>
      <c r="C2516" s="443" t="s">
        <v>628</v>
      </c>
      <c r="D2516" s="443" t="s">
        <v>10447</v>
      </c>
      <c r="E2516" s="443" t="str">
        <f>CONCATENATE(SUM('Разделы 9, 10'!H12:H12),"&gt;=",SUM('Разделы 9, 10'!H18:H18))</f>
        <v>0&gt;=0</v>
      </c>
      <c r="F2516" s="444"/>
    </row>
    <row r="2517" spans="1:6" s="445" customFormat="1" ht="30" hidden="1" customHeight="1" x14ac:dyDescent="0.25">
      <c r="A2517" s="436" t="str">
        <f>IF((SUM('Разделы 9, 10'!I12:I12)&gt;=SUM('Разделы 9, 10'!I18:I18)),"","Неверно!")</f>
        <v/>
      </c>
      <c r="B2517" s="437" t="s">
        <v>11031</v>
      </c>
      <c r="C2517" s="443" t="s">
        <v>629</v>
      </c>
      <c r="D2517" s="443" t="s">
        <v>10447</v>
      </c>
      <c r="E2517" s="443" t="str">
        <f>CONCATENATE(SUM('Разделы 9, 10'!I12:I12),"&gt;=",SUM('Разделы 9, 10'!I18:I18))</f>
        <v>0&gt;=0</v>
      </c>
      <c r="F2517" s="444"/>
    </row>
    <row r="2518" spans="1:6" s="445" customFormat="1" ht="30" hidden="1" customHeight="1" x14ac:dyDescent="0.25">
      <c r="A2518" s="436" t="str">
        <f>IF((SUM('Разделы 9, 10'!J12:J12)&gt;=SUM('Разделы 9, 10'!J18:J18)),"","Неверно!")</f>
        <v/>
      </c>
      <c r="B2518" s="437" t="s">
        <v>11031</v>
      </c>
      <c r="C2518" s="443" t="s">
        <v>630</v>
      </c>
      <c r="D2518" s="443" t="s">
        <v>10447</v>
      </c>
      <c r="E2518" s="443" t="str">
        <f>CONCATENATE(SUM('Разделы 9, 10'!J12:J12),"&gt;=",SUM('Разделы 9, 10'!J18:J18))</f>
        <v>0&gt;=0</v>
      </c>
      <c r="F2518" s="444"/>
    </row>
    <row r="2519" spans="1:6" s="445" customFormat="1" ht="30" hidden="1" customHeight="1" x14ac:dyDescent="0.25">
      <c r="A2519" s="436" t="str">
        <f>IF((SUM('Разделы 9, 10'!K12:K12)&gt;=SUM('Разделы 9, 10'!K18:K18)),"","Неверно!")</f>
        <v/>
      </c>
      <c r="B2519" s="437" t="s">
        <v>11031</v>
      </c>
      <c r="C2519" s="443" t="s">
        <v>631</v>
      </c>
      <c r="D2519" s="443" t="s">
        <v>10447</v>
      </c>
      <c r="E2519" s="443" t="str">
        <f>CONCATENATE(SUM('Разделы 9, 10'!K12:K12),"&gt;=",SUM('Разделы 9, 10'!K18:K18))</f>
        <v>0&gt;=0</v>
      </c>
      <c r="F2519" s="444"/>
    </row>
    <row r="2520" spans="1:6" s="445" customFormat="1" ht="30" hidden="1" customHeight="1" x14ac:dyDescent="0.25">
      <c r="A2520" s="436" t="str">
        <f>IF((SUM('Разделы 9, 10'!L12:L12)&gt;=SUM('Разделы 9, 10'!L18:L18)),"","Неверно!")</f>
        <v/>
      </c>
      <c r="B2520" s="437" t="s">
        <v>11031</v>
      </c>
      <c r="C2520" s="443" t="s">
        <v>632</v>
      </c>
      <c r="D2520" s="443" t="s">
        <v>10447</v>
      </c>
      <c r="E2520" s="443" t="str">
        <f>CONCATENATE(SUM('Разделы 9, 10'!L12:L12),"&gt;=",SUM('Разделы 9, 10'!L18:L18))</f>
        <v>0&gt;=0</v>
      </c>
      <c r="F2520" s="444"/>
    </row>
    <row r="2521" spans="1:6" s="445" customFormat="1" ht="30" hidden="1" customHeight="1" x14ac:dyDescent="0.25">
      <c r="A2521" s="436" t="str">
        <f>IF((SUM('Разделы 9, 10'!D12:D12)&gt;=SUM('Разделы 9, 10'!D19:D19)),"","Неверно!")</f>
        <v/>
      </c>
      <c r="B2521" s="437" t="s">
        <v>11032</v>
      </c>
      <c r="C2521" s="443" t="s">
        <v>601</v>
      </c>
      <c r="D2521" s="443" t="s">
        <v>10448</v>
      </c>
      <c r="E2521" s="443" t="str">
        <f>CONCATENATE(SUM('Разделы 9, 10'!D12:D12),"&gt;=",SUM('Разделы 9, 10'!D19:D19))</f>
        <v>5&gt;=0</v>
      </c>
      <c r="F2521" s="444"/>
    </row>
    <row r="2522" spans="1:6" s="445" customFormat="1" ht="30" hidden="1" customHeight="1" x14ac:dyDescent="0.25">
      <c r="A2522" s="436" t="str">
        <f>IF((SUM('Разделы 9, 10'!M12:M12)&gt;=SUM('Разделы 9, 10'!M19:M19)),"","Неверно!")</f>
        <v/>
      </c>
      <c r="B2522" s="437" t="s">
        <v>11032</v>
      </c>
      <c r="C2522" s="443" t="s">
        <v>602</v>
      </c>
      <c r="D2522" s="443" t="s">
        <v>10448</v>
      </c>
      <c r="E2522" s="443" t="str">
        <f>CONCATENATE(SUM('Разделы 9, 10'!M12:M12),"&gt;=",SUM('Разделы 9, 10'!M19:M19))</f>
        <v>0&gt;=0</v>
      </c>
      <c r="F2522" s="444"/>
    </row>
    <row r="2523" spans="1:6" s="445" customFormat="1" ht="30" hidden="1" customHeight="1" x14ac:dyDescent="0.25">
      <c r="A2523" s="436" t="str">
        <f>IF((SUM('Разделы 9, 10'!N12:N12)&gt;=SUM('Разделы 9, 10'!N19:N19)),"","Неверно!")</f>
        <v/>
      </c>
      <c r="B2523" s="437" t="s">
        <v>11032</v>
      </c>
      <c r="C2523" s="443" t="s">
        <v>603</v>
      </c>
      <c r="D2523" s="443" t="s">
        <v>10448</v>
      </c>
      <c r="E2523" s="443" t="str">
        <f>CONCATENATE(SUM('Разделы 9, 10'!N12:N12),"&gt;=",SUM('Разделы 9, 10'!N19:N19))</f>
        <v>0&gt;=0</v>
      </c>
      <c r="F2523" s="444"/>
    </row>
    <row r="2524" spans="1:6" s="445" customFormat="1" ht="30" hidden="1" customHeight="1" x14ac:dyDescent="0.25">
      <c r="A2524" s="436" t="str">
        <f>IF((SUM('Разделы 9, 10'!O12:O12)&gt;=SUM('Разделы 9, 10'!O19:O19)),"","Неверно!")</f>
        <v/>
      </c>
      <c r="B2524" s="437" t="s">
        <v>11032</v>
      </c>
      <c r="C2524" s="443" t="s">
        <v>604</v>
      </c>
      <c r="D2524" s="443" t="s">
        <v>10448</v>
      </c>
      <c r="E2524" s="443" t="str">
        <f>CONCATENATE(SUM('Разделы 9, 10'!O12:O12),"&gt;=",SUM('Разделы 9, 10'!O19:O19))</f>
        <v>0&gt;=0</v>
      </c>
      <c r="F2524" s="444"/>
    </row>
    <row r="2525" spans="1:6" s="445" customFormat="1" ht="30" hidden="1" customHeight="1" x14ac:dyDescent="0.25">
      <c r="A2525" s="436" t="str">
        <f>IF((SUM('Разделы 9, 10'!P12:P12)&gt;=SUM('Разделы 9, 10'!P19:P19)),"","Неверно!")</f>
        <v/>
      </c>
      <c r="B2525" s="437" t="s">
        <v>11032</v>
      </c>
      <c r="C2525" s="443" t="s">
        <v>605</v>
      </c>
      <c r="D2525" s="443" t="s">
        <v>10448</v>
      </c>
      <c r="E2525" s="443" t="str">
        <f>CONCATENATE(SUM('Разделы 9, 10'!P12:P12),"&gt;=",SUM('Разделы 9, 10'!P19:P19))</f>
        <v>0&gt;=0</v>
      </c>
      <c r="F2525" s="444"/>
    </row>
    <row r="2526" spans="1:6" s="445" customFormat="1" ht="30" hidden="1" customHeight="1" x14ac:dyDescent="0.25">
      <c r="A2526" s="436" t="str">
        <f>IF((SUM('Разделы 9, 10'!Q12:Q12)&gt;=SUM('Разделы 9, 10'!Q19:Q19)),"","Неверно!")</f>
        <v/>
      </c>
      <c r="B2526" s="437" t="s">
        <v>11032</v>
      </c>
      <c r="C2526" s="443" t="s">
        <v>606</v>
      </c>
      <c r="D2526" s="443" t="s">
        <v>10448</v>
      </c>
      <c r="E2526" s="443" t="str">
        <f>CONCATENATE(SUM('Разделы 9, 10'!Q12:Q12),"&gt;=",SUM('Разделы 9, 10'!Q19:Q19))</f>
        <v>0&gt;=0</v>
      </c>
      <c r="F2526" s="444"/>
    </row>
    <row r="2527" spans="1:6" s="445" customFormat="1" ht="30" hidden="1" customHeight="1" x14ac:dyDescent="0.25">
      <c r="A2527" s="436" t="str">
        <f>IF((SUM('Разделы 9, 10'!R12:R12)&gt;=SUM('Разделы 9, 10'!R19:R19)),"","Неверно!")</f>
        <v/>
      </c>
      <c r="B2527" s="437" t="s">
        <v>11032</v>
      </c>
      <c r="C2527" s="443" t="s">
        <v>607</v>
      </c>
      <c r="D2527" s="443" t="s">
        <v>10448</v>
      </c>
      <c r="E2527" s="443" t="str">
        <f>CONCATENATE(SUM('Разделы 9, 10'!R12:R12),"&gt;=",SUM('Разделы 9, 10'!R19:R19))</f>
        <v>0&gt;=0</v>
      </c>
      <c r="F2527" s="444"/>
    </row>
    <row r="2528" spans="1:6" s="445" customFormat="1" ht="30" hidden="1" customHeight="1" x14ac:dyDescent="0.25">
      <c r="A2528" s="436" t="str">
        <f>IF((SUM('Разделы 9, 10'!S12:S12)&gt;=SUM('Разделы 9, 10'!S19:S19)),"","Неверно!")</f>
        <v/>
      </c>
      <c r="B2528" s="437" t="s">
        <v>11032</v>
      </c>
      <c r="C2528" s="443" t="s">
        <v>608</v>
      </c>
      <c r="D2528" s="443" t="s">
        <v>10448</v>
      </c>
      <c r="E2528" s="443" t="str">
        <f>CONCATENATE(SUM('Разделы 9, 10'!S12:S12),"&gt;=",SUM('Разделы 9, 10'!S19:S19))</f>
        <v>0&gt;=0</v>
      </c>
      <c r="F2528" s="444"/>
    </row>
    <row r="2529" spans="1:6" s="445" customFormat="1" ht="30" hidden="1" customHeight="1" x14ac:dyDescent="0.25">
      <c r="A2529" s="436" t="str">
        <f>IF((SUM('Разделы 9, 10'!T12:T12)&gt;=SUM('Разделы 9, 10'!T19:T19)),"","Неверно!")</f>
        <v/>
      </c>
      <c r="B2529" s="437" t="s">
        <v>11032</v>
      </c>
      <c r="C2529" s="443" t="s">
        <v>2963</v>
      </c>
      <c r="D2529" s="443" t="s">
        <v>10448</v>
      </c>
      <c r="E2529" s="443" t="str">
        <f>CONCATENATE(SUM('Разделы 9, 10'!T12:T12),"&gt;=",SUM('Разделы 9, 10'!T19:T19))</f>
        <v>0&gt;=0</v>
      </c>
      <c r="F2529" s="444"/>
    </row>
    <row r="2530" spans="1:6" s="445" customFormat="1" ht="30" hidden="1" customHeight="1" x14ac:dyDescent="0.25">
      <c r="A2530" s="436" t="str">
        <f>IF((SUM('Разделы 9, 10'!U12:U12)&gt;=SUM('Разделы 9, 10'!U19:U19)),"","Неверно!")</f>
        <v/>
      </c>
      <c r="B2530" s="437" t="s">
        <v>11032</v>
      </c>
      <c r="C2530" s="443" t="s">
        <v>10670</v>
      </c>
      <c r="D2530" s="443" t="s">
        <v>10448</v>
      </c>
      <c r="E2530" s="443" t="str">
        <f>CONCATENATE(SUM('Разделы 9, 10'!U12:U12),"&gt;=",SUM('Разделы 9, 10'!U19:U19))</f>
        <v>0&gt;=0</v>
      </c>
      <c r="F2530" s="444"/>
    </row>
    <row r="2531" spans="1:6" s="445" customFormat="1" ht="30" hidden="1" customHeight="1" x14ac:dyDescent="0.25">
      <c r="A2531" s="436" t="str">
        <f>IF((SUM('Разделы 9, 10'!E12:E12)&gt;=SUM('Разделы 9, 10'!E19:E19)),"","Неверно!")</f>
        <v/>
      </c>
      <c r="B2531" s="437" t="s">
        <v>11032</v>
      </c>
      <c r="C2531" s="443" t="s">
        <v>609</v>
      </c>
      <c r="D2531" s="443" t="s">
        <v>10448</v>
      </c>
      <c r="E2531" s="443" t="str">
        <f>CONCATENATE(SUM('Разделы 9, 10'!E12:E12),"&gt;=",SUM('Разделы 9, 10'!E19:E19))</f>
        <v>5&gt;=0</v>
      </c>
      <c r="F2531" s="444"/>
    </row>
    <row r="2532" spans="1:6" s="445" customFormat="1" ht="30" hidden="1" customHeight="1" x14ac:dyDescent="0.25">
      <c r="A2532" s="436" t="str">
        <f>IF((SUM('Разделы 9, 10'!F12:F12)&gt;=SUM('Разделы 9, 10'!F19:F19)),"","Неверно!")</f>
        <v/>
      </c>
      <c r="B2532" s="437" t="s">
        <v>11032</v>
      </c>
      <c r="C2532" s="443" t="s">
        <v>610</v>
      </c>
      <c r="D2532" s="443" t="s">
        <v>10448</v>
      </c>
      <c r="E2532" s="443" t="str">
        <f>CONCATENATE(SUM('Разделы 9, 10'!F12:F12),"&gt;=",SUM('Разделы 9, 10'!F19:F19))</f>
        <v>1&gt;=0</v>
      </c>
      <c r="F2532" s="444"/>
    </row>
    <row r="2533" spans="1:6" s="445" customFormat="1" ht="30" hidden="1" customHeight="1" x14ac:dyDescent="0.25">
      <c r="A2533" s="436" t="str">
        <f>IF((SUM('Разделы 9, 10'!G12:G12)&gt;=SUM('Разделы 9, 10'!G19:G19)),"","Неверно!")</f>
        <v/>
      </c>
      <c r="B2533" s="437" t="s">
        <v>11032</v>
      </c>
      <c r="C2533" s="443" t="s">
        <v>611</v>
      </c>
      <c r="D2533" s="443" t="s">
        <v>10448</v>
      </c>
      <c r="E2533" s="443" t="str">
        <f>CONCATENATE(SUM('Разделы 9, 10'!G12:G12),"&gt;=",SUM('Разделы 9, 10'!G19:G19))</f>
        <v>0&gt;=0</v>
      </c>
      <c r="F2533" s="444"/>
    </row>
    <row r="2534" spans="1:6" s="445" customFormat="1" ht="30" hidden="1" customHeight="1" x14ac:dyDescent="0.25">
      <c r="A2534" s="436" t="str">
        <f>IF((SUM('Разделы 9, 10'!H12:H12)&gt;=SUM('Разделы 9, 10'!H19:H19)),"","Неверно!")</f>
        <v/>
      </c>
      <c r="B2534" s="437" t="s">
        <v>11032</v>
      </c>
      <c r="C2534" s="443" t="s">
        <v>612</v>
      </c>
      <c r="D2534" s="443" t="s">
        <v>10448</v>
      </c>
      <c r="E2534" s="443" t="str">
        <f>CONCATENATE(SUM('Разделы 9, 10'!H12:H12),"&gt;=",SUM('Разделы 9, 10'!H19:H19))</f>
        <v>0&gt;=0</v>
      </c>
      <c r="F2534" s="444"/>
    </row>
    <row r="2535" spans="1:6" s="445" customFormat="1" ht="30" hidden="1" customHeight="1" x14ac:dyDescent="0.25">
      <c r="A2535" s="436" t="str">
        <f>IF((SUM('Разделы 9, 10'!I12:I12)&gt;=SUM('Разделы 9, 10'!I19:I19)),"","Неверно!")</f>
        <v/>
      </c>
      <c r="B2535" s="437" t="s">
        <v>11032</v>
      </c>
      <c r="C2535" s="443" t="s">
        <v>613</v>
      </c>
      <c r="D2535" s="443" t="s">
        <v>10448</v>
      </c>
      <c r="E2535" s="443" t="str">
        <f>CONCATENATE(SUM('Разделы 9, 10'!I12:I12),"&gt;=",SUM('Разделы 9, 10'!I19:I19))</f>
        <v>0&gt;=0</v>
      </c>
      <c r="F2535" s="444"/>
    </row>
    <row r="2536" spans="1:6" s="445" customFormat="1" ht="30" hidden="1" customHeight="1" x14ac:dyDescent="0.25">
      <c r="A2536" s="436" t="str">
        <f>IF((SUM('Разделы 9, 10'!J12:J12)&gt;=SUM('Разделы 9, 10'!J19:J19)),"","Неверно!")</f>
        <v/>
      </c>
      <c r="B2536" s="437" t="s">
        <v>11032</v>
      </c>
      <c r="C2536" s="443" t="s">
        <v>614</v>
      </c>
      <c r="D2536" s="443" t="s">
        <v>10448</v>
      </c>
      <c r="E2536" s="443" t="str">
        <f>CONCATENATE(SUM('Разделы 9, 10'!J12:J12),"&gt;=",SUM('Разделы 9, 10'!J19:J19))</f>
        <v>0&gt;=0</v>
      </c>
      <c r="F2536" s="444"/>
    </row>
    <row r="2537" spans="1:6" s="445" customFormat="1" ht="30" hidden="1" customHeight="1" x14ac:dyDescent="0.25">
      <c r="A2537" s="436" t="str">
        <f>IF((SUM('Разделы 9, 10'!K12:K12)&gt;=SUM('Разделы 9, 10'!K19:K19)),"","Неверно!")</f>
        <v/>
      </c>
      <c r="B2537" s="437" t="s">
        <v>11032</v>
      </c>
      <c r="C2537" s="443" t="s">
        <v>615</v>
      </c>
      <c r="D2537" s="443" t="s">
        <v>10448</v>
      </c>
      <c r="E2537" s="443" t="str">
        <f>CONCATENATE(SUM('Разделы 9, 10'!K12:K12),"&gt;=",SUM('Разделы 9, 10'!K19:K19))</f>
        <v>0&gt;=0</v>
      </c>
      <c r="F2537" s="444"/>
    </row>
    <row r="2538" spans="1:6" s="445" customFormat="1" ht="30" hidden="1" customHeight="1" x14ac:dyDescent="0.25">
      <c r="A2538" s="436" t="str">
        <f>IF((SUM('Разделы 9, 10'!L12:L12)&gt;=SUM('Разделы 9, 10'!L19:L19)),"","Неверно!")</f>
        <v/>
      </c>
      <c r="B2538" s="437" t="s">
        <v>11032</v>
      </c>
      <c r="C2538" s="443" t="s">
        <v>616</v>
      </c>
      <c r="D2538" s="443" t="s">
        <v>10448</v>
      </c>
      <c r="E2538" s="443" t="str">
        <f>CONCATENATE(SUM('Разделы 9, 10'!L12:L12),"&gt;=",SUM('Разделы 9, 10'!L19:L19))</f>
        <v>0&gt;=0</v>
      </c>
      <c r="F2538" s="444"/>
    </row>
    <row r="2539" spans="1:6" s="445" customFormat="1" ht="30" hidden="1" customHeight="1" x14ac:dyDescent="0.25">
      <c r="A2539" s="436" t="str">
        <f>IF((SUM('Разделы 9, 10'!D12:D12)&gt;=SUM('Разделы 9, 10'!D17:D17)),"","Неверно!")</f>
        <v/>
      </c>
      <c r="B2539" s="437" t="s">
        <v>11033</v>
      </c>
      <c r="C2539" s="443" t="s">
        <v>585</v>
      </c>
      <c r="D2539" s="443" t="s">
        <v>10449</v>
      </c>
      <c r="E2539" s="443" t="str">
        <f>CONCATENATE(SUM('Разделы 9, 10'!D12:D12),"&gt;=",SUM('Разделы 9, 10'!D17:D17))</f>
        <v>5&gt;=3</v>
      </c>
      <c r="F2539" s="444"/>
    </row>
    <row r="2540" spans="1:6" s="445" customFormat="1" ht="30" hidden="1" customHeight="1" x14ac:dyDescent="0.25">
      <c r="A2540" s="436" t="str">
        <f>IF((SUM('Разделы 9, 10'!M12:M12)&gt;=SUM('Разделы 9, 10'!M17:M17)),"","Неверно!")</f>
        <v/>
      </c>
      <c r="B2540" s="437" t="s">
        <v>11033</v>
      </c>
      <c r="C2540" s="443" t="s">
        <v>586</v>
      </c>
      <c r="D2540" s="443" t="s">
        <v>10449</v>
      </c>
      <c r="E2540" s="443" t="str">
        <f>CONCATENATE(SUM('Разделы 9, 10'!M12:M12),"&gt;=",SUM('Разделы 9, 10'!M17:M17))</f>
        <v>0&gt;=0</v>
      </c>
      <c r="F2540" s="444"/>
    </row>
    <row r="2541" spans="1:6" s="445" customFormat="1" ht="30" hidden="1" customHeight="1" x14ac:dyDescent="0.25">
      <c r="A2541" s="436" t="str">
        <f>IF((SUM('Разделы 9, 10'!N12:N12)&gt;=SUM('Разделы 9, 10'!N17:N17)),"","Неверно!")</f>
        <v/>
      </c>
      <c r="B2541" s="437" t="s">
        <v>11033</v>
      </c>
      <c r="C2541" s="443" t="s">
        <v>587</v>
      </c>
      <c r="D2541" s="443" t="s">
        <v>10449</v>
      </c>
      <c r="E2541" s="443" t="str">
        <f>CONCATENATE(SUM('Разделы 9, 10'!N12:N12),"&gt;=",SUM('Разделы 9, 10'!N17:N17))</f>
        <v>0&gt;=0</v>
      </c>
      <c r="F2541" s="444"/>
    </row>
    <row r="2542" spans="1:6" s="445" customFormat="1" ht="30" hidden="1" customHeight="1" x14ac:dyDescent="0.25">
      <c r="A2542" s="436" t="str">
        <f>IF((SUM('Разделы 9, 10'!O12:O12)&gt;=SUM('Разделы 9, 10'!O17:O17)),"","Неверно!")</f>
        <v/>
      </c>
      <c r="B2542" s="437" t="s">
        <v>11033</v>
      </c>
      <c r="C2542" s="443" t="s">
        <v>588</v>
      </c>
      <c r="D2542" s="443" t="s">
        <v>10449</v>
      </c>
      <c r="E2542" s="443" t="str">
        <f>CONCATENATE(SUM('Разделы 9, 10'!O12:O12),"&gt;=",SUM('Разделы 9, 10'!O17:O17))</f>
        <v>0&gt;=0</v>
      </c>
      <c r="F2542" s="444"/>
    </row>
    <row r="2543" spans="1:6" s="445" customFormat="1" ht="30" hidden="1" customHeight="1" x14ac:dyDescent="0.25">
      <c r="A2543" s="436" t="str">
        <f>IF((SUM('Разделы 9, 10'!P12:P12)&gt;=SUM('Разделы 9, 10'!P17:P17)),"","Неверно!")</f>
        <v/>
      </c>
      <c r="B2543" s="437" t="s">
        <v>11033</v>
      </c>
      <c r="C2543" s="443" t="s">
        <v>589</v>
      </c>
      <c r="D2543" s="443" t="s">
        <v>10449</v>
      </c>
      <c r="E2543" s="443" t="str">
        <f>CONCATENATE(SUM('Разделы 9, 10'!P12:P12),"&gt;=",SUM('Разделы 9, 10'!P17:P17))</f>
        <v>0&gt;=0</v>
      </c>
      <c r="F2543" s="444"/>
    </row>
    <row r="2544" spans="1:6" s="445" customFormat="1" ht="30" hidden="1" customHeight="1" x14ac:dyDescent="0.25">
      <c r="A2544" s="436" t="str">
        <f>IF((SUM('Разделы 9, 10'!Q12:Q12)&gt;=SUM('Разделы 9, 10'!Q17:Q17)),"","Неверно!")</f>
        <v/>
      </c>
      <c r="B2544" s="437" t="s">
        <v>11033</v>
      </c>
      <c r="C2544" s="443" t="s">
        <v>590</v>
      </c>
      <c r="D2544" s="443" t="s">
        <v>10449</v>
      </c>
      <c r="E2544" s="443" t="str">
        <f>CONCATENATE(SUM('Разделы 9, 10'!Q12:Q12),"&gt;=",SUM('Разделы 9, 10'!Q17:Q17))</f>
        <v>0&gt;=0</v>
      </c>
      <c r="F2544" s="444"/>
    </row>
    <row r="2545" spans="1:6" s="445" customFormat="1" ht="30" hidden="1" customHeight="1" x14ac:dyDescent="0.25">
      <c r="A2545" s="436" t="str">
        <f>IF((SUM('Разделы 9, 10'!R12:R12)&gt;=SUM('Разделы 9, 10'!R17:R17)),"","Неверно!")</f>
        <v/>
      </c>
      <c r="B2545" s="437" t="s">
        <v>11033</v>
      </c>
      <c r="C2545" s="443" t="s">
        <v>591</v>
      </c>
      <c r="D2545" s="443" t="s">
        <v>10449</v>
      </c>
      <c r="E2545" s="443" t="str">
        <f>CONCATENATE(SUM('Разделы 9, 10'!R12:R12),"&gt;=",SUM('Разделы 9, 10'!R17:R17))</f>
        <v>0&gt;=0</v>
      </c>
      <c r="F2545" s="444"/>
    </row>
    <row r="2546" spans="1:6" s="445" customFormat="1" ht="30" hidden="1" customHeight="1" x14ac:dyDescent="0.25">
      <c r="A2546" s="436" t="str">
        <f>IF((SUM('Разделы 9, 10'!S12:S12)&gt;=SUM('Разделы 9, 10'!S17:S17)),"","Неверно!")</f>
        <v/>
      </c>
      <c r="B2546" s="437" t="s">
        <v>11033</v>
      </c>
      <c r="C2546" s="443" t="s">
        <v>592</v>
      </c>
      <c r="D2546" s="443" t="s">
        <v>10449</v>
      </c>
      <c r="E2546" s="443" t="str">
        <f>CONCATENATE(SUM('Разделы 9, 10'!S12:S12),"&gt;=",SUM('Разделы 9, 10'!S17:S17))</f>
        <v>0&gt;=0</v>
      </c>
      <c r="F2546" s="444"/>
    </row>
    <row r="2547" spans="1:6" s="445" customFormat="1" ht="30" hidden="1" customHeight="1" x14ac:dyDescent="0.25">
      <c r="A2547" s="436" t="str">
        <f>IF((SUM('Разделы 9, 10'!T12:T12)&gt;=SUM('Разделы 9, 10'!T17:T17)),"","Неверно!")</f>
        <v/>
      </c>
      <c r="B2547" s="437" t="s">
        <v>11033</v>
      </c>
      <c r="C2547" s="443" t="s">
        <v>2964</v>
      </c>
      <c r="D2547" s="443" t="s">
        <v>10449</v>
      </c>
      <c r="E2547" s="443" t="str">
        <f>CONCATENATE(SUM('Разделы 9, 10'!T12:T12),"&gt;=",SUM('Разделы 9, 10'!T17:T17))</f>
        <v>0&gt;=0</v>
      </c>
      <c r="F2547" s="444"/>
    </row>
    <row r="2548" spans="1:6" s="445" customFormat="1" ht="30" hidden="1" customHeight="1" x14ac:dyDescent="0.25">
      <c r="A2548" s="436" t="str">
        <f>IF((SUM('Разделы 9, 10'!U12:U12)&gt;=SUM('Разделы 9, 10'!U17:U17)),"","Неверно!")</f>
        <v/>
      </c>
      <c r="B2548" s="437" t="s">
        <v>11033</v>
      </c>
      <c r="C2548" s="443" t="s">
        <v>10669</v>
      </c>
      <c r="D2548" s="443" t="s">
        <v>10449</v>
      </c>
      <c r="E2548" s="443" t="str">
        <f>CONCATENATE(SUM('Разделы 9, 10'!U12:U12),"&gt;=",SUM('Разделы 9, 10'!U17:U17))</f>
        <v>0&gt;=0</v>
      </c>
      <c r="F2548" s="444"/>
    </row>
    <row r="2549" spans="1:6" s="445" customFormat="1" ht="30" hidden="1" customHeight="1" x14ac:dyDescent="0.25">
      <c r="A2549" s="436" t="str">
        <f>IF((SUM('Разделы 9, 10'!E12:E12)&gt;=SUM('Разделы 9, 10'!E17:E17)),"","Неверно!")</f>
        <v/>
      </c>
      <c r="B2549" s="437" t="s">
        <v>11033</v>
      </c>
      <c r="C2549" s="443" t="s">
        <v>593</v>
      </c>
      <c r="D2549" s="443" t="s">
        <v>10449</v>
      </c>
      <c r="E2549" s="443" t="str">
        <f>CONCATENATE(SUM('Разделы 9, 10'!E12:E12),"&gt;=",SUM('Разделы 9, 10'!E17:E17))</f>
        <v>5&gt;=3</v>
      </c>
      <c r="F2549" s="444"/>
    </row>
    <row r="2550" spans="1:6" s="445" customFormat="1" ht="30" hidden="1" customHeight="1" x14ac:dyDescent="0.25">
      <c r="A2550" s="436" t="str">
        <f>IF((SUM('Разделы 9, 10'!F12:F12)&gt;=SUM('Разделы 9, 10'!F17:F17)),"","Неверно!")</f>
        <v/>
      </c>
      <c r="B2550" s="437" t="s">
        <v>11033</v>
      </c>
      <c r="C2550" s="443" t="s">
        <v>594</v>
      </c>
      <c r="D2550" s="443" t="s">
        <v>10449</v>
      </c>
      <c r="E2550" s="443" t="str">
        <f>CONCATENATE(SUM('Разделы 9, 10'!F12:F12),"&gt;=",SUM('Разделы 9, 10'!F17:F17))</f>
        <v>1&gt;=1</v>
      </c>
      <c r="F2550" s="444"/>
    </row>
    <row r="2551" spans="1:6" s="445" customFormat="1" ht="30" hidden="1" customHeight="1" x14ac:dyDescent="0.25">
      <c r="A2551" s="436" t="str">
        <f>IF((SUM('Разделы 9, 10'!G12:G12)&gt;=SUM('Разделы 9, 10'!G17:G17)),"","Неверно!")</f>
        <v/>
      </c>
      <c r="B2551" s="437" t="s">
        <v>11033</v>
      </c>
      <c r="C2551" s="443" t="s">
        <v>595</v>
      </c>
      <c r="D2551" s="443" t="s">
        <v>10449</v>
      </c>
      <c r="E2551" s="443" t="str">
        <f>CONCATENATE(SUM('Разделы 9, 10'!G12:G12),"&gt;=",SUM('Разделы 9, 10'!G17:G17))</f>
        <v>0&gt;=0</v>
      </c>
      <c r="F2551" s="444"/>
    </row>
    <row r="2552" spans="1:6" s="445" customFormat="1" ht="30" hidden="1" customHeight="1" x14ac:dyDescent="0.25">
      <c r="A2552" s="436" t="str">
        <f>IF((SUM('Разделы 9, 10'!H12:H12)&gt;=SUM('Разделы 9, 10'!H17:H17)),"","Неверно!")</f>
        <v/>
      </c>
      <c r="B2552" s="437" t="s">
        <v>11033</v>
      </c>
      <c r="C2552" s="443" t="s">
        <v>596</v>
      </c>
      <c r="D2552" s="443" t="s">
        <v>10449</v>
      </c>
      <c r="E2552" s="443" t="str">
        <f>CONCATENATE(SUM('Разделы 9, 10'!H12:H12),"&gt;=",SUM('Разделы 9, 10'!H17:H17))</f>
        <v>0&gt;=0</v>
      </c>
      <c r="F2552" s="444"/>
    </row>
    <row r="2553" spans="1:6" s="445" customFormat="1" ht="30" hidden="1" customHeight="1" x14ac:dyDescent="0.25">
      <c r="A2553" s="436" t="str">
        <f>IF((SUM('Разделы 9, 10'!I12:I12)&gt;=SUM('Разделы 9, 10'!I17:I17)),"","Неверно!")</f>
        <v/>
      </c>
      <c r="B2553" s="437" t="s">
        <v>11033</v>
      </c>
      <c r="C2553" s="443" t="s">
        <v>597</v>
      </c>
      <c r="D2553" s="443" t="s">
        <v>10449</v>
      </c>
      <c r="E2553" s="443" t="str">
        <f>CONCATENATE(SUM('Разделы 9, 10'!I12:I12),"&gt;=",SUM('Разделы 9, 10'!I17:I17))</f>
        <v>0&gt;=0</v>
      </c>
      <c r="F2553" s="444"/>
    </row>
    <row r="2554" spans="1:6" s="445" customFormat="1" ht="30" hidden="1" customHeight="1" x14ac:dyDescent="0.25">
      <c r="A2554" s="436" t="str">
        <f>IF((SUM('Разделы 9, 10'!J12:J12)&gt;=SUM('Разделы 9, 10'!J17:J17)),"","Неверно!")</f>
        <v/>
      </c>
      <c r="B2554" s="437" t="s">
        <v>11033</v>
      </c>
      <c r="C2554" s="443" t="s">
        <v>598</v>
      </c>
      <c r="D2554" s="443" t="s">
        <v>10449</v>
      </c>
      <c r="E2554" s="443" t="str">
        <f>CONCATENATE(SUM('Разделы 9, 10'!J12:J12),"&gt;=",SUM('Разделы 9, 10'!J17:J17))</f>
        <v>0&gt;=0</v>
      </c>
      <c r="F2554" s="444"/>
    </row>
    <row r="2555" spans="1:6" s="445" customFormat="1" ht="30" hidden="1" customHeight="1" x14ac:dyDescent="0.25">
      <c r="A2555" s="436" t="str">
        <f>IF((SUM('Разделы 9, 10'!K12:K12)&gt;=SUM('Разделы 9, 10'!K17:K17)),"","Неверно!")</f>
        <v/>
      </c>
      <c r="B2555" s="437" t="s">
        <v>11033</v>
      </c>
      <c r="C2555" s="443" t="s">
        <v>599</v>
      </c>
      <c r="D2555" s="443" t="s">
        <v>10449</v>
      </c>
      <c r="E2555" s="443" t="str">
        <f>CONCATENATE(SUM('Разделы 9, 10'!K12:K12),"&gt;=",SUM('Разделы 9, 10'!K17:K17))</f>
        <v>0&gt;=0</v>
      </c>
      <c r="F2555" s="444"/>
    </row>
    <row r="2556" spans="1:6" s="445" customFormat="1" ht="30" hidden="1" customHeight="1" x14ac:dyDescent="0.25">
      <c r="A2556" s="436" t="str">
        <f>IF((SUM('Разделы 9, 10'!L12:L12)&gt;=SUM('Разделы 9, 10'!L17:L17)),"","Неверно!")</f>
        <v/>
      </c>
      <c r="B2556" s="437" t="s">
        <v>11033</v>
      </c>
      <c r="C2556" s="443" t="s">
        <v>600</v>
      </c>
      <c r="D2556" s="443" t="s">
        <v>10449</v>
      </c>
      <c r="E2556" s="443" t="str">
        <f>CONCATENATE(SUM('Разделы 9, 10'!L12:L12),"&gt;=",SUM('Разделы 9, 10'!L17:L17))</f>
        <v>0&gt;=0</v>
      </c>
      <c r="F2556" s="444"/>
    </row>
    <row r="2557" spans="1:6" s="445" customFormat="1" ht="30" hidden="1" customHeight="1" x14ac:dyDescent="0.25">
      <c r="A2557" s="436" t="str">
        <f>IF((SUM('Разделы 9, 10'!D12:D12)&gt;=SUM('Разделы 9, 10'!N12:N12)),"","Неверно!")</f>
        <v/>
      </c>
      <c r="B2557" s="437" t="s">
        <v>11034</v>
      </c>
      <c r="C2557" s="443" t="s">
        <v>2965</v>
      </c>
      <c r="D2557" s="443" t="s">
        <v>10450</v>
      </c>
      <c r="E2557" s="443" t="str">
        <f>CONCATENATE(SUM('Разделы 9, 10'!D12:D12),"&gt;=",SUM('Разделы 9, 10'!N12:N12))</f>
        <v>5&gt;=0</v>
      </c>
      <c r="F2557" s="444"/>
    </row>
    <row r="2558" spans="1:6" s="445" customFormat="1" ht="30" hidden="1" customHeight="1" x14ac:dyDescent="0.25">
      <c r="A2558" s="436" t="str">
        <f>IF((SUM('Разделы 9, 10'!D13:D13)&gt;=SUM('Разделы 9, 10'!N13:N13)),"","Неверно!")</f>
        <v/>
      </c>
      <c r="B2558" s="437" t="s">
        <v>11034</v>
      </c>
      <c r="C2558" s="443" t="s">
        <v>2966</v>
      </c>
      <c r="D2558" s="443" t="s">
        <v>10450</v>
      </c>
      <c r="E2558" s="443" t="str">
        <f>CONCATENATE(SUM('Разделы 9, 10'!D13:D13),"&gt;=",SUM('Разделы 9, 10'!N13:N13))</f>
        <v>3&gt;=0</v>
      </c>
      <c r="F2558" s="444"/>
    </row>
    <row r="2559" spans="1:6" s="445" customFormat="1" ht="30" hidden="1" customHeight="1" x14ac:dyDescent="0.25">
      <c r="A2559" s="436" t="str">
        <f>IF((SUM('Разделы 9, 10'!D14:D14)&gt;=SUM('Разделы 9, 10'!N14:N14)),"","Неверно!")</f>
        <v/>
      </c>
      <c r="B2559" s="437" t="s">
        <v>11034</v>
      </c>
      <c r="C2559" s="443" t="s">
        <v>2967</v>
      </c>
      <c r="D2559" s="443" t="s">
        <v>10450</v>
      </c>
      <c r="E2559" s="443" t="str">
        <f>CONCATENATE(SUM('Разделы 9, 10'!D14:D14),"&gt;=",SUM('Разделы 9, 10'!N14:N14))</f>
        <v>2&gt;=0</v>
      </c>
      <c r="F2559" s="444"/>
    </row>
    <row r="2560" spans="1:6" s="445" customFormat="1" ht="30" hidden="1" customHeight="1" x14ac:dyDescent="0.25">
      <c r="A2560" s="436" t="str">
        <f>IF((SUM('Разделы 9, 10'!D15:D15)&gt;=SUM('Разделы 9, 10'!N15:N15)),"","Неверно!")</f>
        <v/>
      </c>
      <c r="B2560" s="437" t="s">
        <v>11034</v>
      </c>
      <c r="C2560" s="443" t="s">
        <v>2968</v>
      </c>
      <c r="D2560" s="443" t="s">
        <v>10450</v>
      </c>
      <c r="E2560" s="443" t="str">
        <f>CONCATENATE(SUM('Разделы 9, 10'!D15:D15),"&gt;=",SUM('Разделы 9, 10'!N15:N15))</f>
        <v>0&gt;=0</v>
      </c>
      <c r="F2560" s="444"/>
    </row>
    <row r="2561" spans="1:6" s="445" customFormat="1" ht="30" hidden="1" customHeight="1" x14ac:dyDescent="0.25">
      <c r="A2561" s="436" t="str">
        <f>IF((SUM('Разделы 9, 10'!D16:D16)&gt;=SUM('Разделы 9, 10'!N16:N16)),"","Неверно!")</f>
        <v/>
      </c>
      <c r="B2561" s="437" t="s">
        <v>11034</v>
      </c>
      <c r="C2561" s="443" t="s">
        <v>2969</v>
      </c>
      <c r="D2561" s="443" t="s">
        <v>10450</v>
      </c>
      <c r="E2561" s="443" t="str">
        <f>CONCATENATE(SUM('Разделы 9, 10'!D16:D16),"&gt;=",SUM('Разделы 9, 10'!N16:N16))</f>
        <v>0&gt;=0</v>
      </c>
      <c r="F2561" s="444"/>
    </row>
    <row r="2562" spans="1:6" s="445" customFormat="1" ht="30" hidden="1" customHeight="1" x14ac:dyDescent="0.25">
      <c r="A2562" s="436" t="str">
        <f>IF((SUM('Разделы 9, 10'!D17:D17)&gt;=SUM('Разделы 9, 10'!N17:N17)),"","Неверно!")</f>
        <v/>
      </c>
      <c r="B2562" s="437" t="s">
        <v>11034</v>
      </c>
      <c r="C2562" s="443" t="s">
        <v>2970</v>
      </c>
      <c r="D2562" s="443" t="s">
        <v>10450</v>
      </c>
      <c r="E2562" s="443" t="str">
        <f>CONCATENATE(SUM('Разделы 9, 10'!D17:D17),"&gt;=",SUM('Разделы 9, 10'!N17:N17))</f>
        <v>3&gt;=0</v>
      </c>
      <c r="F2562" s="444"/>
    </row>
    <row r="2563" spans="1:6" s="445" customFormat="1" ht="30" hidden="1" customHeight="1" x14ac:dyDescent="0.25">
      <c r="A2563" s="436" t="str">
        <f>IF((SUM('Разделы 9, 10'!D18:D18)&gt;=SUM('Разделы 9, 10'!N18:N18)),"","Неверно!")</f>
        <v/>
      </c>
      <c r="B2563" s="437" t="s">
        <v>11034</v>
      </c>
      <c r="C2563" s="443" t="s">
        <v>2971</v>
      </c>
      <c r="D2563" s="443" t="s">
        <v>10450</v>
      </c>
      <c r="E2563" s="443" t="str">
        <f>CONCATENATE(SUM('Разделы 9, 10'!D18:D18),"&gt;=",SUM('Разделы 9, 10'!N18:N18))</f>
        <v>0&gt;=0</v>
      </c>
      <c r="F2563" s="444"/>
    </row>
    <row r="2564" spans="1:6" s="445" customFormat="1" ht="30" hidden="1" customHeight="1" x14ac:dyDescent="0.25">
      <c r="A2564" s="436" t="str">
        <f>IF((SUM('Разделы 9, 10'!D19:D19)&gt;=SUM('Разделы 9, 10'!N19:N19)),"","Неверно!")</f>
        <v/>
      </c>
      <c r="B2564" s="437" t="s">
        <v>11034</v>
      </c>
      <c r="C2564" s="443" t="s">
        <v>2972</v>
      </c>
      <c r="D2564" s="443" t="s">
        <v>10450</v>
      </c>
      <c r="E2564" s="443" t="str">
        <f>CONCATENATE(SUM('Разделы 9, 10'!D19:D19),"&gt;=",SUM('Разделы 9, 10'!N19:N19))</f>
        <v>0&gt;=0</v>
      </c>
      <c r="F2564" s="444"/>
    </row>
    <row r="2565" spans="1:6" s="445" customFormat="1" ht="30" hidden="1" customHeight="1" x14ac:dyDescent="0.25">
      <c r="A2565" s="436" t="str">
        <f>IF((SUM('Разделы 9, 10'!D20:D20)&gt;=SUM('Разделы 9, 10'!N20:N20)),"","Неверно!")</f>
        <v/>
      </c>
      <c r="B2565" s="437" t="s">
        <v>11034</v>
      </c>
      <c r="C2565" s="443" t="s">
        <v>2973</v>
      </c>
      <c r="D2565" s="443" t="s">
        <v>10450</v>
      </c>
      <c r="E2565" s="443" t="str">
        <f>CONCATENATE(SUM('Разделы 9, 10'!D20:D20),"&gt;=",SUM('Разделы 9, 10'!N20:N20))</f>
        <v>0&gt;=0</v>
      </c>
      <c r="F2565" s="444"/>
    </row>
    <row r="2566" spans="1:6" s="445" customFormat="1" ht="30" hidden="1" customHeight="1" x14ac:dyDescent="0.25">
      <c r="A2566" s="436" t="str">
        <f>IF((SUM('Разделы 9, 10'!D12:D12)+SUM('Разделы 9, 10'!L12:L12)=SUM('Раздел 4'!G35:G35)),"","Неверно!")</f>
        <v/>
      </c>
      <c r="B2566" s="437" t="s">
        <v>11035</v>
      </c>
      <c r="C2566" s="443" t="s">
        <v>10451</v>
      </c>
      <c r="D2566" s="443" t="s">
        <v>10452</v>
      </c>
      <c r="E2566" s="443" t="str">
        <f>CONCATENATE(SUM('Разделы 9, 10'!D12:D12),"+",SUM('Разделы 9, 10'!L12:L12),"=",SUM('Раздел 4'!G35:G35))</f>
        <v>5+0=5</v>
      </c>
      <c r="F2566" s="444"/>
    </row>
    <row r="2567" spans="1:6" s="445" customFormat="1" ht="30" hidden="1" customHeight="1" x14ac:dyDescent="0.25">
      <c r="A2567" s="436" t="str">
        <f>IF((SUM('Разделы 9, 10'!D12:D12)=SUM('Разделы 9, 10'!D13:D16)),"","Неверно!")</f>
        <v/>
      </c>
      <c r="B2567" s="437" t="s">
        <v>11036</v>
      </c>
      <c r="C2567" s="443" t="s">
        <v>546</v>
      </c>
      <c r="D2567" s="443" t="s">
        <v>10453</v>
      </c>
      <c r="E2567" s="443" t="str">
        <f>CONCATENATE(SUM('Разделы 9, 10'!D12:D12),"=",SUM('Разделы 9, 10'!D13:D16))</f>
        <v>5=5</v>
      </c>
      <c r="F2567" s="444"/>
    </row>
    <row r="2568" spans="1:6" s="445" customFormat="1" ht="30" hidden="1" customHeight="1" x14ac:dyDescent="0.25">
      <c r="A2568" s="436" t="str">
        <f>IF((SUM('Разделы 9, 10'!M12:M12)=SUM('Разделы 9, 10'!M13:M16)),"","Неверно!")</f>
        <v/>
      </c>
      <c r="B2568" s="437" t="s">
        <v>11036</v>
      </c>
      <c r="C2568" s="443" t="s">
        <v>547</v>
      </c>
      <c r="D2568" s="443" t="s">
        <v>10453</v>
      </c>
      <c r="E2568" s="443" t="str">
        <f>CONCATENATE(SUM('Разделы 9, 10'!M12:M12),"=",SUM('Разделы 9, 10'!M13:M16))</f>
        <v>0=0</v>
      </c>
      <c r="F2568" s="444"/>
    </row>
    <row r="2569" spans="1:6" s="445" customFormat="1" ht="30" hidden="1" customHeight="1" x14ac:dyDescent="0.25">
      <c r="A2569" s="436" t="str">
        <f>IF((SUM('Разделы 9, 10'!N12:N12)=SUM('Разделы 9, 10'!N13:N16)),"","Неверно!")</f>
        <v/>
      </c>
      <c r="B2569" s="437" t="s">
        <v>11036</v>
      </c>
      <c r="C2569" s="443" t="s">
        <v>548</v>
      </c>
      <c r="D2569" s="443" t="s">
        <v>10453</v>
      </c>
      <c r="E2569" s="443" t="str">
        <f>CONCATENATE(SUM('Разделы 9, 10'!N12:N12),"=",SUM('Разделы 9, 10'!N13:N16))</f>
        <v>0=0</v>
      </c>
      <c r="F2569" s="444"/>
    </row>
    <row r="2570" spans="1:6" s="445" customFormat="1" ht="30" hidden="1" customHeight="1" x14ac:dyDescent="0.25">
      <c r="A2570" s="436" t="str">
        <f>IF((SUM('Разделы 9, 10'!O12:O12)=SUM('Разделы 9, 10'!O13:O16)),"","Неверно!")</f>
        <v/>
      </c>
      <c r="B2570" s="437" t="s">
        <v>11036</v>
      </c>
      <c r="C2570" s="443" t="s">
        <v>549</v>
      </c>
      <c r="D2570" s="443" t="s">
        <v>10453</v>
      </c>
      <c r="E2570" s="443" t="str">
        <f>CONCATENATE(SUM('Разделы 9, 10'!O12:O12),"=",SUM('Разделы 9, 10'!O13:O16))</f>
        <v>0=0</v>
      </c>
      <c r="F2570" s="444"/>
    </row>
    <row r="2571" spans="1:6" s="445" customFormat="1" ht="30" hidden="1" customHeight="1" x14ac:dyDescent="0.25">
      <c r="A2571" s="436" t="str">
        <f>IF((SUM('Разделы 9, 10'!P12:P12)=SUM('Разделы 9, 10'!P13:P16)),"","Неверно!")</f>
        <v/>
      </c>
      <c r="B2571" s="437" t="s">
        <v>11036</v>
      </c>
      <c r="C2571" s="443" t="s">
        <v>550</v>
      </c>
      <c r="D2571" s="443" t="s">
        <v>10453</v>
      </c>
      <c r="E2571" s="443" t="str">
        <f>CONCATENATE(SUM('Разделы 9, 10'!P12:P12),"=",SUM('Разделы 9, 10'!P13:P16))</f>
        <v>0=0</v>
      </c>
      <c r="F2571" s="444"/>
    </row>
    <row r="2572" spans="1:6" s="445" customFormat="1" ht="30" hidden="1" customHeight="1" x14ac:dyDescent="0.25">
      <c r="A2572" s="436" t="str">
        <f>IF((SUM('Разделы 9, 10'!Q12:Q12)=SUM('Разделы 9, 10'!Q13:Q16)),"","Неверно!")</f>
        <v/>
      </c>
      <c r="B2572" s="437" t="s">
        <v>11036</v>
      </c>
      <c r="C2572" s="443" t="s">
        <v>551</v>
      </c>
      <c r="D2572" s="443" t="s">
        <v>10453</v>
      </c>
      <c r="E2572" s="443" t="str">
        <f>CONCATENATE(SUM('Разделы 9, 10'!Q12:Q12),"=",SUM('Разделы 9, 10'!Q13:Q16))</f>
        <v>0=0</v>
      </c>
      <c r="F2572" s="444"/>
    </row>
    <row r="2573" spans="1:6" s="445" customFormat="1" ht="30" hidden="1" customHeight="1" x14ac:dyDescent="0.25">
      <c r="A2573" s="436" t="str">
        <f>IF((SUM('Разделы 9, 10'!R12:R12)=SUM('Разделы 9, 10'!R13:R16)),"","Неверно!")</f>
        <v/>
      </c>
      <c r="B2573" s="437" t="s">
        <v>11036</v>
      </c>
      <c r="C2573" s="443" t="s">
        <v>552</v>
      </c>
      <c r="D2573" s="443" t="s">
        <v>10453</v>
      </c>
      <c r="E2573" s="443" t="str">
        <f>CONCATENATE(SUM('Разделы 9, 10'!R12:R12),"=",SUM('Разделы 9, 10'!R13:R16))</f>
        <v>0=0</v>
      </c>
      <c r="F2573" s="444"/>
    </row>
    <row r="2574" spans="1:6" s="445" customFormat="1" ht="30" hidden="1" customHeight="1" x14ac:dyDescent="0.25">
      <c r="A2574" s="436" t="str">
        <f>IF((SUM('Разделы 9, 10'!S12:S12)=SUM('Разделы 9, 10'!S13:S16)),"","Неверно!")</f>
        <v/>
      </c>
      <c r="B2574" s="437" t="s">
        <v>11036</v>
      </c>
      <c r="C2574" s="443" t="s">
        <v>553</v>
      </c>
      <c r="D2574" s="443" t="s">
        <v>10453</v>
      </c>
      <c r="E2574" s="443" t="str">
        <f>CONCATENATE(SUM('Разделы 9, 10'!S12:S12),"=",SUM('Разделы 9, 10'!S13:S16))</f>
        <v>0=0</v>
      </c>
      <c r="F2574" s="444"/>
    </row>
    <row r="2575" spans="1:6" s="445" customFormat="1" ht="30" hidden="1" customHeight="1" x14ac:dyDescent="0.25">
      <c r="A2575" s="436" t="str">
        <f>IF((SUM('Разделы 9, 10'!T12:T12)=SUM('Разделы 9, 10'!T13:T16)),"","Неверно!")</f>
        <v/>
      </c>
      <c r="B2575" s="437" t="s">
        <v>11036</v>
      </c>
      <c r="C2575" s="443" t="s">
        <v>2974</v>
      </c>
      <c r="D2575" s="443" t="s">
        <v>10453</v>
      </c>
      <c r="E2575" s="443" t="str">
        <f>CONCATENATE(SUM('Разделы 9, 10'!T12:T12),"=",SUM('Разделы 9, 10'!T13:T16))</f>
        <v>0=0</v>
      </c>
      <c r="F2575" s="444"/>
    </row>
    <row r="2576" spans="1:6" s="445" customFormat="1" ht="30" hidden="1" customHeight="1" x14ac:dyDescent="0.25">
      <c r="A2576" s="436" t="str">
        <f>IF((SUM('Разделы 9, 10'!U12:U12)=SUM('Разделы 9, 10'!U13:U16)),"","Неверно!")</f>
        <v/>
      </c>
      <c r="B2576" s="437" t="s">
        <v>11036</v>
      </c>
      <c r="C2576" s="443" t="s">
        <v>10668</v>
      </c>
      <c r="D2576" s="443" t="s">
        <v>10453</v>
      </c>
      <c r="E2576" s="443" t="str">
        <f>CONCATENATE(SUM('Разделы 9, 10'!U12:U12),"=",SUM('Разделы 9, 10'!U13:U16))</f>
        <v>0=0</v>
      </c>
      <c r="F2576" s="444"/>
    </row>
    <row r="2577" spans="1:6" s="445" customFormat="1" ht="30" hidden="1" customHeight="1" x14ac:dyDescent="0.25">
      <c r="A2577" s="436" t="str">
        <f>IF((SUM('Разделы 9, 10'!E12:E12)=SUM('Разделы 9, 10'!E13:E16)),"","Неверно!")</f>
        <v/>
      </c>
      <c r="B2577" s="437" t="s">
        <v>11036</v>
      </c>
      <c r="C2577" s="443" t="s">
        <v>554</v>
      </c>
      <c r="D2577" s="443" t="s">
        <v>10453</v>
      </c>
      <c r="E2577" s="443" t="str">
        <f>CONCATENATE(SUM('Разделы 9, 10'!E12:E12),"=",SUM('Разделы 9, 10'!E13:E16))</f>
        <v>5=5</v>
      </c>
      <c r="F2577" s="444"/>
    </row>
    <row r="2578" spans="1:6" s="445" customFormat="1" ht="30" hidden="1" customHeight="1" x14ac:dyDescent="0.25">
      <c r="A2578" s="436" t="str">
        <f>IF((SUM('Разделы 9, 10'!F12:F12)=SUM('Разделы 9, 10'!F13:F16)),"","Неверно!")</f>
        <v/>
      </c>
      <c r="B2578" s="437" t="s">
        <v>11036</v>
      </c>
      <c r="C2578" s="443" t="s">
        <v>555</v>
      </c>
      <c r="D2578" s="443" t="s">
        <v>10453</v>
      </c>
      <c r="E2578" s="443" t="str">
        <f>CONCATENATE(SUM('Разделы 9, 10'!F12:F12),"=",SUM('Разделы 9, 10'!F13:F16))</f>
        <v>1=1</v>
      </c>
      <c r="F2578" s="444"/>
    </row>
    <row r="2579" spans="1:6" s="445" customFormat="1" ht="30" hidden="1" customHeight="1" x14ac:dyDescent="0.25">
      <c r="A2579" s="436" t="str">
        <f>IF((SUM('Разделы 9, 10'!G12:G12)=SUM('Разделы 9, 10'!G13:G16)),"","Неверно!")</f>
        <v/>
      </c>
      <c r="B2579" s="437" t="s">
        <v>11036</v>
      </c>
      <c r="C2579" s="443" t="s">
        <v>556</v>
      </c>
      <c r="D2579" s="443" t="s">
        <v>10453</v>
      </c>
      <c r="E2579" s="443" t="str">
        <f>CONCATENATE(SUM('Разделы 9, 10'!G12:G12),"=",SUM('Разделы 9, 10'!G13:G16))</f>
        <v>0=0</v>
      </c>
      <c r="F2579" s="444"/>
    </row>
    <row r="2580" spans="1:6" s="445" customFormat="1" ht="30" hidden="1" customHeight="1" x14ac:dyDescent="0.25">
      <c r="A2580" s="436" t="str">
        <f>IF((SUM('Разделы 9, 10'!H12:H12)=SUM('Разделы 9, 10'!H13:H16)),"","Неверно!")</f>
        <v/>
      </c>
      <c r="B2580" s="437" t="s">
        <v>11036</v>
      </c>
      <c r="C2580" s="443" t="s">
        <v>557</v>
      </c>
      <c r="D2580" s="443" t="s">
        <v>10453</v>
      </c>
      <c r="E2580" s="443" t="str">
        <f>CONCATENATE(SUM('Разделы 9, 10'!H12:H12),"=",SUM('Разделы 9, 10'!H13:H16))</f>
        <v>0=0</v>
      </c>
      <c r="F2580" s="444"/>
    </row>
    <row r="2581" spans="1:6" s="445" customFormat="1" ht="30" hidden="1" customHeight="1" x14ac:dyDescent="0.25">
      <c r="A2581" s="436" t="str">
        <f>IF((SUM('Разделы 9, 10'!I12:I12)=SUM('Разделы 9, 10'!I13:I16)),"","Неверно!")</f>
        <v/>
      </c>
      <c r="B2581" s="437" t="s">
        <v>11036</v>
      </c>
      <c r="C2581" s="443" t="s">
        <v>558</v>
      </c>
      <c r="D2581" s="443" t="s">
        <v>10453</v>
      </c>
      <c r="E2581" s="443" t="str">
        <f>CONCATENATE(SUM('Разделы 9, 10'!I12:I12),"=",SUM('Разделы 9, 10'!I13:I16))</f>
        <v>0=0</v>
      </c>
      <c r="F2581" s="444"/>
    </row>
    <row r="2582" spans="1:6" s="445" customFormat="1" ht="30" hidden="1" customHeight="1" x14ac:dyDescent="0.25">
      <c r="A2582" s="436" t="str">
        <f>IF((SUM('Разделы 9, 10'!J12:J12)=SUM('Разделы 9, 10'!J13:J16)),"","Неверно!")</f>
        <v/>
      </c>
      <c r="B2582" s="437" t="s">
        <v>11036</v>
      </c>
      <c r="C2582" s="443" t="s">
        <v>559</v>
      </c>
      <c r="D2582" s="443" t="s">
        <v>10453</v>
      </c>
      <c r="E2582" s="443" t="str">
        <f>CONCATENATE(SUM('Разделы 9, 10'!J12:J12),"=",SUM('Разделы 9, 10'!J13:J16))</f>
        <v>0=0</v>
      </c>
      <c r="F2582" s="444"/>
    </row>
    <row r="2583" spans="1:6" s="445" customFormat="1" ht="30" hidden="1" customHeight="1" x14ac:dyDescent="0.25">
      <c r="A2583" s="436" t="str">
        <f>IF((SUM('Разделы 9, 10'!K12:K12)=SUM('Разделы 9, 10'!K13:K16)),"","Неверно!")</f>
        <v/>
      </c>
      <c r="B2583" s="437" t="s">
        <v>11036</v>
      </c>
      <c r="C2583" s="443" t="s">
        <v>560</v>
      </c>
      <c r="D2583" s="443" t="s">
        <v>10453</v>
      </c>
      <c r="E2583" s="443" t="str">
        <f>CONCATENATE(SUM('Разделы 9, 10'!K12:K12),"=",SUM('Разделы 9, 10'!K13:K16))</f>
        <v>0=0</v>
      </c>
      <c r="F2583" s="444"/>
    </row>
    <row r="2584" spans="1:6" s="445" customFormat="1" ht="30" hidden="1" customHeight="1" x14ac:dyDescent="0.25">
      <c r="A2584" s="436" t="str">
        <f>IF((SUM('Разделы 9, 10'!L12:L12)=SUM('Разделы 9, 10'!L13:L16)),"","Неверно!")</f>
        <v/>
      </c>
      <c r="B2584" s="437" t="s">
        <v>11036</v>
      </c>
      <c r="C2584" s="443" t="s">
        <v>561</v>
      </c>
      <c r="D2584" s="443" t="s">
        <v>10453</v>
      </c>
      <c r="E2584" s="443" t="str">
        <f>CONCATENATE(SUM('Разделы 9, 10'!L12:L12),"=",SUM('Разделы 9, 10'!L13:L16))</f>
        <v>0=0</v>
      </c>
      <c r="F2584" s="444"/>
    </row>
    <row r="2585" spans="1:6" s="445" customFormat="1" ht="30" hidden="1" customHeight="1" x14ac:dyDescent="0.25">
      <c r="A2585" s="436" t="str">
        <f>IF((SUM('Разделы 9, 10'!D12:D12)&gt;=SUM('Разделы 9, 10'!J12:J12)),"","Неверно!")</f>
        <v/>
      </c>
      <c r="B2585" s="437" t="s">
        <v>11037</v>
      </c>
      <c r="C2585" s="443" t="s">
        <v>537</v>
      </c>
      <c r="D2585" s="443" t="s">
        <v>10454</v>
      </c>
      <c r="E2585" s="443" t="str">
        <f>CONCATENATE(SUM('Разделы 9, 10'!D12:D12),"&gt;=",SUM('Разделы 9, 10'!J12:J12))</f>
        <v>5&gt;=0</v>
      </c>
      <c r="F2585" s="444"/>
    </row>
    <row r="2586" spans="1:6" s="445" customFormat="1" ht="30" hidden="1" customHeight="1" x14ac:dyDescent="0.25">
      <c r="A2586" s="436" t="str">
        <f>IF((SUM('Разделы 9, 10'!D13:D13)&gt;=SUM('Разделы 9, 10'!J13:J13)),"","Неверно!")</f>
        <v/>
      </c>
      <c r="B2586" s="437" t="s">
        <v>11037</v>
      </c>
      <c r="C2586" s="443" t="s">
        <v>538</v>
      </c>
      <c r="D2586" s="443" t="s">
        <v>10454</v>
      </c>
      <c r="E2586" s="443" t="str">
        <f>CONCATENATE(SUM('Разделы 9, 10'!D13:D13),"&gt;=",SUM('Разделы 9, 10'!J13:J13))</f>
        <v>3&gt;=0</v>
      </c>
      <c r="F2586" s="444"/>
    </row>
    <row r="2587" spans="1:6" s="445" customFormat="1" ht="30" hidden="1" customHeight="1" x14ac:dyDescent="0.25">
      <c r="A2587" s="436" t="str">
        <f>IF((SUM('Разделы 9, 10'!D14:D14)&gt;=SUM('Разделы 9, 10'!J14:J14)),"","Неверно!")</f>
        <v/>
      </c>
      <c r="B2587" s="437" t="s">
        <v>11037</v>
      </c>
      <c r="C2587" s="443" t="s">
        <v>539</v>
      </c>
      <c r="D2587" s="443" t="s">
        <v>10454</v>
      </c>
      <c r="E2587" s="443" t="str">
        <f>CONCATENATE(SUM('Разделы 9, 10'!D14:D14),"&gt;=",SUM('Разделы 9, 10'!J14:J14))</f>
        <v>2&gt;=0</v>
      </c>
      <c r="F2587" s="444"/>
    </row>
    <row r="2588" spans="1:6" s="445" customFormat="1" ht="30" hidden="1" customHeight="1" x14ac:dyDescent="0.25">
      <c r="A2588" s="436" t="str">
        <f>IF((SUM('Разделы 9, 10'!D15:D15)&gt;=SUM('Разделы 9, 10'!J15:J15)),"","Неверно!")</f>
        <v/>
      </c>
      <c r="B2588" s="437" t="s">
        <v>11037</v>
      </c>
      <c r="C2588" s="443" t="s">
        <v>540</v>
      </c>
      <c r="D2588" s="443" t="s">
        <v>10454</v>
      </c>
      <c r="E2588" s="443" t="str">
        <f>CONCATENATE(SUM('Разделы 9, 10'!D15:D15),"&gt;=",SUM('Разделы 9, 10'!J15:J15))</f>
        <v>0&gt;=0</v>
      </c>
      <c r="F2588" s="444"/>
    </row>
    <row r="2589" spans="1:6" s="445" customFormat="1" ht="30" hidden="1" customHeight="1" x14ac:dyDescent="0.25">
      <c r="A2589" s="436" t="str">
        <f>IF((SUM('Разделы 9, 10'!D16:D16)&gt;=SUM('Разделы 9, 10'!J16:J16)),"","Неверно!")</f>
        <v/>
      </c>
      <c r="B2589" s="437" t="s">
        <v>11037</v>
      </c>
      <c r="C2589" s="443" t="s">
        <v>541</v>
      </c>
      <c r="D2589" s="443" t="s">
        <v>10454</v>
      </c>
      <c r="E2589" s="443" t="str">
        <f>CONCATENATE(SUM('Разделы 9, 10'!D16:D16),"&gt;=",SUM('Разделы 9, 10'!J16:J16))</f>
        <v>0&gt;=0</v>
      </c>
      <c r="F2589" s="444"/>
    </row>
    <row r="2590" spans="1:6" s="445" customFormat="1" ht="30" hidden="1" customHeight="1" x14ac:dyDescent="0.25">
      <c r="A2590" s="436" t="str">
        <f>IF((SUM('Разделы 9, 10'!D17:D17)&gt;=SUM('Разделы 9, 10'!J17:J17)),"","Неверно!")</f>
        <v/>
      </c>
      <c r="B2590" s="437" t="s">
        <v>11037</v>
      </c>
      <c r="C2590" s="443" t="s">
        <v>542</v>
      </c>
      <c r="D2590" s="443" t="s">
        <v>10454</v>
      </c>
      <c r="E2590" s="443" t="str">
        <f>CONCATENATE(SUM('Разделы 9, 10'!D17:D17),"&gt;=",SUM('Разделы 9, 10'!J17:J17))</f>
        <v>3&gt;=0</v>
      </c>
      <c r="F2590" s="444"/>
    </row>
    <row r="2591" spans="1:6" s="445" customFormat="1" ht="30" hidden="1" customHeight="1" x14ac:dyDescent="0.25">
      <c r="A2591" s="436" t="str">
        <f>IF((SUM('Разделы 9, 10'!D18:D18)&gt;=SUM('Разделы 9, 10'!J18:J18)),"","Неверно!")</f>
        <v/>
      </c>
      <c r="B2591" s="437" t="s">
        <v>11037</v>
      </c>
      <c r="C2591" s="443" t="s">
        <v>543</v>
      </c>
      <c r="D2591" s="443" t="s">
        <v>10454</v>
      </c>
      <c r="E2591" s="443" t="str">
        <f>CONCATENATE(SUM('Разделы 9, 10'!D18:D18),"&gt;=",SUM('Разделы 9, 10'!J18:J18))</f>
        <v>0&gt;=0</v>
      </c>
      <c r="F2591" s="444"/>
    </row>
    <row r="2592" spans="1:6" s="445" customFormat="1" ht="30" hidden="1" customHeight="1" x14ac:dyDescent="0.25">
      <c r="A2592" s="436" t="str">
        <f>IF((SUM('Разделы 9, 10'!D19:D19)&gt;=SUM('Разделы 9, 10'!J19:J19)),"","Неверно!")</f>
        <v/>
      </c>
      <c r="B2592" s="437" t="s">
        <v>11037</v>
      </c>
      <c r="C2592" s="443" t="s">
        <v>544</v>
      </c>
      <c r="D2592" s="443" t="s">
        <v>10454</v>
      </c>
      <c r="E2592" s="443" t="str">
        <f>CONCATENATE(SUM('Разделы 9, 10'!D19:D19),"&gt;=",SUM('Разделы 9, 10'!J19:J19))</f>
        <v>0&gt;=0</v>
      </c>
      <c r="F2592" s="444"/>
    </row>
    <row r="2593" spans="1:6" s="445" customFormat="1" ht="30" hidden="1" customHeight="1" x14ac:dyDescent="0.25">
      <c r="A2593" s="436" t="str">
        <f>IF((SUM('Разделы 9, 10'!D20:D20)&gt;=SUM('Разделы 9, 10'!J20:J20)),"","Неверно!")</f>
        <v/>
      </c>
      <c r="B2593" s="437" t="s">
        <v>11037</v>
      </c>
      <c r="C2593" s="443" t="s">
        <v>545</v>
      </c>
      <c r="D2593" s="443" t="s">
        <v>10454</v>
      </c>
      <c r="E2593" s="443" t="str">
        <f>CONCATENATE(SUM('Разделы 9, 10'!D20:D20),"&gt;=",SUM('Разделы 9, 10'!J20:J20))</f>
        <v>0&gt;=0</v>
      </c>
      <c r="F2593" s="444"/>
    </row>
    <row r="2594" spans="1:6" s="445" customFormat="1" ht="30" hidden="1" customHeight="1" x14ac:dyDescent="0.25">
      <c r="A2594" s="436" t="str">
        <f>IF((SUM('Разделы 9, 10'!Q16:Q16)=0),"","Неверно!")</f>
        <v/>
      </c>
      <c r="B2594" s="437" t="s">
        <v>11038</v>
      </c>
      <c r="C2594" s="443" t="s">
        <v>2975</v>
      </c>
      <c r="D2594" s="443" t="s">
        <v>10455</v>
      </c>
      <c r="E2594" s="443" t="str">
        <f>CONCATENATE(SUM('Разделы 9, 10'!Q16:Q16),"=",0)</f>
        <v>0=0</v>
      </c>
      <c r="F2594" s="444"/>
    </row>
    <row r="2595" spans="1:6" s="445" customFormat="1" ht="30" hidden="1" customHeight="1" x14ac:dyDescent="0.25">
      <c r="A2595" s="436" t="str">
        <f>IF((SUM('Раздел 1'!F62:F62)&lt;=SUM('Раздел 1'!F49:F49)),"","Неверно!")</f>
        <v/>
      </c>
      <c r="B2595" s="437" t="s">
        <v>11039</v>
      </c>
      <c r="C2595" s="443" t="s">
        <v>10550</v>
      </c>
      <c r="D2595" s="443" t="s">
        <v>10456</v>
      </c>
      <c r="E2595" s="443" t="str">
        <f>CONCATENATE(SUM('Раздел 1'!F62:F62),"&lt;=",SUM('Раздел 1'!F49:F49))</f>
        <v>0&lt;=11</v>
      </c>
      <c r="F2595" s="444"/>
    </row>
    <row r="2596" spans="1:6" s="445" customFormat="1" ht="30" hidden="1" customHeight="1" x14ac:dyDescent="0.25">
      <c r="A2596" s="436" t="str">
        <f>IF((SUM('Раздел 1'!O62:O62)&lt;=SUM('Раздел 1'!O49:O49)),"","Неверно!")</f>
        <v/>
      </c>
      <c r="B2596" s="437" t="s">
        <v>11039</v>
      </c>
      <c r="C2596" s="443" t="s">
        <v>10551</v>
      </c>
      <c r="D2596" s="443" t="s">
        <v>10456</v>
      </c>
      <c r="E2596" s="443" t="str">
        <f>CONCATENATE(SUM('Раздел 1'!O62:O62),"&lt;=",SUM('Раздел 1'!O49:O49))</f>
        <v>0&lt;=11</v>
      </c>
      <c r="F2596" s="444"/>
    </row>
    <row r="2597" spans="1:6" s="445" customFormat="1" ht="30" hidden="1" customHeight="1" x14ac:dyDescent="0.25">
      <c r="A2597" s="436" t="str">
        <f>IF((SUM('Раздел 1'!P62:P62)&lt;=SUM('Раздел 1'!P49:P49)),"","Неверно!")</f>
        <v/>
      </c>
      <c r="B2597" s="437" t="s">
        <v>11039</v>
      </c>
      <c r="C2597" s="443" t="s">
        <v>10552</v>
      </c>
      <c r="D2597" s="443" t="s">
        <v>10456</v>
      </c>
      <c r="E2597" s="443" t="str">
        <f>CONCATENATE(SUM('Раздел 1'!P62:P62),"&lt;=",SUM('Раздел 1'!P49:P49))</f>
        <v>0&lt;=28</v>
      </c>
      <c r="F2597" s="444"/>
    </row>
    <row r="2598" spans="1:6" s="445" customFormat="1" ht="30" hidden="1" customHeight="1" x14ac:dyDescent="0.25">
      <c r="A2598" s="436" t="str">
        <f>IF((SUM('Раздел 1'!Q62:Q62)&lt;=SUM('Раздел 1'!Q49:Q49)),"","Неверно!")</f>
        <v/>
      </c>
      <c r="B2598" s="437" t="s">
        <v>11039</v>
      </c>
      <c r="C2598" s="443" t="s">
        <v>10553</v>
      </c>
      <c r="D2598" s="443" t="s">
        <v>10456</v>
      </c>
      <c r="E2598" s="443" t="str">
        <f>CONCATENATE(SUM('Раздел 1'!Q62:Q62),"&lt;=",SUM('Раздел 1'!Q49:Q49))</f>
        <v>0&lt;=21</v>
      </c>
      <c r="F2598" s="444"/>
    </row>
    <row r="2599" spans="1:6" s="445" customFormat="1" ht="30" hidden="1" customHeight="1" x14ac:dyDescent="0.25">
      <c r="A2599" s="436" t="str">
        <f>IF((SUM('Раздел 1'!R62:R62)&lt;=SUM('Раздел 1'!R49:R49)),"","Неверно!")</f>
        <v/>
      </c>
      <c r="B2599" s="437" t="s">
        <v>11039</v>
      </c>
      <c r="C2599" s="443" t="s">
        <v>10554</v>
      </c>
      <c r="D2599" s="443" t="s">
        <v>10456</v>
      </c>
      <c r="E2599" s="443" t="str">
        <f>CONCATENATE(SUM('Раздел 1'!R62:R62),"&lt;=",SUM('Раздел 1'!R49:R49))</f>
        <v>0&lt;=0</v>
      </c>
      <c r="F2599" s="444"/>
    </row>
    <row r="2600" spans="1:6" s="445" customFormat="1" ht="30" hidden="1" customHeight="1" x14ac:dyDescent="0.25">
      <c r="A2600" s="436" t="str">
        <f>IF((SUM('Раздел 1'!S62:S62)&lt;=SUM('Раздел 1'!S49:S49)),"","Неверно!")</f>
        <v/>
      </c>
      <c r="B2600" s="437" t="s">
        <v>11039</v>
      </c>
      <c r="C2600" s="443" t="s">
        <v>10555</v>
      </c>
      <c r="D2600" s="443" t="s">
        <v>10456</v>
      </c>
      <c r="E2600" s="443" t="str">
        <f>CONCATENATE(SUM('Раздел 1'!S62:S62),"&lt;=",SUM('Раздел 1'!S49:S49))</f>
        <v>0&lt;=0</v>
      </c>
      <c r="F2600" s="444"/>
    </row>
    <row r="2601" spans="1:6" s="445" customFormat="1" ht="30" hidden="1" customHeight="1" x14ac:dyDescent="0.25">
      <c r="A2601" s="436" t="str">
        <f>IF((SUM('Раздел 1'!T62:T62)&lt;=SUM('Раздел 1'!T49:T49)),"","Неверно!")</f>
        <v/>
      </c>
      <c r="B2601" s="437" t="s">
        <v>11039</v>
      </c>
      <c r="C2601" s="443" t="s">
        <v>10556</v>
      </c>
      <c r="D2601" s="443" t="s">
        <v>10456</v>
      </c>
      <c r="E2601" s="443" t="str">
        <f>CONCATENATE(SUM('Раздел 1'!T62:T62),"&lt;=",SUM('Раздел 1'!T49:T49))</f>
        <v>0&lt;=5</v>
      </c>
      <c r="F2601" s="444"/>
    </row>
    <row r="2602" spans="1:6" s="445" customFormat="1" ht="30" hidden="1" customHeight="1" x14ac:dyDescent="0.25">
      <c r="A2602" s="436" t="str">
        <f>IF((SUM('Раздел 1'!U62:U62)&lt;=SUM('Раздел 1'!U49:U49)),"","Неверно!")</f>
        <v/>
      </c>
      <c r="B2602" s="437" t="s">
        <v>11039</v>
      </c>
      <c r="C2602" s="443" t="s">
        <v>10557</v>
      </c>
      <c r="D2602" s="443" t="s">
        <v>10456</v>
      </c>
      <c r="E2602" s="443" t="str">
        <f>CONCATENATE(SUM('Раздел 1'!U62:U62),"&lt;=",SUM('Раздел 1'!U49:U49))</f>
        <v>0&lt;=0</v>
      </c>
      <c r="F2602" s="444"/>
    </row>
    <row r="2603" spans="1:6" s="445" customFormat="1" ht="30" hidden="1" customHeight="1" x14ac:dyDescent="0.25">
      <c r="A2603" s="436" t="str">
        <f>IF((SUM('Раздел 1'!V62:V62)&lt;=SUM('Раздел 1'!V49:V49)),"","Неверно!")</f>
        <v/>
      </c>
      <c r="B2603" s="437" t="s">
        <v>11039</v>
      </c>
      <c r="C2603" s="443" t="s">
        <v>10558</v>
      </c>
      <c r="D2603" s="443" t="s">
        <v>10456</v>
      </c>
      <c r="E2603" s="443" t="str">
        <f>CONCATENATE(SUM('Раздел 1'!V62:V62),"&lt;=",SUM('Раздел 1'!V49:V49))</f>
        <v>0&lt;=1</v>
      </c>
      <c r="F2603" s="444"/>
    </row>
    <row r="2604" spans="1:6" s="445" customFormat="1" ht="30" hidden="1" customHeight="1" x14ac:dyDescent="0.25">
      <c r="A2604" s="436" t="str">
        <f>IF((SUM('Раздел 1'!W62:W62)&lt;=SUM('Раздел 1'!W49:W49)),"","Неверно!")</f>
        <v/>
      </c>
      <c r="B2604" s="437" t="s">
        <v>11039</v>
      </c>
      <c r="C2604" s="443" t="s">
        <v>10559</v>
      </c>
      <c r="D2604" s="443" t="s">
        <v>10456</v>
      </c>
      <c r="E2604" s="443" t="str">
        <f>CONCATENATE(SUM('Раздел 1'!W62:W62),"&lt;=",SUM('Раздел 1'!W49:W49))</f>
        <v>0&lt;=0</v>
      </c>
      <c r="F2604" s="444"/>
    </row>
    <row r="2605" spans="1:6" s="445" customFormat="1" ht="30" hidden="1" customHeight="1" x14ac:dyDescent="0.25">
      <c r="A2605" s="436" t="str">
        <f>IF((SUM('Раздел 1'!X62:X62)&lt;=SUM('Раздел 1'!X49:X49)),"","Неверно!")</f>
        <v/>
      </c>
      <c r="B2605" s="437" t="s">
        <v>11039</v>
      </c>
      <c r="C2605" s="443" t="s">
        <v>10560</v>
      </c>
      <c r="D2605" s="443" t="s">
        <v>10456</v>
      </c>
      <c r="E2605" s="443" t="str">
        <f>CONCATENATE(SUM('Раздел 1'!X62:X62),"&lt;=",SUM('Раздел 1'!X49:X49))</f>
        <v>0&lt;=20</v>
      </c>
      <c r="F2605" s="444"/>
    </row>
    <row r="2606" spans="1:6" s="445" customFormat="1" ht="30" hidden="1" customHeight="1" x14ac:dyDescent="0.25">
      <c r="A2606" s="436" t="str">
        <f>IF((SUM('Раздел 1'!G62:G62)&lt;=SUM('Раздел 1'!G49:G49)),"","Неверно!")</f>
        <v/>
      </c>
      <c r="B2606" s="437" t="s">
        <v>11039</v>
      </c>
      <c r="C2606" s="443" t="s">
        <v>10561</v>
      </c>
      <c r="D2606" s="443" t="s">
        <v>10456</v>
      </c>
      <c r="E2606" s="443" t="str">
        <f>CONCATENATE(SUM('Раздел 1'!G62:G62),"&lt;=",SUM('Раздел 1'!G49:G49))</f>
        <v>0&lt;=26</v>
      </c>
      <c r="F2606" s="444"/>
    </row>
    <row r="2607" spans="1:6" s="445" customFormat="1" ht="30" hidden="1" customHeight="1" x14ac:dyDescent="0.25">
      <c r="A2607" s="436" t="str">
        <f>IF((SUM('Раздел 1'!Y62:Y62)&lt;=SUM('Раздел 1'!Y49:Y49)),"","Неверно!")</f>
        <v/>
      </c>
      <c r="B2607" s="437" t="s">
        <v>11039</v>
      </c>
      <c r="C2607" s="443" t="s">
        <v>10562</v>
      </c>
      <c r="D2607" s="443" t="s">
        <v>10456</v>
      </c>
      <c r="E2607" s="443" t="str">
        <f>CONCATENATE(SUM('Раздел 1'!Y62:Y62),"&lt;=",SUM('Раздел 1'!Y49:Y49))</f>
        <v>0&lt;=18</v>
      </c>
      <c r="F2607" s="444"/>
    </row>
    <row r="2608" spans="1:6" s="445" customFormat="1" ht="30" hidden="1" customHeight="1" x14ac:dyDescent="0.25">
      <c r="A2608" s="436" t="str">
        <f>IF((SUM('Раздел 1'!Z62:Z62)&lt;=SUM('Раздел 1'!Z49:Z49)),"","Неверно!")</f>
        <v/>
      </c>
      <c r="B2608" s="437" t="s">
        <v>11039</v>
      </c>
      <c r="C2608" s="443" t="s">
        <v>10563</v>
      </c>
      <c r="D2608" s="443" t="s">
        <v>10456</v>
      </c>
      <c r="E2608" s="443" t="str">
        <f>CONCATENATE(SUM('Раздел 1'!Z62:Z62),"&lt;=",SUM('Раздел 1'!Z49:Z49))</f>
        <v>0&lt;=3</v>
      </c>
      <c r="F2608" s="444"/>
    </row>
    <row r="2609" spans="1:6" s="445" customFormat="1" ht="30" hidden="1" customHeight="1" x14ac:dyDescent="0.25">
      <c r="A2609" s="436" t="str">
        <f>IF((SUM('Раздел 1'!AA62:AA62)&lt;=SUM('Раздел 1'!AA49:AA49)),"","Неверно!")</f>
        <v/>
      </c>
      <c r="B2609" s="437" t="s">
        <v>11039</v>
      </c>
      <c r="C2609" s="443" t="s">
        <v>10564</v>
      </c>
      <c r="D2609" s="443" t="s">
        <v>10456</v>
      </c>
      <c r="E2609" s="443" t="str">
        <f>CONCATENATE(SUM('Раздел 1'!AA62:AA62),"&lt;=",SUM('Раздел 1'!AA49:AA49))</f>
        <v>0&lt;=0</v>
      </c>
      <c r="F2609" s="444"/>
    </row>
    <row r="2610" spans="1:6" s="445" customFormat="1" ht="30" hidden="1" customHeight="1" x14ac:dyDescent="0.25">
      <c r="A2610" s="436" t="str">
        <f>IF((SUM('Раздел 1'!AB62:AB62)&lt;=SUM('Раздел 1'!AB49:AB49)),"","Неверно!")</f>
        <v/>
      </c>
      <c r="B2610" s="437" t="s">
        <v>11039</v>
      </c>
      <c r="C2610" s="443" t="s">
        <v>10565</v>
      </c>
      <c r="D2610" s="443" t="s">
        <v>10456</v>
      </c>
      <c r="E2610" s="443" t="str">
        <f>CONCATENATE(SUM('Раздел 1'!AB62:AB62),"&lt;=",SUM('Раздел 1'!AB49:AB49))</f>
        <v>0&lt;=0</v>
      </c>
      <c r="F2610" s="444"/>
    </row>
    <row r="2611" spans="1:6" s="445" customFormat="1" ht="30" hidden="1" customHeight="1" x14ac:dyDescent="0.25">
      <c r="A2611" s="436" t="str">
        <f>IF((SUM('Раздел 1'!AC62:AC62)&lt;=SUM('Раздел 1'!AC49:AC49)),"","Неверно!")</f>
        <v/>
      </c>
      <c r="B2611" s="437" t="s">
        <v>11039</v>
      </c>
      <c r="C2611" s="443" t="s">
        <v>10566</v>
      </c>
      <c r="D2611" s="443" t="s">
        <v>10456</v>
      </c>
      <c r="E2611" s="443" t="str">
        <f>CONCATENATE(SUM('Раздел 1'!AC62:AC62),"&lt;=",SUM('Раздел 1'!AC49:AC49))</f>
        <v>0&lt;=0</v>
      </c>
      <c r="F2611" s="444"/>
    </row>
    <row r="2612" spans="1:6" s="445" customFormat="1" ht="30" hidden="1" customHeight="1" x14ac:dyDescent="0.25">
      <c r="A2612" s="436" t="str">
        <f>IF((SUM('Раздел 1'!AD62:AD62)&lt;=SUM('Раздел 1'!AD49:AD49)),"","Неверно!")</f>
        <v/>
      </c>
      <c r="B2612" s="437" t="s">
        <v>11039</v>
      </c>
      <c r="C2612" s="443" t="s">
        <v>10567</v>
      </c>
      <c r="D2612" s="443" t="s">
        <v>10456</v>
      </c>
      <c r="E2612" s="443" t="str">
        <f>CONCATENATE(SUM('Раздел 1'!AD62:AD62),"&lt;=",SUM('Раздел 1'!AD49:AD49))</f>
        <v>0&lt;=0</v>
      </c>
      <c r="F2612" s="444"/>
    </row>
    <row r="2613" spans="1:6" s="445" customFormat="1" ht="30" hidden="1" customHeight="1" x14ac:dyDescent="0.25">
      <c r="A2613" s="436" t="str">
        <f>IF((SUM('Раздел 1'!AE62:AE62)&lt;=SUM('Раздел 1'!AE49:AE49)),"","Неверно!")</f>
        <v/>
      </c>
      <c r="B2613" s="437" t="s">
        <v>11039</v>
      </c>
      <c r="C2613" s="443" t="s">
        <v>10568</v>
      </c>
      <c r="D2613" s="443" t="s">
        <v>10456</v>
      </c>
      <c r="E2613" s="443" t="str">
        <f>CONCATENATE(SUM('Раздел 1'!AE62:AE62),"&lt;=",SUM('Раздел 1'!AE49:AE49))</f>
        <v>0&lt;=0</v>
      </c>
      <c r="F2613" s="444"/>
    </row>
    <row r="2614" spans="1:6" s="445" customFormat="1" ht="30" hidden="1" customHeight="1" x14ac:dyDescent="0.25">
      <c r="A2614" s="436" t="str">
        <f>IF((SUM('Раздел 1'!AF62:AF62)&lt;=SUM('Раздел 1'!AF49:AF49)),"","Неверно!")</f>
        <v/>
      </c>
      <c r="B2614" s="437" t="s">
        <v>11039</v>
      </c>
      <c r="C2614" s="443" t="s">
        <v>10569</v>
      </c>
      <c r="D2614" s="443" t="s">
        <v>10456</v>
      </c>
      <c r="E2614" s="443" t="str">
        <f>CONCATENATE(SUM('Раздел 1'!AF62:AF62),"&lt;=",SUM('Раздел 1'!AF49:AF49))</f>
        <v>0&lt;=0</v>
      </c>
      <c r="F2614" s="444"/>
    </row>
    <row r="2615" spans="1:6" s="445" customFormat="1" ht="30" hidden="1" customHeight="1" x14ac:dyDescent="0.25">
      <c r="A2615" s="436" t="str">
        <f>IF((SUM('Раздел 1'!AG62:AG62)&lt;=SUM('Раздел 1'!AG49:AG49)),"","Неверно!")</f>
        <v/>
      </c>
      <c r="B2615" s="437" t="s">
        <v>11039</v>
      </c>
      <c r="C2615" s="443" t="s">
        <v>10570</v>
      </c>
      <c r="D2615" s="443" t="s">
        <v>10456</v>
      </c>
      <c r="E2615" s="443" t="str">
        <f>CONCATENATE(SUM('Раздел 1'!AG62:AG62),"&lt;=",SUM('Раздел 1'!AG49:AG49))</f>
        <v>0&lt;=0</v>
      </c>
      <c r="F2615" s="444"/>
    </row>
    <row r="2616" spans="1:6" s="445" customFormat="1" ht="30" hidden="1" customHeight="1" x14ac:dyDescent="0.25">
      <c r="A2616" s="436" t="str">
        <f>IF((SUM('Раздел 1'!AH62:AH62)&lt;=SUM('Раздел 1'!AH49:AH49)),"","Неверно!")</f>
        <v/>
      </c>
      <c r="B2616" s="437" t="s">
        <v>11039</v>
      </c>
      <c r="C2616" s="443" t="s">
        <v>10571</v>
      </c>
      <c r="D2616" s="443" t="s">
        <v>10456</v>
      </c>
      <c r="E2616" s="443" t="str">
        <f>CONCATENATE(SUM('Раздел 1'!AH62:AH62),"&lt;=",SUM('Раздел 1'!AH49:AH49))</f>
        <v>0&lt;=0</v>
      </c>
      <c r="F2616" s="444"/>
    </row>
    <row r="2617" spans="1:6" s="445" customFormat="1" ht="30" hidden="1" customHeight="1" x14ac:dyDescent="0.25">
      <c r="A2617" s="436" t="str">
        <f>IF((SUM('Раздел 1'!H62:H62)&lt;=SUM('Раздел 1'!H49:H49)),"","Неверно!")</f>
        <v/>
      </c>
      <c r="B2617" s="437" t="s">
        <v>11039</v>
      </c>
      <c r="C2617" s="443" t="s">
        <v>10572</v>
      </c>
      <c r="D2617" s="443" t="s">
        <v>10456</v>
      </c>
      <c r="E2617" s="443" t="str">
        <f>CONCATENATE(SUM('Раздел 1'!H62:H62),"&lt;=",SUM('Раздел 1'!H49:H49))</f>
        <v>0&lt;=20</v>
      </c>
      <c r="F2617" s="444"/>
    </row>
    <row r="2618" spans="1:6" s="445" customFormat="1" ht="30" hidden="1" customHeight="1" x14ac:dyDescent="0.25">
      <c r="A2618" s="436" t="str">
        <f>IF((SUM('Раздел 1'!AI62:AI62)&lt;=SUM('Раздел 1'!AI49:AI49)),"","Неверно!")</f>
        <v/>
      </c>
      <c r="B2618" s="437" t="s">
        <v>11039</v>
      </c>
      <c r="C2618" s="443" t="s">
        <v>10573</v>
      </c>
      <c r="D2618" s="443" t="s">
        <v>10456</v>
      </c>
      <c r="E2618" s="443" t="str">
        <f>CONCATENATE(SUM('Раздел 1'!AI62:AI62),"&lt;=",SUM('Раздел 1'!AI49:AI49))</f>
        <v>0&lt;=0</v>
      </c>
      <c r="F2618" s="444"/>
    </row>
    <row r="2619" spans="1:6" s="445" customFormat="1" ht="30" hidden="1" customHeight="1" x14ac:dyDescent="0.25">
      <c r="A2619" s="436" t="str">
        <f>IF((SUM('Раздел 1'!AJ62:AJ62)&lt;=SUM('Раздел 1'!AJ49:AJ49)),"","Неверно!")</f>
        <v/>
      </c>
      <c r="B2619" s="437" t="s">
        <v>11039</v>
      </c>
      <c r="C2619" s="443" t="s">
        <v>10574</v>
      </c>
      <c r="D2619" s="443" t="s">
        <v>10456</v>
      </c>
      <c r="E2619" s="443" t="str">
        <f>CONCATENATE(SUM('Раздел 1'!AJ62:AJ62),"&lt;=",SUM('Раздел 1'!AJ49:AJ49))</f>
        <v>0&lt;=0</v>
      </c>
      <c r="F2619" s="444"/>
    </row>
    <row r="2620" spans="1:6" s="445" customFormat="1" ht="30" hidden="1" customHeight="1" x14ac:dyDescent="0.25">
      <c r="A2620" s="436" t="str">
        <f>IF((SUM('Раздел 1'!AK62:AK62)&lt;=SUM('Раздел 1'!AK49:AK49)),"","Неверно!")</f>
        <v/>
      </c>
      <c r="B2620" s="437" t="s">
        <v>11039</v>
      </c>
      <c r="C2620" s="443" t="s">
        <v>10575</v>
      </c>
      <c r="D2620" s="443" t="s">
        <v>10456</v>
      </c>
      <c r="E2620" s="443" t="str">
        <f>CONCATENATE(SUM('Раздел 1'!AK62:AK62),"&lt;=",SUM('Раздел 1'!AK49:AK49))</f>
        <v>0&lt;=0</v>
      </c>
      <c r="F2620" s="444"/>
    </row>
    <row r="2621" spans="1:6" s="445" customFormat="1" ht="30" hidden="1" customHeight="1" x14ac:dyDescent="0.25">
      <c r="A2621" s="436" t="str">
        <f>IF((SUM('Раздел 1'!AL62:AL62)&lt;=SUM('Раздел 1'!AL49:AL49)),"","Неверно!")</f>
        <v/>
      </c>
      <c r="B2621" s="437" t="s">
        <v>11039</v>
      </c>
      <c r="C2621" s="443" t="s">
        <v>10576</v>
      </c>
      <c r="D2621" s="443" t="s">
        <v>10456</v>
      </c>
      <c r="E2621" s="443" t="str">
        <f>CONCATENATE(SUM('Раздел 1'!AL62:AL62),"&lt;=",SUM('Раздел 1'!AL49:AL49))</f>
        <v>0&lt;=0</v>
      </c>
      <c r="F2621" s="444"/>
    </row>
    <row r="2622" spans="1:6" s="445" customFormat="1" ht="30" hidden="1" customHeight="1" x14ac:dyDescent="0.25">
      <c r="A2622" s="436" t="str">
        <f>IF((SUM('Раздел 1'!AM62:AM62)&lt;=SUM('Раздел 1'!AM49:AM49)),"","Неверно!")</f>
        <v/>
      </c>
      <c r="B2622" s="437" t="s">
        <v>11039</v>
      </c>
      <c r="C2622" s="443" t="s">
        <v>10577</v>
      </c>
      <c r="D2622" s="443" t="s">
        <v>10456</v>
      </c>
      <c r="E2622" s="443" t="str">
        <f>CONCATENATE(SUM('Раздел 1'!AM62:AM62),"&lt;=",SUM('Раздел 1'!AM49:AM49))</f>
        <v>0&lt;=0</v>
      </c>
      <c r="F2622" s="444"/>
    </row>
    <row r="2623" spans="1:6" s="445" customFormat="1" ht="30" hidden="1" customHeight="1" x14ac:dyDescent="0.25">
      <c r="A2623" s="436" t="str">
        <f>IF((SUM('Раздел 1'!I62:I62)&lt;=SUM('Раздел 1'!I49:I49)),"","Неверно!")</f>
        <v/>
      </c>
      <c r="B2623" s="437" t="s">
        <v>11039</v>
      </c>
      <c r="C2623" s="443" t="s">
        <v>10578</v>
      </c>
      <c r="D2623" s="443" t="s">
        <v>10456</v>
      </c>
      <c r="E2623" s="443" t="str">
        <f>CONCATENATE(SUM('Раздел 1'!I62:I62),"&lt;=",SUM('Раздел 1'!I49:I49))</f>
        <v>0&lt;=5</v>
      </c>
      <c r="F2623" s="444"/>
    </row>
    <row r="2624" spans="1:6" s="445" customFormat="1" ht="30" hidden="1" customHeight="1" x14ac:dyDescent="0.25">
      <c r="A2624" s="436" t="str">
        <f>IF((SUM('Раздел 1'!J62:J62)&lt;=SUM('Раздел 1'!J49:J49)),"","Неверно!")</f>
        <v/>
      </c>
      <c r="B2624" s="437" t="s">
        <v>11039</v>
      </c>
      <c r="C2624" s="443" t="s">
        <v>10579</v>
      </c>
      <c r="D2624" s="443" t="s">
        <v>10456</v>
      </c>
      <c r="E2624" s="443" t="str">
        <f>CONCATENATE(SUM('Раздел 1'!J62:J62),"&lt;=",SUM('Раздел 1'!J49:J49))</f>
        <v>0&lt;=0</v>
      </c>
      <c r="F2624" s="444"/>
    </row>
    <row r="2625" spans="1:6" s="445" customFormat="1" ht="30" hidden="1" customHeight="1" x14ac:dyDescent="0.25">
      <c r="A2625" s="436" t="str">
        <f>IF((SUM('Раздел 1'!K62:K62)&lt;=SUM('Раздел 1'!K49:K49)),"","Неверно!")</f>
        <v/>
      </c>
      <c r="B2625" s="437" t="s">
        <v>11039</v>
      </c>
      <c r="C2625" s="443" t="s">
        <v>10580</v>
      </c>
      <c r="D2625" s="443" t="s">
        <v>10456</v>
      </c>
      <c r="E2625" s="443" t="str">
        <f>CONCATENATE(SUM('Раздел 1'!K62:K62),"&lt;=",SUM('Раздел 1'!K49:K49))</f>
        <v>0&lt;=1</v>
      </c>
      <c r="F2625" s="444"/>
    </row>
    <row r="2626" spans="1:6" s="445" customFormat="1" ht="30" hidden="1" customHeight="1" x14ac:dyDescent="0.25">
      <c r="A2626" s="436" t="str">
        <f>IF((SUM('Раздел 1'!L62:L62)&lt;=SUM('Раздел 1'!L49:L49)),"","Неверно!")</f>
        <v/>
      </c>
      <c r="B2626" s="437" t="s">
        <v>11039</v>
      </c>
      <c r="C2626" s="443" t="s">
        <v>10581</v>
      </c>
      <c r="D2626" s="443" t="s">
        <v>10456</v>
      </c>
      <c r="E2626" s="443" t="str">
        <f>CONCATENATE(SUM('Раздел 1'!L62:L62),"&lt;=",SUM('Раздел 1'!L49:L49))</f>
        <v>0&lt;=0</v>
      </c>
      <c r="F2626" s="444"/>
    </row>
    <row r="2627" spans="1:6" s="445" customFormat="1" ht="30" hidden="1" customHeight="1" x14ac:dyDescent="0.25">
      <c r="A2627" s="436" t="str">
        <f>IF((SUM('Раздел 1'!M62:M62)&lt;=SUM('Раздел 1'!M49:M49)),"","Неверно!")</f>
        <v/>
      </c>
      <c r="B2627" s="437" t="s">
        <v>11039</v>
      </c>
      <c r="C2627" s="443" t="s">
        <v>10582</v>
      </c>
      <c r="D2627" s="443" t="s">
        <v>10456</v>
      </c>
      <c r="E2627" s="443" t="str">
        <f>CONCATENATE(SUM('Раздел 1'!M62:M62),"&lt;=",SUM('Раздел 1'!M49:M49))</f>
        <v>0&lt;=26</v>
      </c>
      <c r="F2627" s="444"/>
    </row>
    <row r="2628" spans="1:6" s="445" customFormat="1" ht="30" hidden="1" customHeight="1" x14ac:dyDescent="0.25">
      <c r="A2628" s="436" t="str">
        <f>IF((SUM('Раздел 1'!N62:N62)&lt;=SUM('Раздел 1'!N49:N49)),"","Неверно!")</f>
        <v/>
      </c>
      <c r="B2628" s="437" t="s">
        <v>11039</v>
      </c>
      <c r="C2628" s="443" t="s">
        <v>10583</v>
      </c>
      <c r="D2628" s="443" t="s">
        <v>10456</v>
      </c>
      <c r="E2628" s="443" t="str">
        <f>CONCATENATE(SUM('Раздел 1'!N62:N62),"&lt;=",SUM('Раздел 1'!N49:N49))</f>
        <v>0&lt;=0</v>
      </c>
      <c r="F2628" s="444"/>
    </row>
    <row r="2629" spans="1:6" s="445" customFormat="1" ht="30" hidden="1" customHeight="1" x14ac:dyDescent="0.25">
      <c r="A2629" s="436" t="str">
        <f>IF((SUM('Раздел 4'!E9:E9)=SUM('Раздел 4'!E10:E104)),"","Неверно!")</f>
        <v/>
      </c>
      <c r="B2629" s="437" t="s">
        <v>11040</v>
      </c>
      <c r="C2629" s="443" t="s">
        <v>10657</v>
      </c>
      <c r="D2629" s="443" t="s">
        <v>10658</v>
      </c>
      <c r="E2629" s="443" t="str">
        <f>CONCATENATE(SUM('Раздел 4'!E9:E9),"=",SUM('Раздел 4'!E10:E104))</f>
        <v>5=5</v>
      </c>
      <c r="F2629" s="444"/>
    </row>
    <row r="2630" spans="1:6" s="445" customFormat="1" ht="30" hidden="1" customHeight="1" x14ac:dyDescent="0.25">
      <c r="A2630" s="436" t="str">
        <f>IF((SUM('Раздел 4'!N9:N9)=SUM('Раздел 4'!N10:N104)),"","Неверно!")</f>
        <v/>
      </c>
      <c r="B2630" s="437" t="s">
        <v>11040</v>
      </c>
      <c r="C2630" s="443" t="s">
        <v>10659</v>
      </c>
      <c r="D2630" s="443" t="s">
        <v>10658</v>
      </c>
      <c r="E2630" s="443" t="str">
        <f>CONCATENATE(SUM('Раздел 4'!N9:N9),"=",SUM('Раздел 4'!N10:N104))</f>
        <v>12=12</v>
      </c>
      <c r="F2630" s="444"/>
    </row>
    <row r="2631" spans="1:6" s="445" customFormat="1" ht="30" hidden="1" customHeight="1" x14ac:dyDescent="0.25">
      <c r="A2631" s="436" t="str">
        <f>IF((SUM('Раздел 4'!F9:F9)=SUM('Раздел 4'!F10:F104)),"","Неверно!")</f>
        <v/>
      </c>
      <c r="B2631" s="437" t="s">
        <v>11040</v>
      </c>
      <c r="C2631" s="443" t="s">
        <v>10660</v>
      </c>
      <c r="D2631" s="443" t="s">
        <v>10658</v>
      </c>
      <c r="E2631" s="443" t="str">
        <f>CONCATENATE(SUM('Раздел 4'!F9:F9),"=",SUM('Раздел 4'!F10:F104))</f>
        <v>166=166</v>
      </c>
      <c r="F2631" s="444"/>
    </row>
    <row r="2632" spans="1:6" s="445" customFormat="1" ht="30" hidden="1" customHeight="1" x14ac:dyDescent="0.25">
      <c r="A2632" s="436" t="str">
        <f>IF((SUM('Раздел 4'!G9:G9)=SUM('Раздел 4'!G10:G104)),"","Неверно!")</f>
        <v/>
      </c>
      <c r="B2632" s="437" t="s">
        <v>11040</v>
      </c>
      <c r="C2632" s="443" t="s">
        <v>10661</v>
      </c>
      <c r="D2632" s="443" t="s">
        <v>10658</v>
      </c>
      <c r="E2632" s="443" t="str">
        <f>CONCATENATE(SUM('Раздел 4'!G9:G9),"=",SUM('Раздел 4'!G10:G104))</f>
        <v>159=159</v>
      </c>
      <c r="F2632" s="444"/>
    </row>
    <row r="2633" spans="1:6" s="445" customFormat="1" ht="30" hidden="1" customHeight="1" x14ac:dyDescent="0.25">
      <c r="A2633" s="436" t="str">
        <f>IF((SUM('Раздел 4'!H9:H9)=SUM('Раздел 4'!H10:H104)),"","Неверно!")</f>
        <v/>
      </c>
      <c r="B2633" s="437" t="s">
        <v>11040</v>
      </c>
      <c r="C2633" s="443" t="s">
        <v>10662</v>
      </c>
      <c r="D2633" s="443" t="s">
        <v>10658</v>
      </c>
      <c r="E2633" s="443" t="str">
        <f>CONCATENATE(SUM('Раздел 4'!H9:H9),"=",SUM('Раздел 4'!H10:H104))</f>
        <v>85=85</v>
      </c>
      <c r="F2633" s="444"/>
    </row>
    <row r="2634" spans="1:6" s="445" customFormat="1" ht="30" hidden="1" customHeight="1" x14ac:dyDescent="0.25">
      <c r="A2634" s="436" t="str">
        <f>IF((SUM('Раздел 4'!I9:I9)=SUM('Раздел 4'!I10:I104)),"","Неверно!")</f>
        <v/>
      </c>
      <c r="B2634" s="437" t="s">
        <v>11040</v>
      </c>
      <c r="C2634" s="443" t="s">
        <v>10663</v>
      </c>
      <c r="D2634" s="443" t="s">
        <v>10658</v>
      </c>
      <c r="E2634" s="443" t="str">
        <f>CONCATENATE(SUM('Раздел 4'!I9:I9),"=",SUM('Раздел 4'!I10:I104))</f>
        <v>19=19</v>
      </c>
      <c r="F2634" s="444"/>
    </row>
    <row r="2635" spans="1:6" s="445" customFormat="1" ht="30" hidden="1" customHeight="1" x14ac:dyDescent="0.25">
      <c r="A2635" s="436" t="str">
        <f>IF((SUM('Раздел 4'!J9:J9)=SUM('Раздел 4'!J10:J104)),"","Неверно!")</f>
        <v/>
      </c>
      <c r="B2635" s="437" t="s">
        <v>11040</v>
      </c>
      <c r="C2635" s="443" t="s">
        <v>10664</v>
      </c>
      <c r="D2635" s="443" t="s">
        <v>10658</v>
      </c>
      <c r="E2635" s="443" t="str">
        <f>CONCATENATE(SUM('Раздел 4'!J9:J9),"=",SUM('Раздел 4'!J10:J104))</f>
        <v>55=55</v>
      </c>
      <c r="F2635" s="444"/>
    </row>
    <row r="2636" spans="1:6" s="445" customFormat="1" ht="30" hidden="1" customHeight="1" x14ac:dyDescent="0.25">
      <c r="A2636" s="436" t="str">
        <f>IF((SUM('Раздел 4'!K9:K9)=SUM('Раздел 4'!K10:K104)),"","Неверно!")</f>
        <v/>
      </c>
      <c r="B2636" s="437" t="s">
        <v>11040</v>
      </c>
      <c r="C2636" s="443" t="s">
        <v>10665</v>
      </c>
      <c r="D2636" s="443" t="s">
        <v>10658</v>
      </c>
      <c r="E2636" s="443" t="str">
        <f>CONCATENATE(SUM('Раздел 4'!K9:K9),"=",SUM('Раздел 4'!K10:K104))</f>
        <v>0=0</v>
      </c>
      <c r="F2636" s="444"/>
    </row>
    <row r="2637" spans="1:6" s="445" customFormat="1" ht="30" hidden="1" customHeight="1" x14ac:dyDescent="0.25">
      <c r="A2637" s="436" t="str">
        <f>IF((SUM('Раздел 4'!L9:L9)=SUM('Раздел 4'!L10:L104)),"","Неверно!")</f>
        <v/>
      </c>
      <c r="B2637" s="437" t="s">
        <v>11040</v>
      </c>
      <c r="C2637" s="443" t="s">
        <v>10666</v>
      </c>
      <c r="D2637" s="443" t="s">
        <v>10658</v>
      </c>
      <c r="E2637" s="443" t="str">
        <f>CONCATENATE(SUM('Раздел 4'!L9:L9),"=",SUM('Раздел 4'!L10:L104))</f>
        <v>0=0</v>
      </c>
      <c r="F2637" s="444"/>
    </row>
    <row r="2638" spans="1:6" s="445" customFormat="1" ht="30" hidden="1" customHeight="1" x14ac:dyDescent="0.25">
      <c r="A2638" s="436" t="str">
        <f>IF((SUM('Раздел 4'!M9:M9)=SUM('Раздел 4'!M10:M104)),"","Неверно!")</f>
        <v/>
      </c>
      <c r="B2638" s="437" t="s">
        <v>11040</v>
      </c>
      <c r="C2638" s="443" t="s">
        <v>10667</v>
      </c>
      <c r="D2638" s="443" t="s">
        <v>10658</v>
      </c>
      <c r="E2638" s="443" t="str">
        <f>CONCATENATE(SUM('Раздел 4'!M9:M9),"=",SUM('Раздел 4'!M10:M104))</f>
        <v>0=0</v>
      </c>
      <c r="F2638" s="444"/>
    </row>
    <row r="2639" spans="1:6" s="445" customFormat="1" ht="30" hidden="1" customHeight="1" x14ac:dyDescent="0.25">
      <c r="A2639" s="436" t="str">
        <f>IF((SUM('Разделы 11, 12, 13, 14'!U28:U28)=SUM('Раздел 4'!N76:N76)),"","Неверно!")</f>
        <v/>
      </c>
      <c r="B2639" s="437" t="s">
        <v>11041</v>
      </c>
      <c r="C2639" s="443" t="s">
        <v>10457</v>
      </c>
      <c r="D2639" s="443" t="s">
        <v>10458</v>
      </c>
      <c r="E2639" s="443" t="str">
        <f>CONCATENATE(SUM('Разделы 11, 12, 13, 14'!U28:U28),"=",SUM('Раздел 4'!N76:N76))</f>
        <v>0=0</v>
      </c>
      <c r="F2639" s="444"/>
    </row>
    <row r="2640" spans="1:6" s="445" customFormat="1" ht="30" hidden="1" customHeight="1" x14ac:dyDescent="0.25">
      <c r="A2640" s="436" t="str">
        <f>IF((SUM('Разделы 11, 12, 13, 14'!T28:T28)=SUM('Раздел 4'!I76:I76)),"","Неверно!")</f>
        <v/>
      </c>
      <c r="B2640" s="437" t="s">
        <v>11042</v>
      </c>
      <c r="C2640" s="443" t="s">
        <v>10596</v>
      </c>
      <c r="D2640" s="443" t="s">
        <v>10458</v>
      </c>
      <c r="E2640" s="443" t="str">
        <f>CONCATENATE(SUM('Разделы 11, 12, 13, 14'!T28:T28),"=",SUM('Раздел 4'!I76:I76))</f>
        <v>0=0</v>
      </c>
      <c r="F2640" s="444"/>
    </row>
    <row r="2641" spans="1:6" s="445" customFormat="1" ht="30" hidden="1" customHeight="1" x14ac:dyDescent="0.25">
      <c r="A2641" s="436" t="str">
        <f>IF((SUM('Разделы 11, 12, 13, 14'!U26:U26)=SUM('Раздел 4'!N19:N19)),"","Неверно!")</f>
        <v/>
      </c>
      <c r="B2641" s="437" t="s">
        <v>11043</v>
      </c>
      <c r="C2641" s="443" t="s">
        <v>10459</v>
      </c>
      <c r="D2641" s="443" t="s">
        <v>10458</v>
      </c>
      <c r="E2641" s="443" t="str">
        <f>CONCATENATE(SUM('Разделы 11, 12, 13, 14'!U26:U26),"=",SUM('Раздел 4'!N19:N19))</f>
        <v>0=0</v>
      </c>
      <c r="F2641" s="444"/>
    </row>
    <row r="2642" spans="1:6" s="445" customFormat="1" ht="30" hidden="1" customHeight="1" x14ac:dyDescent="0.25">
      <c r="A2642" s="436" t="str">
        <f>IF((SUM('Разделы 11, 12, 13, 14'!S26:S26)=SUM('Раздел 4'!H19:H19)),"","Неверно!")</f>
        <v/>
      </c>
      <c r="B2642" s="437" t="s">
        <v>11044</v>
      </c>
      <c r="C2642" s="443" t="s">
        <v>10391</v>
      </c>
      <c r="D2642" s="443" t="s">
        <v>10458</v>
      </c>
      <c r="E2642" s="443" t="str">
        <f>CONCATENATE(SUM('Разделы 11, 12, 13, 14'!S26:S26),"=",SUM('Раздел 4'!H19:H19))</f>
        <v>0=0</v>
      </c>
      <c r="F2642" s="444"/>
    </row>
    <row r="2643" spans="1:6" s="445" customFormat="1" ht="30" hidden="1" customHeight="1" x14ac:dyDescent="0.25">
      <c r="A2643" s="436" t="str">
        <f>IF((SUM('Разделы 11, 12, 13, 14'!Q28:Q28)=SUM('Раздел 4'!J76:J76)),"","Неверно!")</f>
        <v/>
      </c>
      <c r="B2643" s="437" t="s">
        <v>11045</v>
      </c>
      <c r="C2643" s="443" t="s">
        <v>10460</v>
      </c>
      <c r="D2643" s="443" t="s">
        <v>10458</v>
      </c>
      <c r="E2643" s="443" t="str">
        <f>CONCATENATE(SUM('Разделы 11, 12, 13, 14'!Q28:Q28),"=",SUM('Раздел 4'!J76:J76))</f>
        <v>0=0</v>
      </c>
      <c r="F2643" s="444"/>
    </row>
    <row r="2644" spans="1:6" s="445" customFormat="1" ht="30" hidden="1" customHeight="1" x14ac:dyDescent="0.25">
      <c r="A2644" s="436" t="str">
        <f>IF((SUM('Разделы 11, 12, 13, 14'!O28:O28)=SUM('Раздел 4'!E76:E76)),"","Неверно!")</f>
        <v/>
      </c>
      <c r="B2644" s="437" t="s">
        <v>11046</v>
      </c>
      <c r="C2644" s="443" t="s">
        <v>10461</v>
      </c>
      <c r="D2644" s="443" t="s">
        <v>10458</v>
      </c>
      <c r="E2644" s="443" t="str">
        <f>CONCATENATE(SUM('Разделы 11, 12, 13, 14'!O28:O28),"=",SUM('Раздел 4'!E76:E76))</f>
        <v>0=0</v>
      </c>
      <c r="F2644" s="444"/>
    </row>
    <row r="2645" spans="1:6" s="445" customFormat="1" ht="30" hidden="1" customHeight="1" x14ac:dyDescent="0.25">
      <c r="A2645" s="436" t="str">
        <f>IF((SUM('Разделы 11, 12, 13, 14'!P28:P28)=SUM('Раздел 4'!F76:F76)),"","Неверно!")</f>
        <v/>
      </c>
      <c r="B2645" s="437" t="s">
        <v>11046</v>
      </c>
      <c r="C2645" s="443" t="s">
        <v>10462</v>
      </c>
      <c r="D2645" s="443" t="s">
        <v>10458</v>
      </c>
      <c r="E2645" s="443" t="str">
        <f>CONCATENATE(SUM('Разделы 11, 12, 13, 14'!P28:P28),"=",SUM('Раздел 4'!F76:F76))</f>
        <v>0=0</v>
      </c>
      <c r="F2645" s="444"/>
    </row>
    <row r="2646" spans="1:6" s="445" customFormat="1" ht="30" hidden="1" customHeight="1" x14ac:dyDescent="0.25">
      <c r="A2646" s="436" t="str">
        <f>IF((SUM('Разделы 11, 12, 13, 14'!Q26:Q26)=SUM('Раздел 4'!J19:J19)),"","Неверно!")</f>
        <v/>
      </c>
      <c r="B2646" s="437" t="s">
        <v>11047</v>
      </c>
      <c r="C2646" s="443" t="s">
        <v>10463</v>
      </c>
      <c r="D2646" s="443" t="s">
        <v>10458</v>
      </c>
      <c r="E2646" s="443" t="str">
        <f>CONCATENATE(SUM('Разделы 11, 12, 13, 14'!Q26:Q26),"=",SUM('Раздел 4'!J19:J19))</f>
        <v>1=1</v>
      </c>
      <c r="F2646" s="444"/>
    </row>
    <row r="2647" spans="1:6" s="445" customFormat="1" ht="30" hidden="1" customHeight="1" x14ac:dyDescent="0.25">
      <c r="A2647" s="436" t="str">
        <f>IF((SUM('Разделы 11, 12, 13, 14'!O26:O26)=SUM('Раздел 4'!E19:E19)),"","Неверно!")</f>
        <v/>
      </c>
      <c r="B2647" s="437" t="s">
        <v>11048</v>
      </c>
      <c r="C2647" s="443" t="s">
        <v>10464</v>
      </c>
      <c r="D2647" s="443" t="s">
        <v>10458</v>
      </c>
      <c r="E2647" s="443" t="str">
        <f>CONCATENATE(SUM('Разделы 11, 12, 13, 14'!O26:O26),"=",SUM('Раздел 4'!E19:E19))</f>
        <v>0=0</v>
      </c>
      <c r="F2647" s="444"/>
    </row>
    <row r="2648" spans="1:6" s="445" customFormat="1" ht="30" hidden="1" customHeight="1" x14ac:dyDescent="0.25">
      <c r="A2648" s="436" t="str">
        <f>IF((SUM('Разделы 11, 12, 13, 14'!P26:P26)=SUM('Раздел 4'!F19:F19)),"","Неверно!")</f>
        <v/>
      </c>
      <c r="B2648" s="437" t="s">
        <v>11048</v>
      </c>
      <c r="C2648" s="443" t="s">
        <v>10465</v>
      </c>
      <c r="D2648" s="443" t="s">
        <v>10458</v>
      </c>
      <c r="E2648" s="443" t="str">
        <f>CONCATENATE(SUM('Разделы 11, 12, 13, 14'!P26:P26),"=",SUM('Раздел 4'!F19:F19))</f>
        <v>1=1</v>
      </c>
      <c r="F2648" s="444"/>
    </row>
    <row r="2649" spans="1:6" s="445" customFormat="1" ht="30" hidden="1" customHeight="1" x14ac:dyDescent="0.25">
      <c r="A2649" s="436" t="str">
        <f>IF((SUM('Разделы 11, 12, 13, 14'!Q26:R26)+SUM('Разделы 11, 12, 13, 14'!Q28:R28)=SUM('Раздел 4'!G19:G19)+SUM('Раздел 4'!G76:G76)),"","Неверно!")</f>
        <v/>
      </c>
      <c r="B2649" s="437" t="s">
        <v>11049</v>
      </c>
      <c r="C2649" s="443" t="s">
        <v>10466</v>
      </c>
      <c r="D2649" s="443" t="s">
        <v>10467</v>
      </c>
      <c r="E2649" s="443" t="str">
        <f>CONCATENATE(SUM('Разделы 11, 12, 13, 14'!Q26:R26),"+",SUM('Разделы 11, 12, 13, 14'!Q28:R28),"=",SUM('Раздел 4'!G19:G19),"+",SUM('Раздел 4'!G76:G76))</f>
        <v>1+0=1+0</v>
      </c>
      <c r="F2649" s="444"/>
    </row>
    <row r="2650" spans="1:6" s="445" customFormat="1" ht="30" hidden="1" customHeight="1" x14ac:dyDescent="0.25">
      <c r="A2650" s="436" t="str">
        <f>IF((SUM('Разделы 9, 10'!D31:D31)&gt;=SUM('Разделы 9, 10'!N31:N31)),"","Неверно!")</f>
        <v/>
      </c>
      <c r="B2650" s="437" t="s">
        <v>11050</v>
      </c>
      <c r="C2650" s="443" t="s">
        <v>2976</v>
      </c>
      <c r="D2650" s="443" t="s">
        <v>10468</v>
      </c>
      <c r="E2650" s="443" t="str">
        <f>CONCATENATE(SUM('Разделы 9, 10'!D31:D31),"&gt;=",SUM('Разделы 9, 10'!N31:N31))</f>
        <v>9&gt;=1</v>
      </c>
      <c r="F2650" s="444"/>
    </row>
    <row r="2651" spans="1:6" s="445" customFormat="1" ht="30" hidden="1" customHeight="1" x14ac:dyDescent="0.25">
      <c r="A2651" s="436" t="str">
        <f>IF((SUM('Разделы 9, 10'!D32:D32)&gt;=SUM('Разделы 9, 10'!N32:N32)),"","Неверно!")</f>
        <v/>
      </c>
      <c r="B2651" s="437" t="s">
        <v>11050</v>
      </c>
      <c r="C2651" s="443" t="s">
        <v>2977</v>
      </c>
      <c r="D2651" s="443" t="s">
        <v>10468</v>
      </c>
      <c r="E2651" s="443" t="str">
        <f>CONCATENATE(SUM('Разделы 9, 10'!D32:D32),"&gt;=",SUM('Разделы 9, 10'!N32:N32))</f>
        <v>5&gt;=0</v>
      </c>
      <c r="F2651" s="444"/>
    </row>
    <row r="2652" spans="1:6" s="445" customFormat="1" ht="30" hidden="1" customHeight="1" x14ac:dyDescent="0.25">
      <c r="A2652" s="436" t="str">
        <f>IF((SUM('Разделы 9, 10'!D33:D33)&gt;=SUM('Разделы 9, 10'!N33:N33)),"","Неверно!")</f>
        <v/>
      </c>
      <c r="B2652" s="437" t="s">
        <v>11050</v>
      </c>
      <c r="C2652" s="443" t="s">
        <v>2978</v>
      </c>
      <c r="D2652" s="443" t="s">
        <v>10468</v>
      </c>
      <c r="E2652" s="443" t="str">
        <f>CONCATENATE(SUM('Разделы 9, 10'!D33:D33),"&gt;=",SUM('Разделы 9, 10'!N33:N33))</f>
        <v>2&gt;=0</v>
      </c>
      <c r="F2652" s="444"/>
    </row>
    <row r="2653" spans="1:6" s="445" customFormat="1" ht="30" hidden="1" customHeight="1" x14ac:dyDescent="0.25">
      <c r="A2653" s="436" t="str">
        <f>IF((SUM('Разделы 9, 10'!D34:D34)&gt;=SUM('Разделы 9, 10'!N34:N34)),"","Неверно!")</f>
        <v/>
      </c>
      <c r="B2653" s="437" t="s">
        <v>11050</v>
      </c>
      <c r="C2653" s="443" t="s">
        <v>2979</v>
      </c>
      <c r="D2653" s="443" t="s">
        <v>10468</v>
      </c>
      <c r="E2653" s="443" t="str">
        <f>CONCATENATE(SUM('Разделы 9, 10'!D34:D34),"&gt;=",SUM('Разделы 9, 10'!N34:N34))</f>
        <v>0&gt;=0</v>
      </c>
      <c r="F2653" s="444"/>
    </row>
    <row r="2654" spans="1:6" s="445" customFormat="1" ht="30" hidden="1" customHeight="1" x14ac:dyDescent="0.25">
      <c r="A2654" s="436" t="str">
        <f>IF((SUM('Разделы 9, 10'!D35:D35)&gt;=SUM('Разделы 9, 10'!N35:N35)),"","Неверно!")</f>
        <v/>
      </c>
      <c r="B2654" s="437" t="s">
        <v>11050</v>
      </c>
      <c r="C2654" s="443" t="s">
        <v>2980</v>
      </c>
      <c r="D2654" s="443" t="s">
        <v>10468</v>
      </c>
      <c r="E2654" s="443" t="str">
        <f>CONCATENATE(SUM('Разделы 9, 10'!D35:D35),"&gt;=",SUM('Разделы 9, 10'!N35:N35))</f>
        <v>2&gt;=1</v>
      </c>
      <c r="F2654" s="444"/>
    </row>
    <row r="2655" spans="1:6" s="445" customFormat="1" ht="30" hidden="1" customHeight="1" x14ac:dyDescent="0.25">
      <c r="A2655" s="436" t="str">
        <f>IF((SUM('Разделы 9, 10'!D36:D36)&gt;=SUM('Разделы 9, 10'!N36:N36)),"","Неверно!")</f>
        <v/>
      </c>
      <c r="B2655" s="437" t="s">
        <v>11050</v>
      </c>
      <c r="C2655" s="443" t="s">
        <v>2981</v>
      </c>
      <c r="D2655" s="443" t="s">
        <v>10468</v>
      </c>
      <c r="E2655" s="443" t="str">
        <f>CONCATENATE(SUM('Разделы 9, 10'!D36:D36),"&gt;=",SUM('Разделы 9, 10'!N36:N36))</f>
        <v>6&gt;=1</v>
      </c>
      <c r="F2655" s="444"/>
    </row>
    <row r="2656" spans="1:6" s="445" customFormat="1" ht="30" hidden="1" customHeight="1" x14ac:dyDescent="0.25">
      <c r="A2656" s="436" t="str">
        <f>IF((SUM('Разделы 9, 10'!D37:D37)&gt;=SUM('Разделы 9, 10'!N37:N37)),"","Неверно!")</f>
        <v/>
      </c>
      <c r="B2656" s="437" t="s">
        <v>11050</v>
      </c>
      <c r="C2656" s="443" t="s">
        <v>2982</v>
      </c>
      <c r="D2656" s="443" t="s">
        <v>10468</v>
      </c>
      <c r="E2656" s="443" t="str">
        <f>CONCATENATE(SUM('Разделы 9, 10'!D37:D37),"&gt;=",SUM('Разделы 9, 10'!N37:N37))</f>
        <v>0&gt;=0</v>
      </c>
      <c r="F2656" s="444"/>
    </row>
    <row r="2657" spans="1:6" s="445" customFormat="1" ht="30" hidden="1" customHeight="1" x14ac:dyDescent="0.25">
      <c r="A2657" s="436" t="str">
        <f>IF((SUM('Разделы 9, 10'!D38:D38)&gt;=SUM('Разделы 9, 10'!N38:N38)),"","Неверно!")</f>
        <v/>
      </c>
      <c r="B2657" s="437" t="s">
        <v>11050</v>
      </c>
      <c r="C2657" s="443" t="s">
        <v>2983</v>
      </c>
      <c r="D2657" s="443" t="s">
        <v>10468</v>
      </c>
      <c r="E2657" s="443" t="str">
        <f>CONCATENATE(SUM('Разделы 9, 10'!D38:D38),"&gt;=",SUM('Разделы 9, 10'!N38:N38))</f>
        <v>0&gt;=0</v>
      </c>
      <c r="F2657" s="444"/>
    </row>
    <row r="2658" spans="1:6" s="445" customFormat="1" ht="30" hidden="1" customHeight="1" x14ac:dyDescent="0.25">
      <c r="A2658" s="436" t="str">
        <f>IF((SUM('Разделы 9, 10'!D31:D31)&gt;=SUM('Разделы 9, 10'!M31:M31)),"","Неверно!")</f>
        <v/>
      </c>
      <c r="B2658" s="437" t="s">
        <v>11051</v>
      </c>
      <c r="C2658" s="443" t="s">
        <v>713</v>
      </c>
      <c r="D2658" s="443" t="s">
        <v>10469</v>
      </c>
      <c r="E2658" s="443" t="str">
        <f>CONCATENATE(SUM('Разделы 9, 10'!D31:D31),"&gt;=",SUM('Разделы 9, 10'!M31:M31))</f>
        <v>9&gt;=1</v>
      </c>
      <c r="F2658" s="444"/>
    </row>
    <row r="2659" spans="1:6" s="445" customFormat="1" ht="30" hidden="1" customHeight="1" x14ac:dyDescent="0.25">
      <c r="A2659" s="436" t="str">
        <f>IF((SUM('Разделы 9, 10'!D32:D32)&gt;=SUM('Разделы 9, 10'!M32:M32)),"","Неверно!")</f>
        <v/>
      </c>
      <c r="B2659" s="437" t="s">
        <v>11051</v>
      </c>
      <c r="C2659" s="443" t="s">
        <v>714</v>
      </c>
      <c r="D2659" s="443" t="s">
        <v>10469</v>
      </c>
      <c r="E2659" s="443" t="str">
        <f>CONCATENATE(SUM('Разделы 9, 10'!D32:D32),"&gt;=",SUM('Разделы 9, 10'!M32:M32))</f>
        <v>5&gt;=0</v>
      </c>
      <c r="F2659" s="444"/>
    </row>
    <row r="2660" spans="1:6" s="445" customFormat="1" ht="30" hidden="1" customHeight="1" x14ac:dyDescent="0.25">
      <c r="A2660" s="436" t="str">
        <f>IF((SUM('Разделы 9, 10'!D33:D33)&gt;=SUM('Разделы 9, 10'!M33:M33)),"","Неверно!")</f>
        <v/>
      </c>
      <c r="B2660" s="437" t="s">
        <v>11051</v>
      </c>
      <c r="C2660" s="443" t="s">
        <v>715</v>
      </c>
      <c r="D2660" s="443" t="s">
        <v>10469</v>
      </c>
      <c r="E2660" s="443" t="str">
        <f>CONCATENATE(SUM('Разделы 9, 10'!D33:D33),"&gt;=",SUM('Разделы 9, 10'!M33:M33))</f>
        <v>2&gt;=0</v>
      </c>
      <c r="F2660" s="444"/>
    </row>
    <row r="2661" spans="1:6" s="445" customFormat="1" ht="30" hidden="1" customHeight="1" x14ac:dyDescent="0.25">
      <c r="A2661" s="436" t="str">
        <f>IF((SUM('Разделы 9, 10'!D34:D34)&gt;=SUM('Разделы 9, 10'!M34:M34)),"","Неверно!")</f>
        <v/>
      </c>
      <c r="B2661" s="437" t="s">
        <v>11051</v>
      </c>
      <c r="C2661" s="443" t="s">
        <v>716</v>
      </c>
      <c r="D2661" s="443" t="s">
        <v>10469</v>
      </c>
      <c r="E2661" s="443" t="str">
        <f>CONCATENATE(SUM('Разделы 9, 10'!D34:D34),"&gt;=",SUM('Разделы 9, 10'!M34:M34))</f>
        <v>0&gt;=0</v>
      </c>
      <c r="F2661" s="444"/>
    </row>
    <row r="2662" spans="1:6" s="445" customFormat="1" ht="30" hidden="1" customHeight="1" x14ac:dyDescent="0.25">
      <c r="A2662" s="436" t="str">
        <f>IF((SUM('Разделы 9, 10'!D35:D35)&gt;=SUM('Разделы 9, 10'!M35:M35)),"","Неверно!")</f>
        <v/>
      </c>
      <c r="B2662" s="437" t="s">
        <v>11051</v>
      </c>
      <c r="C2662" s="443" t="s">
        <v>717</v>
      </c>
      <c r="D2662" s="443" t="s">
        <v>10469</v>
      </c>
      <c r="E2662" s="443" t="str">
        <f>CONCATENATE(SUM('Разделы 9, 10'!D35:D35),"&gt;=",SUM('Разделы 9, 10'!M35:M35))</f>
        <v>2&gt;=1</v>
      </c>
      <c r="F2662" s="444"/>
    </row>
    <row r="2663" spans="1:6" s="445" customFormat="1" ht="30" hidden="1" customHeight="1" x14ac:dyDescent="0.25">
      <c r="A2663" s="436" t="str">
        <f>IF((SUM('Разделы 9, 10'!D36:D36)&gt;=SUM('Разделы 9, 10'!M36:M36)),"","Неверно!")</f>
        <v/>
      </c>
      <c r="B2663" s="437" t="s">
        <v>11051</v>
      </c>
      <c r="C2663" s="443" t="s">
        <v>718</v>
      </c>
      <c r="D2663" s="443" t="s">
        <v>10469</v>
      </c>
      <c r="E2663" s="443" t="str">
        <f>CONCATENATE(SUM('Разделы 9, 10'!D36:D36),"&gt;=",SUM('Разделы 9, 10'!M36:M36))</f>
        <v>6&gt;=1</v>
      </c>
      <c r="F2663" s="444"/>
    </row>
    <row r="2664" spans="1:6" s="445" customFormat="1" ht="30" hidden="1" customHeight="1" x14ac:dyDescent="0.25">
      <c r="A2664" s="436" t="str">
        <f>IF((SUM('Разделы 9, 10'!D37:D37)&gt;=SUM('Разделы 9, 10'!M37:M37)),"","Неверно!")</f>
        <v/>
      </c>
      <c r="B2664" s="437" t="s">
        <v>11051</v>
      </c>
      <c r="C2664" s="443" t="s">
        <v>719</v>
      </c>
      <c r="D2664" s="443" t="s">
        <v>10469</v>
      </c>
      <c r="E2664" s="443" t="str">
        <f>CONCATENATE(SUM('Разделы 9, 10'!D37:D37),"&gt;=",SUM('Разделы 9, 10'!M37:M37))</f>
        <v>0&gt;=0</v>
      </c>
      <c r="F2664" s="444"/>
    </row>
    <row r="2665" spans="1:6" s="445" customFormat="1" ht="30" hidden="1" customHeight="1" x14ac:dyDescent="0.25">
      <c r="A2665" s="436" t="str">
        <f>IF((SUM('Разделы 9, 10'!D38:D38)&gt;=SUM('Разделы 9, 10'!M38:M38)),"","Неверно!")</f>
        <v/>
      </c>
      <c r="B2665" s="437" t="s">
        <v>11051</v>
      </c>
      <c r="C2665" s="443" t="s">
        <v>720</v>
      </c>
      <c r="D2665" s="443" t="s">
        <v>10469</v>
      </c>
      <c r="E2665" s="443" t="str">
        <f>CONCATENATE(SUM('Разделы 9, 10'!D38:D38),"&gt;=",SUM('Разделы 9, 10'!M38:M38))</f>
        <v>0&gt;=0</v>
      </c>
      <c r="F2665" s="444"/>
    </row>
    <row r="2666" spans="1:6" s="445" customFormat="1" ht="30" hidden="1" customHeight="1" x14ac:dyDescent="0.25">
      <c r="A2666" s="436" t="str">
        <f>IF((SUM('Разделы 9, 10'!D31:D31)=SUM('Разделы 9, 10'!D32:D35)),"","Неверно!")</f>
        <v/>
      </c>
      <c r="B2666" s="437" t="s">
        <v>11052</v>
      </c>
      <c r="C2666" s="443" t="s">
        <v>690</v>
      </c>
      <c r="D2666" s="443" t="s">
        <v>10470</v>
      </c>
      <c r="E2666" s="443" t="str">
        <f>CONCATENATE(SUM('Разделы 9, 10'!D31:D31),"=",SUM('Разделы 9, 10'!D32:D35))</f>
        <v>9=9</v>
      </c>
      <c r="F2666" s="444"/>
    </row>
    <row r="2667" spans="1:6" s="445" customFormat="1" ht="30" hidden="1" customHeight="1" x14ac:dyDescent="0.25">
      <c r="A2667" s="436" t="str">
        <f>IF((SUM('Разделы 9, 10'!M31:M31)=SUM('Разделы 9, 10'!M32:M35)),"","Неверно!")</f>
        <v/>
      </c>
      <c r="B2667" s="437" t="s">
        <v>11052</v>
      </c>
      <c r="C2667" s="443" t="s">
        <v>691</v>
      </c>
      <c r="D2667" s="443" t="s">
        <v>10470</v>
      </c>
      <c r="E2667" s="443" t="str">
        <f>CONCATENATE(SUM('Разделы 9, 10'!M31:M31),"=",SUM('Разделы 9, 10'!M32:M35))</f>
        <v>1=1</v>
      </c>
      <c r="F2667" s="444"/>
    </row>
    <row r="2668" spans="1:6" s="445" customFormat="1" ht="30" hidden="1" customHeight="1" x14ac:dyDescent="0.25">
      <c r="A2668" s="436" t="str">
        <f>IF((SUM('Разделы 9, 10'!N31:N31)=SUM('Разделы 9, 10'!N32:N35)),"","Неверно!")</f>
        <v/>
      </c>
      <c r="B2668" s="437" t="s">
        <v>11052</v>
      </c>
      <c r="C2668" s="443" t="s">
        <v>692</v>
      </c>
      <c r="D2668" s="443" t="s">
        <v>10470</v>
      </c>
      <c r="E2668" s="443" t="str">
        <f>CONCATENATE(SUM('Разделы 9, 10'!N31:N31),"=",SUM('Разделы 9, 10'!N32:N35))</f>
        <v>1=1</v>
      </c>
      <c r="F2668" s="444"/>
    </row>
    <row r="2669" spans="1:6" s="445" customFormat="1" ht="30" hidden="1" customHeight="1" x14ac:dyDescent="0.25">
      <c r="A2669" s="436" t="str">
        <f>IF((SUM('Разделы 9, 10'!O31:O31)=SUM('Разделы 9, 10'!O32:O35)),"","Неверно!")</f>
        <v/>
      </c>
      <c r="B2669" s="437" t="s">
        <v>11052</v>
      </c>
      <c r="C2669" s="443" t="s">
        <v>693</v>
      </c>
      <c r="D2669" s="443" t="s">
        <v>10470</v>
      </c>
      <c r="E2669" s="443" t="str">
        <f>CONCATENATE(SUM('Разделы 9, 10'!O31:O31),"=",SUM('Разделы 9, 10'!O32:O35))</f>
        <v>1=1</v>
      </c>
      <c r="F2669" s="444"/>
    </row>
    <row r="2670" spans="1:6" s="445" customFormat="1" ht="30" hidden="1" customHeight="1" x14ac:dyDescent="0.25">
      <c r="A2670" s="436" t="str">
        <f>IF((SUM('Разделы 9, 10'!P31:P31)=SUM('Разделы 9, 10'!P32:P35)),"","Неверно!")</f>
        <v/>
      </c>
      <c r="B2670" s="437" t="s">
        <v>11052</v>
      </c>
      <c r="C2670" s="443" t="s">
        <v>694</v>
      </c>
      <c r="D2670" s="443" t="s">
        <v>10470</v>
      </c>
      <c r="E2670" s="443" t="str">
        <f>CONCATENATE(SUM('Разделы 9, 10'!P31:P31),"=",SUM('Разделы 9, 10'!P32:P35))</f>
        <v>0=0</v>
      </c>
      <c r="F2670" s="444"/>
    </row>
    <row r="2671" spans="1:6" s="445" customFormat="1" ht="30" hidden="1" customHeight="1" x14ac:dyDescent="0.25">
      <c r="A2671" s="436" t="str">
        <f>IF((SUM('Разделы 9, 10'!Q31:Q31)=SUM('Разделы 9, 10'!Q32:Q35)),"","Неверно!")</f>
        <v/>
      </c>
      <c r="B2671" s="437" t="s">
        <v>11052</v>
      </c>
      <c r="C2671" s="443" t="s">
        <v>695</v>
      </c>
      <c r="D2671" s="443" t="s">
        <v>10470</v>
      </c>
      <c r="E2671" s="443" t="str">
        <f>CONCATENATE(SUM('Разделы 9, 10'!Q31:Q31),"=",SUM('Разделы 9, 10'!Q32:Q35))</f>
        <v>0=0</v>
      </c>
      <c r="F2671" s="444"/>
    </row>
    <row r="2672" spans="1:6" s="445" customFormat="1" ht="30" hidden="1" customHeight="1" x14ac:dyDescent="0.25">
      <c r="A2672" s="436" t="str">
        <f>IF((SUM('Разделы 9, 10'!R31:R31)=SUM('Разделы 9, 10'!R32:R35)),"","Неверно!")</f>
        <v/>
      </c>
      <c r="B2672" s="437" t="s">
        <v>11052</v>
      </c>
      <c r="C2672" s="443" t="s">
        <v>2984</v>
      </c>
      <c r="D2672" s="443" t="s">
        <v>10470</v>
      </c>
      <c r="E2672" s="443" t="str">
        <f>CONCATENATE(SUM('Разделы 9, 10'!R31:R31),"=",SUM('Разделы 9, 10'!R32:R35))</f>
        <v>0=0</v>
      </c>
      <c r="F2672" s="444"/>
    </row>
    <row r="2673" spans="1:6" s="445" customFormat="1" ht="30" hidden="1" customHeight="1" x14ac:dyDescent="0.25">
      <c r="A2673" s="436" t="str">
        <f>IF((SUM('Разделы 9, 10'!E31:E31)=SUM('Разделы 9, 10'!E32:E35)),"","Неверно!")</f>
        <v/>
      </c>
      <c r="B2673" s="437" t="s">
        <v>11052</v>
      </c>
      <c r="C2673" s="443" t="s">
        <v>696</v>
      </c>
      <c r="D2673" s="443" t="s">
        <v>10470</v>
      </c>
      <c r="E2673" s="443" t="str">
        <f>CONCATENATE(SUM('Разделы 9, 10'!E31:E31),"=",SUM('Разделы 9, 10'!E32:E35))</f>
        <v>9=9</v>
      </c>
      <c r="F2673" s="444"/>
    </row>
    <row r="2674" spans="1:6" s="445" customFormat="1" ht="30" hidden="1" customHeight="1" x14ac:dyDescent="0.25">
      <c r="A2674" s="436" t="str">
        <f>IF((SUM('Разделы 9, 10'!F31:F31)=SUM('Разделы 9, 10'!F32:F35)),"","Неверно!")</f>
        <v/>
      </c>
      <c r="B2674" s="437" t="s">
        <v>11052</v>
      </c>
      <c r="C2674" s="443" t="s">
        <v>697</v>
      </c>
      <c r="D2674" s="443" t="s">
        <v>10470</v>
      </c>
      <c r="E2674" s="443" t="str">
        <f>CONCATENATE(SUM('Разделы 9, 10'!F31:F31),"=",SUM('Разделы 9, 10'!F32:F35))</f>
        <v>2=2</v>
      </c>
      <c r="F2674" s="444"/>
    </row>
    <row r="2675" spans="1:6" s="445" customFormat="1" ht="30" hidden="1" customHeight="1" x14ac:dyDescent="0.25">
      <c r="A2675" s="436" t="str">
        <f>IF((SUM('Разделы 9, 10'!G31:G31)=SUM('Разделы 9, 10'!G32:G35)),"","Неверно!")</f>
        <v/>
      </c>
      <c r="B2675" s="437" t="s">
        <v>11052</v>
      </c>
      <c r="C2675" s="443" t="s">
        <v>698</v>
      </c>
      <c r="D2675" s="443" t="s">
        <v>10470</v>
      </c>
      <c r="E2675" s="443" t="str">
        <f>CONCATENATE(SUM('Разделы 9, 10'!G31:G31),"=",SUM('Разделы 9, 10'!G32:G35))</f>
        <v>0=0</v>
      </c>
      <c r="F2675" s="444"/>
    </row>
    <row r="2676" spans="1:6" s="445" customFormat="1" ht="30" hidden="1" customHeight="1" x14ac:dyDescent="0.25">
      <c r="A2676" s="436" t="str">
        <f>IF((SUM('Разделы 9, 10'!H31:H31)=SUM('Разделы 9, 10'!H32:H35)),"","Неверно!")</f>
        <v/>
      </c>
      <c r="B2676" s="437" t="s">
        <v>11052</v>
      </c>
      <c r="C2676" s="443" t="s">
        <v>699</v>
      </c>
      <c r="D2676" s="443" t="s">
        <v>10470</v>
      </c>
      <c r="E2676" s="443" t="str">
        <f>CONCATENATE(SUM('Разделы 9, 10'!H31:H31),"=",SUM('Разделы 9, 10'!H32:H35))</f>
        <v>0=0</v>
      </c>
      <c r="F2676" s="444"/>
    </row>
    <row r="2677" spans="1:6" s="445" customFormat="1" ht="30" hidden="1" customHeight="1" x14ac:dyDescent="0.25">
      <c r="A2677" s="436" t="str">
        <f>IF((SUM('Разделы 9, 10'!I31:I31)=SUM('Разделы 9, 10'!I32:I35)),"","Неверно!")</f>
        <v/>
      </c>
      <c r="B2677" s="437" t="s">
        <v>11052</v>
      </c>
      <c r="C2677" s="443" t="s">
        <v>700</v>
      </c>
      <c r="D2677" s="443" t="s">
        <v>10470</v>
      </c>
      <c r="E2677" s="443" t="str">
        <f>CONCATENATE(SUM('Разделы 9, 10'!I31:I31),"=",SUM('Разделы 9, 10'!I32:I35))</f>
        <v>0=0</v>
      </c>
      <c r="F2677" s="444"/>
    </row>
    <row r="2678" spans="1:6" s="445" customFormat="1" ht="30" hidden="1" customHeight="1" x14ac:dyDescent="0.25">
      <c r="A2678" s="436" t="str">
        <f>IF((SUM('Разделы 9, 10'!J31:J31)=SUM('Разделы 9, 10'!J32:J35)),"","Неверно!")</f>
        <v/>
      </c>
      <c r="B2678" s="437" t="s">
        <v>11052</v>
      </c>
      <c r="C2678" s="443" t="s">
        <v>701</v>
      </c>
      <c r="D2678" s="443" t="s">
        <v>10470</v>
      </c>
      <c r="E2678" s="443" t="str">
        <f>CONCATENATE(SUM('Разделы 9, 10'!J31:J31),"=",SUM('Разделы 9, 10'!J32:J35))</f>
        <v>0=0</v>
      </c>
      <c r="F2678" s="444"/>
    </row>
    <row r="2679" spans="1:6" s="445" customFormat="1" ht="30" hidden="1" customHeight="1" x14ac:dyDescent="0.25">
      <c r="A2679" s="436" t="str">
        <f>IF((SUM('Разделы 9, 10'!K31:K31)=SUM('Разделы 9, 10'!K32:K35)),"","Неверно!")</f>
        <v/>
      </c>
      <c r="B2679" s="437" t="s">
        <v>11052</v>
      </c>
      <c r="C2679" s="443" t="s">
        <v>702</v>
      </c>
      <c r="D2679" s="443" t="s">
        <v>10470</v>
      </c>
      <c r="E2679" s="443" t="str">
        <f>CONCATENATE(SUM('Разделы 9, 10'!K31:K31),"=",SUM('Разделы 9, 10'!K32:K35))</f>
        <v>0=0</v>
      </c>
      <c r="F2679" s="444"/>
    </row>
    <row r="2680" spans="1:6" s="445" customFormat="1" ht="30" hidden="1" customHeight="1" x14ac:dyDescent="0.25">
      <c r="A2680" s="436" t="str">
        <f>IF((SUM('Разделы 9, 10'!L31:L31)=SUM('Разделы 9, 10'!L32:L35)),"","Неверно!")</f>
        <v/>
      </c>
      <c r="B2680" s="437" t="s">
        <v>11052</v>
      </c>
      <c r="C2680" s="443" t="s">
        <v>703</v>
      </c>
      <c r="D2680" s="443" t="s">
        <v>10470</v>
      </c>
      <c r="E2680" s="443" t="str">
        <f>CONCATENATE(SUM('Разделы 9, 10'!L31:L31),"=",SUM('Разделы 9, 10'!L32:L35))</f>
        <v>0=0</v>
      </c>
      <c r="F2680" s="444"/>
    </row>
    <row r="2681" spans="1:6" s="445" customFormat="1" ht="30" hidden="1" customHeight="1" x14ac:dyDescent="0.25">
      <c r="A2681" s="436" t="str">
        <f>IF((SUM('Разделы 9, 10'!M31:M31)&gt;=SUM('Разделы 9, 10'!N31:N31)),"","Неверно!")</f>
        <v/>
      </c>
      <c r="B2681" s="437" t="s">
        <v>11053</v>
      </c>
      <c r="C2681" s="443" t="s">
        <v>529</v>
      </c>
      <c r="D2681" s="443" t="s">
        <v>10471</v>
      </c>
      <c r="E2681" s="443" t="str">
        <f>CONCATENATE(SUM('Разделы 9, 10'!M31:M31),"&gt;=",SUM('Разделы 9, 10'!N31:N31))</f>
        <v>1&gt;=1</v>
      </c>
      <c r="F2681" s="444"/>
    </row>
    <row r="2682" spans="1:6" s="445" customFormat="1" ht="30" hidden="1" customHeight="1" x14ac:dyDescent="0.25">
      <c r="A2682" s="436" t="str">
        <f>IF((SUM('Разделы 9, 10'!M32:M32)&gt;=SUM('Разделы 9, 10'!N32:N32)),"","Неверно!")</f>
        <v/>
      </c>
      <c r="B2682" s="437" t="s">
        <v>11053</v>
      </c>
      <c r="C2682" s="443" t="s">
        <v>530</v>
      </c>
      <c r="D2682" s="443" t="s">
        <v>10471</v>
      </c>
      <c r="E2682" s="443" t="str">
        <f>CONCATENATE(SUM('Разделы 9, 10'!M32:M32),"&gt;=",SUM('Разделы 9, 10'!N32:N32))</f>
        <v>0&gt;=0</v>
      </c>
      <c r="F2682" s="444"/>
    </row>
    <row r="2683" spans="1:6" s="445" customFormat="1" ht="30" hidden="1" customHeight="1" x14ac:dyDescent="0.25">
      <c r="A2683" s="436" t="str">
        <f>IF((SUM('Разделы 9, 10'!M33:M33)&gt;=SUM('Разделы 9, 10'!N33:N33)),"","Неверно!")</f>
        <v/>
      </c>
      <c r="B2683" s="437" t="s">
        <v>11053</v>
      </c>
      <c r="C2683" s="443" t="s">
        <v>531</v>
      </c>
      <c r="D2683" s="443" t="s">
        <v>10471</v>
      </c>
      <c r="E2683" s="443" t="str">
        <f>CONCATENATE(SUM('Разделы 9, 10'!M33:M33),"&gt;=",SUM('Разделы 9, 10'!N33:N33))</f>
        <v>0&gt;=0</v>
      </c>
      <c r="F2683" s="444"/>
    </row>
    <row r="2684" spans="1:6" s="445" customFormat="1" ht="30" hidden="1" customHeight="1" x14ac:dyDescent="0.25">
      <c r="A2684" s="436" t="str">
        <f>IF((SUM('Разделы 9, 10'!M34:M34)&gt;=SUM('Разделы 9, 10'!N34:N34)),"","Неверно!")</f>
        <v/>
      </c>
      <c r="B2684" s="437" t="s">
        <v>11053</v>
      </c>
      <c r="C2684" s="443" t="s">
        <v>532</v>
      </c>
      <c r="D2684" s="443" t="s">
        <v>10471</v>
      </c>
      <c r="E2684" s="443" t="str">
        <f>CONCATENATE(SUM('Разделы 9, 10'!M34:M34),"&gt;=",SUM('Разделы 9, 10'!N34:N34))</f>
        <v>0&gt;=0</v>
      </c>
      <c r="F2684" s="444"/>
    </row>
    <row r="2685" spans="1:6" s="445" customFormat="1" ht="30" hidden="1" customHeight="1" x14ac:dyDescent="0.25">
      <c r="A2685" s="436" t="str">
        <f>IF((SUM('Разделы 9, 10'!M35:M35)&gt;=SUM('Разделы 9, 10'!N35:N35)),"","Неверно!")</f>
        <v/>
      </c>
      <c r="B2685" s="437" t="s">
        <v>11053</v>
      </c>
      <c r="C2685" s="443" t="s">
        <v>533</v>
      </c>
      <c r="D2685" s="443" t="s">
        <v>10471</v>
      </c>
      <c r="E2685" s="443" t="str">
        <f>CONCATENATE(SUM('Разделы 9, 10'!M35:M35),"&gt;=",SUM('Разделы 9, 10'!N35:N35))</f>
        <v>1&gt;=1</v>
      </c>
      <c r="F2685" s="444"/>
    </row>
    <row r="2686" spans="1:6" s="445" customFormat="1" ht="30" hidden="1" customHeight="1" x14ac:dyDescent="0.25">
      <c r="A2686" s="436" t="str">
        <f>IF((SUM('Разделы 9, 10'!M36:M36)&gt;=SUM('Разделы 9, 10'!N36:N36)),"","Неверно!")</f>
        <v/>
      </c>
      <c r="B2686" s="437" t="s">
        <v>11053</v>
      </c>
      <c r="C2686" s="443" t="s">
        <v>534</v>
      </c>
      <c r="D2686" s="443" t="s">
        <v>10471</v>
      </c>
      <c r="E2686" s="443" t="str">
        <f>CONCATENATE(SUM('Разделы 9, 10'!M36:M36),"&gt;=",SUM('Разделы 9, 10'!N36:N36))</f>
        <v>1&gt;=1</v>
      </c>
      <c r="F2686" s="444"/>
    </row>
    <row r="2687" spans="1:6" s="445" customFormat="1" ht="30" hidden="1" customHeight="1" x14ac:dyDescent="0.25">
      <c r="A2687" s="436" t="str">
        <f>IF((SUM('Разделы 9, 10'!M37:M37)&gt;=SUM('Разделы 9, 10'!N37:N37)),"","Неверно!")</f>
        <v/>
      </c>
      <c r="B2687" s="437" t="s">
        <v>11053</v>
      </c>
      <c r="C2687" s="443" t="s">
        <v>535</v>
      </c>
      <c r="D2687" s="443" t="s">
        <v>10471</v>
      </c>
      <c r="E2687" s="443" t="str">
        <f>CONCATENATE(SUM('Разделы 9, 10'!M37:M37),"&gt;=",SUM('Разделы 9, 10'!N37:N37))</f>
        <v>0&gt;=0</v>
      </c>
      <c r="F2687" s="444"/>
    </row>
    <row r="2688" spans="1:6" s="445" customFormat="1" ht="30" hidden="1" customHeight="1" x14ac:dyDescent="0.25">
      <c r="A2688" s="436" t="str">
        <f>IF((SUM('Разделы 9, 10'!M38:M38)&gt;=SUM('Разделы 9, 10'!N38:N38)),"","Неверно!")</f>
        <v/>
      </c>
      <c r="B2688" s="437" t="s">
        <v>11053</v>
      </c>
      <c r="C2688" s="443" t="s">
        <v>536</v>
      </c>
      <c r="D2688" s="443" t="s">
        <v>10471</v>
      </c>
      <c r="E2688" s="443" t="str">
        <f>CONCATENATE(SUM('Разделы 9, 10'!M38:M38),"&gt;=",SUM('Разделы 9, 10'!N38:N38))</f>
        <v>0&gt;=0</v>
      </c>
      <c r="F2688" s="444"/>
    </row>
    <row r="2689" spans="1:6" s="445" customFormat="1" ht="30" hidden="1" customHeight="1" x14ac:dyDescent="0.25">
      <c r="A2689" s="436" t="str">
        <f>IF((SUM('Разделы 9, 10'!D31:D31)&gt;=SUM('Разделы 9, 10'!D37:D37)),"","Неверно!")</f>
        <v/>
      </c>
      <c r="B2689" s="437" t="s">
        <v>11054</v>
      </c>
      <c r="C2689" s="443" t="s">
        <v>633</v>
      </c>
      <c r="D2689" s="443" t="s">
        <v>10472</v>
      </c>
      <c r="E2689" s="443" t="str">
        <f>CONCATENATE(SUM('Разделы 9, 10'!D31:D31),"&gt;=",SUM('Разделы 9, 10'!D37:D37))</f>
        <v>9&gt;=0</v>
      </c>
      <c r="F2689" s="444"/>
    </row>
    <row r="2690" spans="1:6" s="445" customFormat="1" ht="30" hidden="1" customHeight="1" x14ac:dyDescent="0.25">
      <c r="A2690" s="436" t="str">
        <f>IF((SUM('Разделы 9, 10'!M31:M31)&gt;=SUM('Разделы 9, 10'!M37:M37)),"","Неверно!")</f>
        <v/>
      </c>
      <c r="B2690" s="437" t="s">
        <v>11054</v>
      </c>
      <c r="C2690" s="443" t="s">
        <v>634</v>
      </c>
      <c r="D2690" s="443" t="s">
        <v>10472</v>
      </c>
      <c r="E2690" s="443" t="str">
        <f>CONCATENATE(SUM('Разделы 9, 10'!M31:M31),"&gt;=",SUM('Разделы 9, 10'!M37:M37))</f>
        <v>1&gt;=0</v>
      </c>
      <c r="F2690" s="444"/>
    </row>
    <row r="2691" spans="1:6" s="445" customFormat="1" ht="30" hidden="1" customHeight="1" x14ac:dyDescent="0.25">
      <c r="A2691" s="436" t="str">
        <f>IF((SUM('Разделы 9, 10'!N31:N31)&gt;=SUM('Разделы 9, 10'!N37:N37)),"","Неверно!")</f>
        <v/>
      </c>
      <c r="B2691" s="437" t="s">
        <v>11054</v>
      </c>
      <c r="C2691" s="443" t="s">
        <v>635</v>
      </c>
      <c r="D2691" s="443" t="s">
        <v>10472</v>
      </c>
      <c r="E2691" s="443" t="str">
        <f>CONCATENATE(SUM('Разделы 9, 10'!N31:N31),"&gt;=",SUM('Разделы 9, 10'!N37:N37))</f>
        <v>1&gt;=0</v>
      </c>
      <c r="F2691" s="444"/>
    </row>
    <row r="2692" spans="1:6" s="445" customFormat="1" ht="30" hidden="1" customHeight="1" x14ac:dyDescent="0.25">
      <c r="A2692" s="436" t="str">
        <f>IF((SUM('Разделы 9, 10'!O31:O31)&gt;=SUM('Разделы 9, 10'!O37:O37)),"","Неверно!")</f>
        <v/>
      </c>
      <c r="B2692" s="437" t="s">
        <v>11054</v>
      </c>
      <c r="C2692" s="443" t="s">
        <v>636</v>
      </c>
      <c r="D2692" s="443" t="s">
        <v>10472</v>
      </c>
      <c r="E2692" s="443" t="str">
        <f>CONCATENATE(SUM('Разделы 9, 10'!O31:O31),"&gt;=",SUM('Разделы 9, 10'!O37:O37))</f>
        <v>1&gt;=0</v>
      </c>
      <c r="F2692" s="444"/>
    </row>
    <row r="2693" spans="1:6" s="445" customFormat="1" ht="30" hidden="1" customHeight="1" x14ac:dyDescent="0.25">
      <c r="A2693" s="436" t="str">
        <f>IF((SUM('Разделы 9, 10'!P31:P31)&gt;=SUM('Разделы 9, 10'!P37:P37)),"","Неверно!")</f>
        <v/>
      </c>
      <c r="B2693" s="437" t="s">
        <v>11054</v>
      </c>
      <c r="C2693" s="443" t="s">
        <v>637</v>
      </c>
      <c r="D2693" s="443" t="s">
        <v>10472</v>
      </c>
      <c r="E2693" s="443" t="str">
        <f>CONCATENATE(SUM('Разделы 9, 10'!P31:P31),"&gt;=",SUM('Разделы 9, 10'!P37:P37))</f>
        <v>0&gt;=0</v>
      </c>
      <c r="F2693" s="444"/>
    </row>
    <row r="2694" spans="1:6" s="445" customFormat="1" ht="30" hidden="1" customHeight="1" x14ac:dyDescent="0.25">
      <c r="A2694" s="436" t="str">
        <f>IF((SUM('Разделы 9, 10'!Q31:Q31)&gt;=SUM('Разделы 9, 10'!Q37:Q37)),"","Неверно!")</f>
        <v/>
      </c>
      <c r="B2694" s="437" t="s">
        <v>11054</v>
      </c>
      <c r="C2694" s="443" t="s">
        <v>638</v>
      </c>
      <c r="D2694" s="443" t="s">
        <v>10472</v>
      </c>
      <c r="E2694" s="443" t="str">
        <f>CONCATENATE(SUM('Разделы 9, 10'!Q31:Q31),"&gt;=",SUM('Разделы 9, 10'!Q37:Q37))</f>
        <v>0&gt;=0</v>
      </c>
      <c r="F2694" s="444"/>
    </row>
    <row r="2695" spans="1:6" s="445" customFormat="1" ht="30" hidden="1" customHeight="1" x14ac:dyDescent="0.25">
      <c r="A2695" s="436" t="str">
        <f>IF((SUM('Разделы 9, 10'!R31:R31)&gt;=SUM('Разделы 9, 10'!R37:R37)),"","Неверно!")</f>
        <v/>
      </c>
      <c r="B2695" s="437" t="s">
        <v>11054</v>
      </c>
      <c r="C2695" s="443" t="s">
        <v>2985</v>
      </c>
      <c r="D2695" s="443" t="s">
        <v>10472</v>
      </c>
      <c r="E2695" s="443" t="str">
        <f>CONCATENATE(SUM('Разделы 9, 10'!R31:R31),"&gt;=",SUM('Разделы 9, 10'!R37:R37))</f>
        <v>0&gt;=0</v>
      </c>
      <c r="F2695" s="444"/>
    </row>
    <row r="2696" spans="1:6" s="445" customFormat="1" ht="30" hidden="1" customHeight="1" x14ac:dyDescent="0.25">
      <c r="A2696" s="436" t="str">
        <f>IF((SUM('Разделы 9, 10'!E31:E31)&gt;=SUM('Разделы 9, 10'!E37:E37)),"","Неверно!")</f>
        <v/>
      </c>
      <c r="B2696" s="437" t="s">
        <v>11054</v>
      </c>
      <c r="C2696" s="443" t="s">
        <v>639</v>
      </c>
      <c r="D2696" s="443" t="s">
        <v>10472</v>
      </c>
      <c r="E2696" s="443" t="str">
        <f>CONCATENATE(SUM('Разделы 9, 10'!E31:E31),"&gt;=",SUM('Разделы 9, 10'!E37:E37))</f>
        <v>9&gt;=0</v>
      </c>
      <c r="F2696" s="444"/>
    </row>
    <row r="2697" spans="1:6" s="445" customFormat="1" ht="30" hidden="1" customHeight="1" x14ac:dyDescent="0.25">
      <c r="A2697" s="436" t="str">
        <f>IF((SUM('Разделы 9, 10'!F31:F31)&gt;=SUM('Разделы 9, 10'!F37:F37)),"","Неверно!")</f>
        <v/>
      </c>
      <c r="B2697" s="437" t="s">
        <v>11054</v>
      </c>
      <c r="C2697" s="443" t="s">
        <v>640</v>
      </c>
      <c r="D2697" s="443" t="s">
        <v>10472</v>
      </c>
      <c r="E2697" s="443" t="str">
        <f>CONCATENATE(SUM('Разделы 9, 10'!F31:F31),"&gt;=",SUM('Разделы 9, 10'!F37:F37))</f>
        <v>2&gt;=0</v>
      </c>
      <c r="F2697" s="444"/>
    </row>
    <row r="2698" spans="1:6" s="445" customFormat="1" ht="30" hidden="1" customHeight="1" x14ac:dyDescent="0.25">
      <c r="A2698" s="436" t="str">
        <f>IF((SUM('Разделы 9, 10'!G31:G31)&gt;=SUM('Разделы 9, 10'!G37:G37)),"","Неверно!")</f>
        <v/>
      </c>
      <c r="B2698" s="437" t="s">
        <v>11054</v>
      </c>
      <c r="C2698" s="443" t="s">
        <v>641</v>
      </c>
      <c r="D2698" s="443" t="s">
        <v>10472</v>
      </c>
      <c r="E2698" s="443" t="str">
        <f>CONCATENATE(SUM('Разделы 9, 10'!G31:G31),"&gt;=",SUM('Разделы 9, 10'!G37:G37))</f>
        <v>0&gt;=0</v>
      </c>
      <c r="F2698" s="444"/>
    </row>
    <row r="2699" spans="1:6" s="445" customFormat="1" ht="30" hidden="1" customHeight="1" x14ac:dyDescent="0.25">
      <c r="A2699" s="436" t="str">
        <f>IF((SUM('Разделы 9, 10'!H31:H31)&gt;=SUM('Разделы 9, 10'!H37:H37)),"","Неверно!")</f>
        <v/>
      </c>
      <c r="B2699" s="437" t="s">
        <v>11054</v>
      </c>
      <c r="C2699" s="443" t="s">
        <v>642</v>
      </c>
      <c r="D2699" s="443" t="s">
        <v>10472</v>
      </c>
      <c r="E2699" s="443" t="str">
        <f>CONCATENATE(SUM('Разделы 9, 10'!H31:H31),"&gt;=",SUM('Разделы 9, 10'!H37:H37))</f>
        <v>0&gt;=0</v>
      </c>
      <c r="F2699" s="444"/>
    </row>
    <row r="2700" spans="1:6" s="445" customFormat="1" ht="30" hidden="1" customHeight="1" x14ac:dyDescent="0.25">
      <c r="A2700" s="436" t="str">
        <f>IF((SUM('Разделы 9, 10'!I31:I31)&gt;=SUM('Разделы 9, 10'!I37:I37)),"","Неверно!")</f>
        <v/>
      </c>
      <c r="B2700" s="437" t="s">
        <v>11054</v>
      </c>
      <c r="C2700" s="443" t="s">
        <v>643</v>
      </c>
      <c r="D2700" s="443" t="s">
        <v>10472</v>
      </c>
      <c r="E2700" s="443" t="str">
        <f>CONCATENATE(SUM('Разделы 9, 10'!I31:I31),"&gt;=",SUM('Разделы 9, 10'!I37:I37))</f>
        <v>0&gt;=0</v>
      </c>
      <c r="F2700" s="444"/>
    </row>
    <row r="2701" spans="1:6" s="445" customFormat="1" ht="30" hidden="1" customHeight="1" x14ac:dyDescent="0.25">
      <c r="A2701" s="436" t="str">
        <f>IF((SUM('Разделы 9, 10'!J31:J31)&gt;=SUM('Разделы 9, 10'!J37:J37)),"","Неверно!")</f>
        <v/>
      </c>
      <c r="B2701" s="437" t="s">
        <v>11054</v>
      </c>
      <c r="C2701" s="443" t="s">
        <v>644</v>
      </c>
      <c r="D2701" s="443" t="s">
        <v>10472</v>
      </c>
      <c r="E2701" s="443" t="str">
        <f>CONCATENATE(SUM('Разделы 9, 10'!J31:J31),"&gt;=",SUM('Разделы 9, 10'!J37:J37))</f>
        <v>0&gt;=0</v>
      </c>
      <c r="F2701" s="444"/>
    </row>
    <row r="2702" spans="1:6" s="445" customFormat="1" ht="30" hidden="1" customHeight="1" x14ac:dyDescent="0.25">
      <c r="A2702" s="436" t="str">
        <f>IF((SUM('Разделы 9, 10'!K31:K31)&gt;=SUM('Разделы 9, 10'!K37:K37)),"","Неверно!")</f>
        <v/>
      </c>
      <c r="B2702" s="437" t="s">
        <v>11054</v>
      </c>
      <c r="C2702" s="443" t="s">
        <v>645</v>
      </c>
      <c r="D2702" s="443" t="s">
        <v>10472</v>
      </c>
      <c r="E2702" s="443" t="str">
        <f>CONCATENATE(SUM('Разделы 9, 10'!K31:K31),"&gt;=",SUM('Разделы 9, 10'!K37:K37))</f>
        <v>0&gt;=0</v>
      </c>
      <c r="F2702" s="444"/>
    </row>
    <row r="2703" spans="1:6" s="445" customFormat="1" ht="30" hidden="1" customHeight="1" x14ac:dyDescent="0.25">
      <c r="A2703" s="436" t="str">
        <f>IF((SUM('Разделы 9, 10'!L31:L31)&gt;=SUM('Разделы 9, 10'!L37:L37)),"","Неверно!")</f>
        <v/>
      </c>
      <c r="B2703" s="437" t="s">
        <v>11054</v>
      </c>
      <c r="C2703" s="443" t="s">
        <v>646</v>
      </c>
      <c r="D2703" s="443" t="s">
        <v>10472</v>
      </c>
      <c r="E2703" s="443" t="str">
        <f>CONCATENATE(SUM('Разделы 9, 10'!L31:L31),"&gt;=",SUM('Разделы 9, 10'!L37:L37))</f>
        <v>0&gt;=0</v>
      </c>
      <c r="F2703" s="444"/>
    </row>
    <row r="2704" spans="1:6" s="445" customFormat="1" ht="30" hidden="1" customHeight="1" x14ac:dyDescent="0.25">
      <c r="A2704" s="436" t="str">
        <f>IF((SUM('Разделы 9, 10'!D31:D31)+SUM('Разделы 9, 10'!L31:L31)=SUM('Раздел 4'!G39:G39)),"","Неверно!")</f>
        <v/>
      </c>
      <c r="B2704" s="437" t="s">
        <v>11055</v>
      </c>
      <c r="C2704" s="443" t="s">
        <v>10473</v>
      </c>
      <c r="D2704" s="443" t="s">
        <v>10474</v>
      </c>
      <c r="E2704" s="443" t="str">
        <f>CONCATENATE(SUM('Разделы 9, 10'!D31:D31),"+",SUM('Разделы 9, 10'!L31:L31),"=",SUM('Раздел 4'!G39:G39))</f>
        <v>9+0=9</v>
      </c>
      <c r="F2704" s="444"/>
    </row>
    <row r="2705" spans="1:6" s="445" customFormat="1" ht="30" hidden="1" customHeight="1" x14ac:dyDescent="0.25">
      <c r="A2705" s="436" t="str">
        <f>IF((SUM('Разделы 9, 10'!D31:D31)&gt;=SUM('Разделы 9, 10'!D38:D38)),"","Неверно!")</f>
        <v/>
      </c>
      <c r="B2705" s="437" t="s">
        <v>11056</v>
      </c>
      <c r="C2705" s="443" t="s">
        <v>562</v>
      </c>
      <c r="D2705" s="443" t="s">
        <v>10475</v>
      </c>
      <c r="E2705" s="443" t="str">
        <f>CONCATENATE(SUM('Разделы 9, 10'!D31:D31),"&gt;=",SUM('Разделы 9, 10'!D38:D38))</f>
        <v>9&gt;=0</v>
      </c>
      <c r="F2705" s="444"/>
    </row>
    <row r="2706" spans="1:6" s="445" customFormat="1" ht="30" hidden="1" customHeight="1" x14ac:dyDescent="0.25">
      <c r="A2706" s="436" t="str">
        <f>IF((SUM('Разделы 9, 10'!M31:M31)&gt;=SUM('Разделы 9, 10'!M38:M38)),"","Неверно!")</f>
        <v/>
      </c>
      <c r="B2706" s="437" t="s">
        <v>11056</v>
      </c>
      <c r="C2706" s="443" t="s">
        <v>563</v>
      </c>
      <c r="D2706" s="443" t="s">
        <v>10475</v>
      </c>
      <c r="E2706" s="443" t="str">
        <f>CONCATENATE(SUM('Разделы 9, 10'!M31:M31),"&gt;=",SUM('Разделы 9, 10'!M38:M38))</f>
        <v>1&gt;=0</v>
      </c>
      <c r="F2706" s="444"/>
    </row>
    <row r="2707" spans="1:6" s="445" customFormat="1" ht="30" hidden="1" customHeight="1" x14ac:dyDescent="0.25">
      <c r="A2707" s="436" t="str">
        <f>IF((SUM('Разделы 9, 10'!N31:N31)&gt;=SUM('Разделы 9, 10'!N38:N38)),"","Неверно!")</f>
        <v/>
      </c>
      <c r="B2707" s="437" t="s">
        <v>11056</v>
      </c>
      <c r="C2707" s="443" t="s">
        <v>564</v>
      </c>
      <c r="D2707" s="443" t="s">
        <v>10475</v>
      </c>
      <c r="E2707" s="443" t="str">
        <f>CONCATENATE(SUM('Разделы 9, 10'!N31:N31),"&gt;=",SUM('Разделы 9, 10'!N38:N38))</f>
        <v>1&gt;=0</v>
      </c>
      <c r="F2707" s="444"/>
    </row>
    <row r="2708" spans="1:6" s="445" customFormat="1" ht="30" hidden="1" customHeight="1" x14ac:dyDescent="0.25">
      <c r="A2708" s="436" t="str">
        <f>IF((SUM('Разделы 9, 10'!O31:O31)&gt;=SUM('Разделы 9, 10'!O38:O38)),"","Неверно!")</f>
        <v/>
      </c>
      <c r="B2708" s="437" t="s">
        <v>11056</v>
      </c>
      <c r="C2708" s="443" t="s">
        <v>565</v>
      </c>
      <c r="D2708" s="443" t="s">
        <v>10475</v>
      </c>
      <c r="E2708" s="443" t="str">
        <f>CONCATENATE(SUM('Разделы 9, 10'!O31:O31),"&gt;=",SUM('Разделы 9, 10'!O38:O38))</f>
        <v>1&gt;=0</v>
      </c>
      <c r="F2708" s="444"/>
    </row>
    <row r="2709" spans="1:6" s="445" customFormat="1" ht="30" hidden="1" customHeight="1" x14ac:dyDescent="0.25">
      <c r="A2709" s="436" t="str">
        <f>IF((SUM('Разделы 9, 10'!P31:P31)&gt;=SUM('Разделы 9, 10'!P38:P38)),"","Неверно!")</f>
        <v/>
      </c>
      <c r="B2709" s="437" t="s">
        <v>11056</v>
      </c>
      <c r="C2709" s="443" t="s">
        <v>566</v>
      </c>
      <c r="D2709" s="443" t="s">
        <v>10475</v>
      </c>
      <c r="E2709" s="443" t="str">
        <f>CONCATENATE(SUM('Разделы 9, 10'!P31:P31),"&gt;=",SUM('Разделы 9, 10'!P38:P38))</f>
        <v>0&gt;=0</v>
      </c>
      <c r="F2709" s="444"/>
    </row>
    <row r="2710" spans="1:6" s="445" customFormat="1" ht="30" hidden="1" customHeight="1" x14ac:dyDescent="0.25">
      <c r="A2710" s="436" t="str">
        <f>IF((SUM('Разделы 9, 10'!Q31:Q31)&gt;=SUM('Разделы 9, 10'!Q38:Q38)),"","Неверно!")</f>
        <v/>
      </c>
      <c r="B2710" s="437" t="s">
        <v>11056</v>
      </c>
      <c r="C2710" s="443" t="s">
        <v>567</v>
      </c>
      <c r="D2710" s="443" t="s">
        <v>10475</v>
      </c>
      <c r="E2710" s="443" t="str">
        <f>CONCATENATE(SUM('Разделы 9, 10'!Q31:Q31),"&gt;=",SUM('Разделы 9, 10'!Q38:Q38))</f>
        <v>0&gt;=0</v>
      </c>
      <c r="F2710" s="444"/>
    </row>
    <row r="2711" spans="1:6" s="445" customFormat="1" ht="30" hidden="1" customHeight="1" x14ac:dyDescent="0.25">
      <c r="A2711" s="436" t="str">
        <f>IF((SUM('Разделы 9, 10'!R31:R31)&gt;=SUM('Разделы 9, 10'!R38:R38)),"","Неверно!")</f>
        <v/>
      </c>
      <c r="B2711" s="437" t="s">
        <v>11056</v>
      </c>
      <c r="C2711" s="443" t="s">
        <v>2986</v>
      </c>
      <c r="D2711" s="443" t="s">
        <v>10475</v>
      </c>
      <c r="E2711" s="443" t="str">
        <f>CONCATENATE(SUM('Разделы 9, 10'!R31:R31),"&gt;=",SUM('Разделы 9, 10'!R38:R38))</f>
        <v>0&gt;=0</v>
      </c>
      <c r="F2711" s="444"/>
    </row>
    <row r="2712" spans="1:6" s="445" customFormat="1" ht="30" hidden="1" customHeight="1" x14ac:dyDescent="0.25">
      <c r="A2712" s="436" t="str">
        <f>IF((SUM('Разделы 9, 10'!E31:E31)&gt;=SUM('Разделы 9, 10'!E38:E38)),"","Неверно!")</f>
        <v/>
      </c>
      <c r="B2712" s="437" t="s">
        <v>11056</v>
      </c>
      <c r="C2712" s="443" t="s">
        <v>568</v>
      </c>
      <c r="D2712" s="443" t="s">
        <v>10475</v>
      </c>
      <c r="E2712" s="443" t="str">
        <f>CONCATENATE(SUM('Разделы 9, 10'!E31:E31),"&gt;=",SUM('Разделы 9, 10'!E38:E38))</f>
        <v>9&gt;=0</v>
      </c>
      <c r="F2712" s="444"/>
    </row>
    <row r="2713" spans="1:6" s="445" customFormat="1" ht="30" hidden="1" customHeight="1" x14ac:dyDescent="0.25">
      <c r="A2713" s="436" t="str">
        <f>IF((SUM('Разделы 9, 10'!F31:F31)&gt;=SUM('Разделы 9, 10'!F38:F38)),"","Неверно!")</f>
        <v/>
      </c>
      <c r="B2713" s="437" t="s">
        <v>11056</v>
      </c>
      <c r="C2713" s="443" t="s">
        <v>569</v>
      </c>
      <c r="D2713" s="443" t="s">
        <v>10475</v>
      </c>
      <c r="E2713" s="443" t="str">
        <f>CONCATENATE(SUM('Разделы 9, 10'!F31:F31),"&gt;=",SUM('Разделы 9, 10'!F38:F38))</f>
        <v>2&gt;=0</v>
      </c>
      <c r="F2713" s="444"/>
    </row>
    <row r="2714" spans="1:6" s="445" customFormat="1" ht="30" hidden="1" customHeight="1" x14ac:dyDescent="0.25">
      <c r="A2714" s="436" t="str">
        <f>IF((SUM('Разделы 9, 10'!G31:G31)&gt;=SUM('Разделы 9, 10'!G38:G38)),"","Неверно!")</f>
        <v/>
      </c>
      <c r="B2714" s="437" t="s">
        <v>11056</v>
      </c>
      <c r="C2714" s="443" t="s">
        <v>570</v>
      </c>
      <c r="D2714" s="443" t="s">
        <v>10475</v>
      </c>
      <c r="E2714" s="443" t="str">
        <f>CONCATENATE(SUM('Разделы 9, 10'!G31:G31),"&gt;=",SUM('Разделы 9, 10'!G38:G38))</f>
        <v>0&gt;=0</v>
      </c>
      <c r="F2714" s="444"/>
    </row>
    <row r="2715" spans="1:6" s="445" customFormat="1" ht="30" hidden="1" customHeight="1" x14ac:dyDescent="0.25">
      <c r="A2715" s="436" t="str">
        <f>IF((SUM('Разделы 9, 10'!H31:H31)&gt;=SUM('Разделы 9, 10'!H38:H38)),"","Неверно!")</f>
        <v/>
      </c>
      <c r="B2715" s="437" t="s">
        <v>11056</v>
      </c>
      <c r="C2715" s="443" t="s">
        <v>571</v>
      </c>
      <c r="D2715" s="443" t="s">
        <v>10475</v>
      </c>
      <c r="E2715" s="443" t="str">
        <f>CONCATENATE(SUM('Разделы 9, 10'!H31:H31),"&gt;=",SUM('Разделы 9, 10'!H38:H38))</f>
        <v>0&gt;=0</v>
      </c>
      <c r="F2715" s="444"/>
    </row>
    <row r="2716" spans="1:6" s="445" customFormat="1" ht="30" hidden="1" customHeight="1" x14ac:dyDescent="0.25">
      <c r="A2716" s="436" t="str">
        <f>IF((SUM('Разделы 9, 10'!I31:I31)&gt;=SUM('Разделы 9, 10'!I38:I38)),"","Неверно!")</f>
        <v/>
      </c>
      <c r="B2716" s="437" t="s">
        <v>11056</v>
      </c>
      <c r="C2716" s="443" t="s">
        <v>572</v>
      </c>
      <c r="D2716" s="443" t="s">
        <v>10475</v>
      </c>
      <c r="E2716" s="443" t="str">
        <f>CONCATENATE(SUM('Разделы 9, 10'!I31:I31),"&gt;=",SUM('Разделы 9, 10'!I38:I38))</f>
        <v>0&gt;=0</v>
      </c>
      <c r="F2716" s="444"/>
    </row>
    <row r="2717" spans="1:6" s="445" customFormat="1" ht="30" hidden="1" customHeight="1" x14ac:dyDescent="0.25">
      <c r="A2717" s="436" t="str">
        <f>IF((SUM('Разделы 9, 10'!J31:J31)&gt;=SUM('Разделы 9, 10'!J38:J38)),"","Неверно!")</f>
        <v/>
      </c>
      <c r="B2717" s="437" t="s">
        <v>11056</v>
      </c>
      <c r="C2717" s="443" t="s">
        <v>573</v>
      </c>
      <c r="D2717" s="443" t="s">
        <v>10475</v>
      </c>
      <c r="E2717" s="443" t="str">
        <f>CONCATENATE(SUM('Разделы 9, 10'!J31:J31),"&gt;=",SUM('Разделы 9, 10'!J38:J38))</f>
        <v>0&gt;=0</v>
      </c>
      <c r="F2717" s="444"/>
    </row>
    <row r="2718" spans="1:6" s="445" customFormat="1" ht="30" hidden="1" customHeight="1" x14ac:dyDescent="0.25">
      <c r="A2718" s="436" t="str">
        <f>IF((SUM('Разделы 9, 10'!K31:K31)&gt;=SUM('Разделы 9, 10'!K38:K38)),"","Неверно!")</f>
        <v/>
      </c>
      <c r="B2718" s="437" t="s">
        <v>11056</v>
      </c>
      <c r="C2718" s="443" t="s">
        <v>574</v>
      </c>
      <c r="D2718" s="443" t="s">
        <v>10475</v>
      </c>
      <c r="E2718" s="443" t="str">
        <f>CONCATENATE(SUM('Разделы 9, 10'!K31:K31),"&gt;=",SUM('Разделы 9, 10'!K38:K38))</f>
        <v>0&gt;=0</v>
      </c>
      <c r="F2718" s="444"/>
    </row>
    <row r="2719" spans="1:6" s="445" customFormat="1" ht="30" hidden="1" customHeight="1" x14ac:dyDescent="0.25">
      <c r="A2719" s="436" t="str">
        <f>IF((SUM('Разделы 9, 10'!L31:L31)&gt;=SUM('Разделы 9, 10'!L38:L38)),"","Неверно!")</f>
        <v/>
      </c>
      <c r="B2719" s="437" t="s">
        <v>11056</v>
      </c>
      <c r="C2719" s="443" t="s">
        <v>575</v>
      </c>
      <c r="D2719" s="443" t="s">
        <v>10475</v>
      </c>
      <c r="E2719" s="443" t="str">
        <f>CONCATENATE(SUM('Разделы 9, 10'!L31:L31),"&gt;=",SUM('Разделы 9, 10'!L38:L38))</f>
        <v>0&gt;=0</v>
      </c>
      <c r="F2719" s="444"/>
    </row>
    <row r="2720" spans="1:6" s="445" customFormat="1" ht="30" hidden="1" customHeight="1" x14ac:dyDescent="0.25">
      <c r="A2720" s="436" t="str">
        <f>IF((SUM('Разделы 9, 10'!N31:N31)&gt;=SUM('Разделы 9, 10'!O31:O31)),"","Неверно!")</f>
        <v/>
      </c>
      <c r="B2720" s="437" t="s">
        <v>11057</v>
      </c>
      <c r="C2720" s="443" t="s">
        <v>2987</v>
      </c>
      <c r="D2720" s="443" t="s">
        <v>10476</v>
      </c>
      <c r="E2720" s="443" t="str">
        <f>CONCATENATE(SUM('Разделы 9, 10'!N31:N31),"&gt;=",SUM('Разделы 9, 10'!O31:O31))</f>
        <v>1&gt;=1</v>
      </c>
      <c r="F2720" s="444"/>
    </row>
    <row r="2721" spans="1:6" s="445" customFormat="1" ht="30" hidden="1" customHeight="1" x14ac:dyDescent="0.25">
      <c r="A2721" s="436" t="str">
        <f>IF((SUM('Разделы 9, 10'!N32:N32)&gt;=SUM('Разделы 9, 10'!O32:O32)),"","Неверно!")</f>
        <v/>
      </c>
      <c r="B2721" s="437" t="s">
        <v>11057</v>
      </c>
      <c r="C2721" s="443" t="s">
        <v>2988</v>
      </c>
      <c r="D2721" s="443" t="s">
        <v>10476</v>
      </c>
      <c r="E2721" s="443" t="str">
        <f>CONCATENATE(SUM('Разделы 9, 10'!N32:N32),"&gt;=",SUM('Разделы 9, 10'!O32:O32))</f>
        <v>0&gt;=0</v>
      </c>
      <c r="F2721" s="444"/>
    </row>
    <row r="2722" spans="1:6" s="445" customFormat="1" ht="30" hidden="1" customHeight="1" x14ac:dyDescent="0.25">
      <c r="A2722" s="436" t="str">
        <f>IF((SUM('Разделы 9, 10'!N33:N33)&gt;=SUM('Разделы 9, 10'!O33:O33)),"","Неверно!")</f>
        <v/>
      </c>
      <c r="B2722" s="437" t="s">
        <v>11057</v>
      </c>
      <c r="C2722" s="443" t="s">
        <v>2989</v>
      </c>
      <c r="D2722" s="443" t="s">
        <v>10476</v>
      </c>
      <c r="E2722" s="443" t="str">
        <f>CONCATENATE(SUM('Разделы 9, 10'!N33:N33),"&gt;=",SUM('Разделы 9, 10'!O33:O33))</f>
        <v>0&gt;=0</v>
      </c>
      <c r="F2722" s="444"/>
    </row>
    <row r="2723" spans="1:6" s="445" customFormat="1" ht="30" hidden="1" customHeight="1" x14ac:dyDescent="0.25">
      <c r="A2723" s="436" t="str">
        <f>IF((SUM('Разделы 9, 10'!N34:N34)&gt;=SUM('Разделы 9, 10'!O34:O34)),"","Неверно!")</f>
        <v/>
      </c>
      <c r="B2723" s="437" t="s">
        <v>11057</v>
      </c>
      <c r="C2723" s="443" t="s">
        <v>2990</v>
      </c>
      <c r="D2723" s="443" t="s">
        <v>10476</v>
      </c>
      <c r="E2723" s="443" t="str">
        <f>CONCATENATE(SUM('Разделы 9, 10'!N34:N34),"&gt;=",SUM('Разделы 9, 10'!O34:O34))</f>
        <v>0&gt;=0</v>
      </c>
      <c r="F2723" s="444"/>
    </row>
    <row r="2724" spans="1:6" s="445" customFormat="1" ht="30" hidden="1" customHeight="1" x14ac:dyDescent="0.25">
      <c r="A2724" s="436" t="str">
        <f>IF((SUM('Разделы 9, 10'!N35:N35)&gt;=SUM('Разделы 9, 10'!O35:O35)),"","Неверно!")</f>
        <v/>
      </c>
      <c r="B2724" s="437" t="s">
        <v>11057</v>
      </c>
      <c r="C2724" s="443" t="s">
        <v>2991</v>
      </c>
      <c r="D2724" s="443" t="s">
        <v>10476</v>
      </c>
      <c r="E2724" s="443" t="str">
        <f>CONCATENATE(SUM('Разделы 9, 10'!N35:N35),"&gt;=",SUM('Разделы 9, 10'!O35:O35))</f>
        <v>1&gt;=1</v>
      </c>
      <c r="F2724" s="444"/>
    </row>
    <row r="2725" spans="1:6" s="445" customFormat="1" ht="30" hidden="1" customHeight="1" x14ac:dyDescent="0.25">
      <c r="A2725" s="436" t="str">
        <f>IF((SUM('Разделы 9, 10'!N36:N36)&gt;=SUM('Разделы 9, 10'!O36:O36)),"","Неверно!")</f>
        <v/>
      </c>
      <c r="B2725" s="437" t="s">
        <v>11057</v>
      </c>
      <c r="C2725" s="443" t="s">
        <v>2992</v>
      </c>
      <c r="D2725" s="443" t="s">
        <v>10476</v>
      </c>
      <c r="E2725" s="443" t="str">
        <f>CONCATENATE(SUM('Разделы 9, 10'!N36:N36),"&gt;=",SUM('Разделы 9, 10'!O36:O36))</f>
        <v>1&gt;=1</v>
      </c>
      <c r="F2725" s="444"/>
    </row>
    <row r="2726" spans="1:6" s="445" customFormat="1" ht="30" hidden="1" customHeight="1" x14ac:dyDescent="0.25">
      <c r="A2726" s="436" t="str">
        <f>IF((SUM('Разделы 9, 10'!N37:N37)&gt;=SUM('Разделы 9, 10'!O37:O37)),"","Неверно!")</f>
        <v/>
      </c>
      <c r="B2726" s="437" t="s">
        <v>11057</v>
      </c>
      <c r="C2726" s="443" t="s">
        <v>2993</v>
      </c>
      <c r="D2726" s="443" t="s">
        <v>10476</v>
      </c>
      <c r="E2726" s="443" t="str">
        <f>CONCATENATE(SUM('Разделы 9, 10'!N37:N37),"&gt;=",SUM('Разделы 9, 10'!O37:O37))</f>
        <v>0&gt;=0</v>
      </c>
      <c r="F2726" s="444"/>
    </row>
    <row r="2727" spans="1:6" s="445" customFormat="1" ht="30" hidden="1" customHeight="1" x14ac:dyDescent="0.25">
      <c r="A2727" s="436" t="str">
        <f>IF((SUM('Разделы 9, 10'!N38:N38)&gt;=SUM('Разделы 9, 10'!O38:O38)),"","Неверно!")</f>
        <v/>
      </c>
      <c r="B2727" s="437" t="s">
        <v>11057</v>
      </c>
      <c r="C2727" s="443" t="s">
        <v>2994</v>
      </c>
      <c r="D2727" s="443" t="s">
        <v>10476</v>
      </c>
      <c r="E2727" s="443" t="str">
        <f>CONCATENATE(SUM('Разделы 9, 10'!N38:N38),"&gt;=",SUM('Разделы 9, 10'!O38:O38))</f>
        <v>0&gt;=0</v>
      </c>
      <c r="F2727" s="444"/>
    </row>
    <row r="2728" spans="1:6" s="445" customFormat="1" ht="30" hidden="1" customHeight="1" x14ac:dyDescent="0.25">
      <c r="A2728" s="436" t="str">
        <f>IF((SUM('Разделы 9, 10'!Q35:Q35)=0),"","Неверно!")</f>
        <v/>
      </c>
      <c r="B2728" s="437" t="s">
        <v>11058</v>
      </c>
      <c r="C2728" s="443" t="s">
        <v>2995</v>
      </c>
      <c r="D2728" s="443" t="s">
        <v>10477</v>
      </c>
      <c r="E2728" s="443" t="str">
        <f>CONCATENATE(SUM('Разделы 9, 10'!Q35:Q35),"=",0)</f>
        <v>0=0</v>
      </c>
      <c r="F2728" s="444"/>
    </row>
    <row r="2729" spans="1:6" s="445" customFormat="1" ht="30" hidden="1" customHeight="1" x14ac:dyDescent="0.25">
      <c r="A2729" s="436" t="str">
        <f>IF((SUM('Разделы 9, 10'!Q31:Q31)=SUM('Раздел 4'!K39:K39)),"","Неверно!")</f>
        <v/>
      </c>
      <c r="B2729" s="437" t="s">
        <v>11059</v>
      </c>
      <c r="C2729" s="443" t="s">
        <v>10478</v>
      </c>
      <c r="D2729" s="443" t="s">
        <v>10479</v>
      </c>
      <c r="E2729" s="443" t="str">
        <f>CONCATENATE(SUM('Разделы 9, 10'!Q31:Q31),"=",SUM('Раздел 4'!K39:K39))</f>
        <v>0=0</v>
      </c>
      <c r="F2729" s="444"/>
    </row>
    <row r="2730" spans="1:6" s="445" customFormat="1" ht="30" hidden="1" customHeight="1" x14ac:dyDescent="0.25">
      <c r="A2730" s="436" t="str">
        <f>IF((SUM('Разделы 9, 10'!D31:D31)=SUM('Раздел 4'!G39:G39)-SUM('Раздел 4'!J39:J39)),"","Неверно!")</f>
        <v/>
      </c>
      <c r="B2730" s="437" t="s">
        <v>11060</v>
      </c>
      <c r="C2730" s="443" t="s">
        <v>10480</v>
      </c>
      <c r="D2730" s="443" t="s">
        <v>10481</v>
      </c>
      <c r="E2730" s="443" t="str">
        <f>CONCATENATE(SUM('Разделы 9, 10'!D31:D31),"=",SUM('Раздел 4'!G39:G39),"-",SUM('Раздел 4'!J39:J39))</f>
        <v>9=9-0</v>
      </c>
      <c r="F2730" s="444"/>
    </row>
    <row r="2731" spans="1:6" s="445" customFormat="1" ht="30" hidden="1" customHeight="1" x14ac:dyDescent="0.25">
      <c r="A2731" s="436" t="str">
        <f>IF((SUM('Разделы 9, 10'!E31:E31)=SUM('Раздел 4'!H39:H39)),"","Неверно!")</f>
        <v/>
      </c>
      <c r="B2731" s="437" t="s">
        <v>11061</v>
      </c>
      <c r="C2731" s="443" t="s">
        <v>10482</v>
      </c>
      <c r="D2731" s="443" t="s">
        <v>10483</v>
      </c>
      <c r="E2731" s="443" t="str">
        <f>CONCATENATE(SUM('Разделы 9, 10'!E31:E31),"=",SUM('Раздел 4'!H39:H39))</f>
        <v>9=9</v>
      </c>
      <c r="F2731" s="444"/>
    </row>
    <row r="2732" spans="1:6" s="445" customFormat="1" ht="30" hidden="1" customHeight="1" x14ac:dyDescent="0.25">
      <c r="A2732" s="436" t="str">
        <f>IF((SUM('Разделы 9, 10'!G31:G31)=SUM('Раздел 4'!I39:I39)),"","Неверно!")</f>
        <v/>
      </c>
      <c r="B2732" s="437" t="s">
        <v>11062</v>
      </c>
      <c r="C2732" s="443" t="s">
        <v>10484</v>
      </c>
      <c r="D2732" s="443" t="s">
        <v>10485</v>
      </c>
      <c r="E2732" s="443" t="str">
        <f>CONCATENATE(SUM('Разделы 9, 10'!G31:G31),"=",SUM('Раздел 4'!I39:I39))</f>
        <v>0=0</v>
      </c>
      <c r="F2732" s="444"/>
    </row>
    <row r="2733" spans="1:6" s="445" customFormat="1" ht="30" hidden="1" customHeight="1" x14ac:dyDescent="0.25">
      <c r="A2733" s="436" t="str">
        <f>IF((SUM('Раздел 4'!G35:G35)-SUM('Раздел 4'!J35:J35)=SUM('Разделы 9, 10'!D12:D12)),"","Неверно!")</f>
        <v/>
      </c>
      <c r="B2733" s="437" t="s">
        <v>11063</v>
      </c>
      <c r="C2733" s="443" t="s">
        <v>10486</v>
      </c>
      <c r="D2733" s="443" t="s">
        <v>10487</v>
      </c>
      <c r="E2733" s="443" t="str">
        <f>CONCATENATE(SUM('Раздел 4'!G35:G35),"-",SUM('Раздел 4'!J35:J35),"=",SUM('Разделы 9, 10'!D12:D12))</f>
        <v>5-0=5</v>
      </c>
      <c r="F2733" s="444"/>
    </row>
    <row r="2734" spans="1:6" s="445" customFormat="1" ht="30" hidden="1" customHeight="1" x14ac:dyDescent="0.25">
      <c r="A2734" s="436" t="str">
        <f>IF((SUM('Разделы 5, 6, 7, 8'!C28:C28)&lt;=SUM('Разделы 5, 6, 7, 8'!D28:D28)),"","Неверно!")</f>
        <v/>
      </c>
      <c r="B2734" s="437" t="s">
        <v>11064</v>
      </c>
      <c r="C2734" s="443" t="s">
        <v>10488</v>
      </c>
      <c r="D2734" s="443" t="s">
        <v>10489</v>
      </c>
      <c r="E2734" s="443" t="str">
        <f>CONCATENATE(SUM('Разделы 5, 6, 7, 8'!C28:C28),"&lt;=",SUM('Разделы 5, 6, 7, 8'!D28:D28))</f>
        <v>0&lt;=0</v>
      </c>
      <c r="F2734" s="444"/>
    </row>
    <row r="2735" spans="1:6" s="445" customFormat="1" ht="30" hidden="1" customHeight="1" x14ac:dyDescent="0.25">
      <c r="A2735" s="436" t="str">
        <f>IF((SUM('Разделы 5, 6, 7, 8'!C29:C29)&lt;=SUM('Разделы 5, 6, 7, 8'!D29:D29)),"","Неверно!")</f>
        <v/>
      </c>
      <c r="B2735" s="437" t="s">
        <v>11064</v>
      </c>
      <c r="C2735" s="443" t="s">
        <v>10490</v>
      </c>
      <c r="D2735" s="443" t="s">
        <v>10489</v>
      </c>
      <c r="E2735" s="443" t="str">
        <f>CONCATENATE(SUM('Разделы 5, 6, 7, 8'!C29:C29),"&lt;=",SUM('Разделы 5, 6, 7, 8'!D29:D29))</f>
        <v>0&lt;=0</v>
      </c>
      <c r="F2735" s="444"/>
    </row>
    <row r="2736" spans="1:6" s="445" customFormat="1" ht="30" hidden="1" customHeight="1" x14ac:dyDescent="0.25">
      <c r="A2736" s="436" t="str">
        <f>IF((SUM('Разделы 5, 6, 7, 8'!C30:C30)&lt;=SUM('Разделы 5, 6, 7, 8'!D30:D30)),"","Неверно!")</f>
        <v/>
      </c>
      <c r="B2736" s="437" t="s">
        <v>11064</v>
      </c>
      <c r="C2736" s="443" t="s">
        <v>10491</v>
      </c>
      <c r="D2736" s="443" t="s">
        <v>10489</v>
      </c>
      <c r="E2736" s="443" t="str">
        <f>CONCATENATE(SUM('Разделы 5, 6, 7, 8'!C30:C30),"&lt;=",SUM('Разделы 5, 6, 7, 8'!D30:D30))</f>
        <v>0&lt;=0</v>
      </c>
      <c r="F2736" s="444"/>
    </row>
    <row r="2737" spans="1:6" s="445" customFormat="1" ht="30" hidden="1" customHeight="1" x14ac:dyDescent="0.25">
      <c r="A2737" s="436" t="str">
        <f>IF((SUM('Разделы 5, 6, 7, 8'!C31:C31)&lt;=SUM('Разделы 5, 6, 7, 8'!D31:D31)),"","Неверно!")</f>
        <v/>
      </c>
      <c r="B2737" s="437" t="s">
        <v>11064</v>
      </c>
      <c r="C2737" s="443" t="s">
        <v>10492</v>
      </c>
      <c r="D2737" s="443" t="s">
        <v>10489</v>
      </c>
      <c r="E2737" s="443" t="str">
        <f>CONCATENATE(SUM('Разделы 5, 6, 7, 8'!C31:C31),"&lt;=",SUM('Разделы 5, 6, 7, 8'!D31:D31))</f>
        <v>0&lt;=0</v>
      </c>
      <c r="F2737" s="444"/>
    </row>
    <row r="2738" spans="1:6" s="445" customFormat="1" ht="30" hidden="1" customHeight="1" x14ac:dyDescent="0.25">
      <c r="A2738" s="436" t="str">
        <f>IF((SUM('Разделы 5, 6, 7, 8'!C32:C32)&lt;=SUM('Разделы 5, 6, 7, 8'!D32:D32)),"","Неверно!")</f>
        <v/>
      </c>
      <c r="B2738" s="437" t="s">
        <v>11064</v>
      </c>
      <c r="C2738" s="443" t="s">
        <v>10493</v>
      </c>
      <c r="D2738" s="443" t="s">
        <v>10489</v>
      </c>
      <c r="E2738" s="443" t="str">
        <f>CONCATENATE(SUM('Разделы 5, 6, 7, 8'!C32:C32),"&lt;=",SUM('Разделы 5, 6, 7, 8'!D32:D32))</f>
        <v>0&lt;=0</v>
      </c>
      <c r="F2738" s="444"/>
    </row>
    <row r="2739" spans="1:6" s="445" customFormat="1" ht="30" hidden="1" customHeight="1" x14ac:dyDescent="0.25">
      <c r="A2739" s="436" t="str">
        <f>IF((SUM('Разделы 5, 6, 7, 8'!C33:C33)&lt;=SUM('Разделы 5, 6, 7, 8'!D33:D33)),"","Неверно!")</f>
        <v/>
      </c>
      <c r="B2739" s="437" t="s">
        <v>11064</v>
      </c>
      <c r="C2739" s="443" t="s">
        <v>10494</v>
      </c>
      <c r="D2739" s="443" t="s">
        <v>10489</v>
      </c>
      <c r="E2739" s="443" t="str">
        <f>CONCATENATE(SUM('Разделы 5, 6, 7, 8'!C33:C33),"&lt;=",SUM('Разделы 5, 6, 7, 8'!D33:D33))</f>
        <v>0&lt;=0</v>
      </c>
      <c r="F2739" s="444"/>
    </row>
    <row r="2740" spans="1:6" s="445" customFormat="1" ht="30" hidden="1" customHeight="1" x14ac:dyDescent="0.25">
      <c r="A2740" s="436" t="str">
        <f>IF((SUM('Разделы 11, 12, 13, 14'!U9:U9)=0),"","Неверно!")</f>
        <v/>
      </c>
      <c r="B2740" s="437" t="s">
        <v>11065</v>
      </c>
      <c r="C2740" s="443" t="s">
        <v>10495</v>
      </c>
      <c r="D2740" s="443" t="s">
        <v>10496</v>
      </c>
      <c r="E2740" s="443" t="str">
        <f>CONCATENATE(SUM('Разделы 11, 12, 13, 14'!U9:U9),"=",0)</f>
        <v>0=0</v>
      </c>
      <c r="F2740" s="444"/>
    </row>
    <row r="2741" spans="1:6" s="445" customFormat="1" ht="30" hidden="1" customHeight="1" x14ac:dyDescent="0.25">
      <c r="A2741" s="436" t="str">
        <f>IF((SUM('Разделы 11, 12, 13, 14'!U10:U10)=0),"","Неверно!")</f>
        <v/>
      </c>
      <c r="B2741" s="437" t="s">
        <v>11065</v>
      </c>
      <c r="C2741" s="443" t="s">
        <v>10497</v>
      </c>
      <c r="D2741" s="443" t="s">
        <v>10496</v>
      </c>
      <c r="E2741" s="443" t="str">
        <f>CONCATENATE(SUM('Разделы 11, 12, 13, 14'!U10:U10),"=",0)</f>
        <v>0=0</v>
      </c>
      <c r="F2741" s="444"/>
    </row>
    <row r="2742" spans="1:6" s="445" customFormat="1" ht="30" hidden="1" customHeight="1" x14ac:dyDescent="0.25">
      <c r="A2742" s="436" t="str">
        <f>IF((SUM('Разделы 11, 12, 13, 14'!U11:U11)=0),"","Неверно!")</f>
        <v/>
      </c>
      <c r="B2742" s="437" t="s">
        <v>11065</v>
      </c>
      <c r="C2742" s="443" t="s">
        <v>10498</v>
      </c>
      <c r="D2742" s="443" t="s">
        <v>10496</v>
      </c>
      <c r="E2742" s="443" t="str">
        <f>CONCATENATE(SUM('Разделы 11, 12, 13, 14'!U11:U11),"=",0)</f>
        <v>0=0</v>
      </c>
      <c r="F2742" s="444"/>
    </row>
    <row r="2743" spans="1:6" s="445" customFormat="1" ht="30" hidden="1" customHeight="1" x14ac:dyDescent="0.25">
      <c r="A2743" s="436" t="str">
        <f>IF((SUM('Разделы 11, 12, 13, 14'!U12:U12)=0),"","Неверно!")</f>
        <v/>
      </c>
      <c r="B2743" s="437" t="s">
        <v>11065</v>
      </c>
      <c r="C2743" s="443" t="s">
        <v>10499</v>
      </c>
      <c r="D2743" s="443" t="s">
        <v>10496</v>
      </c>
      <c r="E2743" s="443" t="str">
        <f>CONCATENATE(SUM('Разделы 11, 12, 13, 14'!U12:U12),"=",0)</f>
        <v>0=0</v>
      </c>
      <c r="F2743" s="444"/>
    </row>
    <row r="2744" spans="1:6" s="445" customFormat="1" ht="30" hidden="1" customHeight="1" x14ac:dyDescent="0.25">
      <c r="A2744" s="436" t="str">
        <f>IF((SUM('Разделы 11, 12, 13, 14'!U13:U13)=0),"","Неверно!")</f>
        <v/>
      </c>
      <c r="B2744" s="437" t="s">
        <v>11065</v>
      </c>
      <c r="C2744" s="443" t="s">
        <v>10500</v>
      </c>
      <c r="D2744" s="443" t="s">
        <v>10496</v>
      </c>
      <c r="E2744" s="443" t="str">
        <f>CONCATENATE(SUM('Разделы 11, 12, 13, 14'!U13:U13),"=",0)</f>
        <v>0=0</v>
      </c>
      <c r="F2744" s="444"/>
    </row>
    <row r="2745" spans="1:6" s="445" customFormat="1" ht="30" hidden="1" customHeight="1" x14ac:dyDescent="0.25">
      <c r="A2745" s="436" t="str">
        <f>IF((SUM('Разделы 11, 12, 13, 14'!U14:U14)=0),"","Неверно!")</f>
        <v/>
      </c>
      <c r="B2745" s="437" t="s">
        <v>11065</v>
      </c>
      <c r="C2745" s="443" t="s">
        <v>10501</v>
      </c>
      <c r="D2745" s="443" t="s">
        <v>10496</v>
      </c>
      <c r="E2745" s="443" t="str">
        <f>CONCATENATE(SUM('Разделы 11, 12, 13, 14'!U14:U14),"=",0)</f>
        <v>0=0</v>
      </c>
      <c r="F2745" s="444"/>
    </row>
    <row r="2746" spans="1:6" s="445" customFormat="1" ht="30" hidden="1" customHeight="1" x14ac:dyDescent="0.25">
      <c r="A2746" s="436" t="str">
        <f>IF((SUM('Разделы 11, 12, 13, 14'!U15:U15)=0),"","Неверно!")</f>
        <v/>
      </c>
      <c r="B2746" s="437" t="s">
        <v>11065</v>
      </c>
      <c r="C2746" s="443" t="s">
        <v>10502</v>
      </c>
      <c r="D2746" s="443" t="s">
        <v>10496</v>
      </c>
      <c r="E2746" s="443" t="str">
        <f>CONCATENATE(SUM('Разделы 11, 12, 13, 14'!U15:U15),"=",0)</f>
        <v>0=0</v>
      </c>
      <c r="F2746" s="444"/>
    </row>
    <row r="2747" spans="1:6" s="445" customFormat="1" ht="30" hidden="1" customHeight="1" x14ac:dyDescent="0.25">
      <c r="A2747" s="436" t="str">
        <f>IF((SUM('Разделы 11, 12, 13, 14'!U16:U16)=0),"","Неверно!")</f>
        <v/>
      </c>
      <c r="B2747" s="437" t="s">
        <v>11065</v>
      </c>
      <c r="C2747" s="443" t="s">
        <v>10503</v>
      </c>
      <c r="D2747" s="443" t="s">
        <v>10496</v>
      </c>
      <c r="E2747" s="443" t="str">
        <f>CONCATENATE(SUM('Разделы 11, 12, 13, 14'!U16:U16),"=",0)</f>
        <v>0=0</v>
      </c>
      <c r="F2747" s="444"/>
    </row>
    <row r="2748" spans="1:6" s="445" customFormat="1" ht="30" hidden="1" customHeight="1" x14ac:dyDescent="0.25">
      <c r="A2748" s="436" t="str">
        <f>IF((SUM('Разделы 11, 12, 13, 14'!U17:U17)=0),"","Неверно!")</f>
        <v/>
      </c>
      <c r="B2748" s="437" t="s">
        <v>11065</v>
      </c>
      <c r="C2748" s="443" t="s">
        <v>10504</v>
      </c>
      <c r="D2748" s="443" t="s">
        <v>10496</v>
      </c>
      <c r="E2748" s="443" t="str">
        <f>CONCATENATE(SUM('Разделы 11, 12, 13, 14'!U17:U17),"=",0)</f>
        <v>0=0</v>
      </c>
      <c r="F2748" s="444"/>
    </row>
    <row r="2749" spans="1:6" s="445" customFormat="1" ht="30" hidden="1" customHeight="1" x14ac:dyDescent="0.25">
      <c r="A2749" s="436" t="str">
        <f>IF((SUM('Раздел 15'!C7:C23)&gt;=SUM('Раздел 4'!H52:H52)),"","Неверно!")</f>
        <v/>
      </c>
      <c r="B2749" s="437" t="s">
        <v>11066</v>
      </c>
      <c r="C2749" s="443" t="s">
        <v>10505</v>
      </c>
      <c r="D2749" s="443" t="s">
        <v>10506</v>
      </c>
      <c r="E2749" s="443" t="str">
        <f>CONCATENATE(SUM('Раздел 15'!C7:C23),"&gt;=",SUM('Раздел 4'!H52:H52))</f>
        <v>1&gt;=1</v>
      </c>
      <c r="F2749" s="444"/>
    </row>
    <row r="2750" spans="1:6" s="445" customFormat="1" ht="30" hidden="1" customHeight="1" x14ac:dyDescent="0.25">
      <c r="A2750" s="436" t="str">
        <f>IF((SUM('Раздел 2'!F63:F63)=0),"","Неверно!")</f>
        <v/>
      </c>
      <c r="B2750" s="437" t="s">
        <v>11067</v>
      </c>
      <c r="C2750" s="443" t="s">
        <v>10507</v>
      </c>
      <c r="D2750" s="443" t="s">
        <v>10508</v>
      </c>
      <c r="E2750" s="443" t="str">
        <f>CONCATENATE(SUM('Раздел 2'!F63:F63),"=",0)</f>
        <v>0=0</v>
      </c>
      <c r="F2750" s="444"/>
    </row>
    <row r="2751" spans="1:6" s="445" customFormat="1" ht="30" hidden="1" customHeight="1" x14ac:dyDescent="0.25">
      <c r="A2751" s="436" t="str">
        <f>IF((SUM('Раздел 2'!F64:F64)=0),"","Неверно!")</f>
        <v/>
      </c>
      <c r="B2751" s="437" t="s">
        <v>11067</v>
      </c>
      <c r="C2751" s="443" t="s">
        <v>10509</v>
      </c>
      <c r="D2751" s="443" t="s">
        <v>10508</v>
      </c>
      <c r="E2751" s="443" t="str">
        <f>CONCATENATE(SUM('Раздел 2'!F64:F64),"=",0)</f>
        <v>0=0</v>
      </c>
      <c r="F2751" s="444"/>
    </row>
    <row r="2752" spans="1:6" s="445" customFormat="1" ht="30" hidden="1" customHeight="1" x14ac:dyDescent="0.25">
      <c r="A2752" s="436" t="str">
        <f>IF((SUM('Раздел 4'!K47:K47)=0),"","Неверно!")</f>
        <v/>
      </c>
      <c r="B2752" s="437" t="s">
        <v>11068</v>
      </c>
      <c r="C2752" s="443" t="s">
        <v>10510</v>
      </c>
      <c r="D2752" s="443" t="s">
        <v>10511</v>
      </c>
      <c r="E2752" s="443" t="str">
        <f>CONCATENATE(SUM('Раздел 4'!K47:K47),"=",0)</f>
        <v>0=0</v>
      </c>
      <c r="F2752" s="444"/>
    </row>
    <row r="2753" spans="1:6" s="445" customFormat="1" ht="30" hidden="1" customHeight="1" x14ac:dyDescent="0.25">
      <c r="A2753" s="436" t="str">
        <f>IF((SUM('Раздел 1'!AE62:AE62)=0),"","Неверно!")</f>
        <v/>
      </c>
      <c r="B2753" s="437" t="s">
        <v>11069</v>
      </c>
      <c r="C2753" s="443" t="s">
        <v>10512</v>
      </c>
      <c r="D2753" s="443" t="s">
        <v>10513</v>
      </c>
      <c r="E2753" s="443" t="str">
        <f>CONCATENATE(SUM('Раздел 1'!AE62:AE62),"=",0)</f>
        <v>0=0</v>
      </c>
      <c r="F2753" s="444"/>
    </row>
    <row r="2754" spans="1:6" s="445" customFormat="1" ht="30" hidden="1" customHeight="1" x14ac:dyDescent="0.25">
      <c r="A2754" s="436" t="str">
        <f>IF((SUM('Раздел 1'!AF62:AF62)=0),"","Неверно!")</f>
        <v/>
      </c>
      <c r="B2754" s="437" t="s">
        <v>11069</v>
      </c>
      <c r="C2754" s="443" t="s">
        <v>10514</v>
      </c>
      <c r="D2754" s="443" t="s">
        <v>10513</v>
      </c>
      <c r="E2754" s="443" t="str">
        <f>CONCATENATE(SUM('Раздел 1'!AF62:AF62),"=",0)</f>
        <v>0=0</v>
      </c>
      <c r="F2754" s="444"/>
    </row>
    <row r="2755" spans="1:6" s="445" customFormat="1" ht="30" hidden="1" customHeight="1" x14ac:dyDescent="0.25">
      <c r="A2755" s="436" t="str">
        <f>IF((SUM('Раздел 1'!AH62:AH62)=0),"","Неверно!")</f>
        <v/>
      </c>
      <c r="B2755" s="437" t="s">
        <v>11070</v>
      </c>
      <c r="C2755" s="443" t="s">
        <v>10515</v>
      </c>
      <c r="D2755" s="443" t="s">
        <v>10516</v>
      </c>
      <c r="E2755" s="443" t="str">
        <f>CONCATENATE(SUM('Раздел 1'!AH62:AH62),"=",0)</f>
        <v>0=0</v>
      </c>
      <c r="F2755" s="444"/>
    </row>
    <row r="2756" spans="1:6" s="445" customFormat="1" ht="30" hidden="1" customHeight="1" x14ac:dyDescent="0.25">
      <c r="A2756" s="436" t="str">
        <f>IF((SUM('Раздел 1'!AI62:AI62)=0),"","Неверно!")</f>
        <v/>
      </c>
      <c r="B2756" s="437" t="s">
        <v>11070</v>
      </c>
      <c r="C2756" s="443" t="s">
        <v>10517</v>
      </c>
      <c r="D2756" s="443" t="s">
        <v>10516</v>
      </c>
      <c r="E2756" s="443" t="str">
        <f>CONCATENATE(SUM('Раздел 1'!AI62:AI62),"=",0)</f>
        <v>0=0</v>
      </c>
      <c r="F2756" s="444"/>
    </row>
    <row r="2757" spans="1:6" s="445" customFormat="1" ht="30" hidden="1" customHeight="1" x14ac:dyDescent="0.25">
      <c r="A2757" s="436" t="str">
        <f>IF((SUM('Раздел 3'!D47:D47)&lt;=SUM('Раздел 3'!D22:D25)),"","Неверно!")</f>
        <v/>
      </c>
      <c r="B2757" s="437" t="s">
        <v>11071</v>
      </c>
      <c r="C2757" s="443" t="s">
        <v>10781</v>
      </c>
      <c r="D2757" s="443" t="s">
        <v>10782</v>
      </c>
      <c r="E2757" s="443" t="str">
        <f>CONCATENATE(SUM('Раздел 3'!D47:D47),"&lt;=",SUM('Раздел 3'!D22:D25))</f>
        <v>0&lt;=0</v>
      </c>
      <c r="F2757" s="444"/>
    </row>
    <row r="2758" spans="1:6" s="445" customFormat="1" ht="30" hidden="1" customHeight="1" x14ac:dyDescent="0.25">
      <c r="A2758" s="436" t="str">
        <f>IF((SUM('Раздел 3'!E47:E47)&lt;=SUM('Раздел 3'!E22:E25)),"","Неверно!")</f>
        <v/>
      </c>
      <c r="B2758" s="437" t="s">
        <v>11071</v>
      </c>
      <c r="C2758" s="443" t="s">
        <v>10783</v>
      </c>
      <c r="D2758" s="443" t="s">
        <v>10782</v>
      </c>
      <c r="E2758" s="443" t="str">
        <f>CONCATENATE(SUM('Раздел 3'!E47:E47),"&lt;=",SUM('Раздел 3'!E22:E25))</f>
        <v>0&lt;=0</v>
      </c>
      <c r="F2758" s="444"/>
    </row>
    <row r="2759" spans="1:6" s="445" customFormat="1" ht="30" hidden="1" customHeight="1" x14ac:dyDescent="0.25">
      <c r="A2759" s="436" t="str">
        <f>IF((SUM('Раздел 2'!E16:E16)&lt;=SUM('Раздел 2'!E14:E14)),"","Неверно!")</f>
        <v/>
      </c>
      <c r="B2759" s="437" t="s">
        <v>11072</v>
      </c>
      <c r="C2759" s="443" t="s">
        <v>10597</v>
      </c>
      <c r="D2759" s="443" t="s">
        <v>10598</v>
      </c>
      <c r="E2759" s="443" t="str">
        <f>CONCATENATE(SUM('Раздел 2'!E16:E16),"&lt;=",SUM('Раздел 2'!E14:E14))</f>
        <v>1&lt;=2</v>
      </c>
      <c r="F2759" s="444"/>
    </row>
    <row r="2760" spans="1:6" s="445" customFormat="1" ht="30" hidden="1" customHeight="1" x14ac:dyDescent="0.25">
      <c r="A2760" s="436" t="str">
        <f>IF((SUM('Раздел 2'!F16:F16)&lt;=SUM('Раздел 2'!F14:F14)),"","Неверно!")</f>
        <v/>
      </c>
      <c r="B2760" s="437" t="s">
        <v>11072</v>
      </c>
      <c r="C2760" s="443" t="s">
        <v>10599</v>
      </c>
      <c r="D2760" s="443" t="s">
        <v>10598</v>
      </c>
      <c r="E2760" s="443" t="str">
        <f>CONCATENATE(SUM('Раздел 2'!F16:F16),"&lt;=",SUM('Раздел 2'!F14:F14))</f>
        <v>0&lt;=0</v>
      </c>
      <c r="F2760" s="444"/>
    </row>
    <row r="2761" spans="1:6" s="445" customFormat="1" ht="30" hidden="1" customHeight="1" x14ac:dyDescent="0.25">
      <c r="A2761" s="436" t="str">
        <f>IF((SUM('Раздел 4'!E120:E120)=0),"","Неверно!")</f>
        <v/>
      </c>
      <c r="B2761" s="437" t="s">
        <v>11085</v>
      </c>
      <c r="C2761" s="443" t="s">
        <v>11086</v>
      </c>
      <c r="D2761" s="443" t="s">
        <v>11087</v>
      </c>
      <c r="E2761" s="443" t="str">
        <f>CONCATENATE(SUM('Раздел 4'!E120:E120),"=",0)</f>
        <v>0=0</v>
      </c>
      <c r="F2761" s="444"/>
    </row>
    <row r="2762" spans="1:6" s="445" customFormat="1" ht="30" hidden="1" customHeight="1" x14ac:dyDescent="0.25">
      <c r="A2762" s="436" t="str">
        <f>IF((SUM('Раздел 4'!N120:N120)=0),"","Неверно!")</f>
        <v/>
      </c>
      <c r="B2762" s="437" t="s">
        <v>11085</v>
      </c>
      <c r="C2762" s="443" t="s">
        <v>11088</v>
      </c>
      <c r="D2762" s="443" t="s">
        <v>11087</v>
      </c>
      <c r="E2762" s="443" t="str">
        <f>CONCATENATE(SUM('Раздел 4'!N120:N120),"=",0)</f>
        <v>0=0</v>
      </c>
      <c r="F2762" s="444"/>
    </row>
    <row r="2763" spans="1:6" s="445" customFormat="1" ht="30" hidden="1" customHeight="1" x14ac:dyDescent="0.25">
      <c r="A2763" s="436" t="str">
        <f>IF((SUM('Раздел 4'!F120:F120)=0),"","Неверно!")</f>
        <v/>
      </c>
      <c r="B2763" s="437" t="s">
        <v>11085</v>
      </c>
      <c r="C2763" s="443" t="s">
        <v>11089</v>
      </c>
      <c r="D2763" s="443" t="s">
        <v>11087</v>
      </c>
      <c r="E2763" s="443" t="str">
        <f>CONCATENATE(SUM('Раздел 4'!F120:F120),"=",0)</f>
        <v>0=0</v>
      </c>
      <c r="F2763" s="444"/>
    </row>
    <row r="2764" spans="1:6" s="445" customFormat="1" ht="30" hidden="1" customHeight="1" x14ac:dyDescent="0.25">
      <c r="A2764" s="436" t="str">
        <f>IF((SUM('Раздел 4'!G120:G120)=0),"","Неверно!")</f>
        <v/>
      </c>
      <c r="B2764" s="437" t="s">
        <v>11085</v>
      </c>
      <c r="C2764" s="443" t="s">
        <v>11090</v>
      </c>
      <c r="D2764" s="443" t="s">
        <v>11087</v>
      </c>
      <c r="E2764" s="443" t="str">
        <f>CONCATENATE(SUM('Раздел 4'!G120:G120),"=",0)</f>
        <v>0=0</v>
      </c>
      <c r="F2764" s="444"/>
    </row>
    <row r="2765" spans="1:6" s="445" customFormat="1" ht="30" hidden="1" customHeight="1" x14ac:dyDescent="0.25">
      <c r="A2765" s="436" t="str">
        <f>IF((SUM('Раздел 4'!H120:H120)=0),"","Неверно!")</f>
        <v/>
      </c>
      <c r="B2765" s="437" t="s">
        <v>11085</v>
      </c>
      <c r="C2765" s="443" t="s">
        <v>11091</v>
      </c>
      <c r="D2765" s="443" t="s">
        <v>11087</v>
      </c>
      <c r="E2765" s="443" t="str">
        <f>CONCATENATE(SUM('Раздел 4'!H120:H120),"=",0)</f>
        <v>0=0</v>
      </c>
      <c r="F2765" s="444"/>
    </row>
    <row r="2766" spans="1:6" s="445" customFormat="1" ht="30" hidden="1" customHeight="1" x14ac:dyDescent="0.25">
      <c r="A2766" s="436" t="str">
        <f>IF((SUM('Раздел 4'!I120:I120)=0),"","Неверно!")</f>
        <v/>
      </c>
      <c r="B2766" s="437" t="s">
        <v>11085</v>
      </c>
      <c r="C2766" s="443" t="s">
        <v>11092</v>
      </c>
      <c r="D2766" s="443" t="s">
        <v>11087</v>
      </c>
      <c r="E2766" s="443" t="str">
        <f>CONCATENATE(SUM('Раздел 4'!I120:I120),"=",0)</f>
        <v>0=0</v>
      </c>
      <c r="F2766" s="444"/>
    </row>
    <row r="2767" spans="1:6" s="445" customFormat="1" ht="30" hidden="1" customHeight="1" x14ac:dyDescent="0.25">
      <c r="A2767" s="436" t="str">
        <f>IF((SUM('Раздел 4'!J120:J120)=0),"","Неверно!")</f>
        <v/>
      </c>
      <c r="B2767" s="437" t="s">
        <v>11085</v>
      </c>
      <c r="C2767" s="443" t="s">
        <v>11093</v>
      </c>
      <c r="D2767" s="443" t="s">
        <v>11087</v>
      </c>
      <c r="E2767" s="443" t="str">
        <f>CONCATENATE(SUM('Раздел 4'!J120:J120),"=",0)</f>
        <v>0=0</v>
      </c>
      <c r="F2767" s="444"/>
    </row>
    <row r="2768" spans="1:6" s="445" customFormat="1" ht="30" hidden="1" customHeight="1" x14ac:dyDescent="0.25">
      <c r="A2768" s="436" t="str">
        <f>IF((SUM('Раздел 4'!K120:K120)=0),"","Неверно!")</f>
        <v/>
      </c>
      <c r="B2768" s="437" t="s">
        <v>11085</v>
      </c>
      <c r="C2768" s="443" t="s">
        <v>11094</v>
      </c>
      <c r="D2768" s="443" t="s">
        <v>11087</v>
      </c>
      <c r="E2768" s="443" t="str">
        <f>CONCATENATE(SUM('Раздел 4'!K120:K120),"=",0)</f>
        <v>0=0</v>
      </c>
      <c r="F2768" s="444"/>
    </row>
    <row r="2769" spans="1:6" s="445" customFormat="1" ht="30" hidden="1" customHeight="1" x14ac:dyDescent="0.25">
      <c r="A2769" s="436" t="str">
        <f>IF((SUM('Раздел 4'!L120:L120)=0),"","Неверно!")</f>
        <v/>
      </c>
      <c r="B2769" s="437" t="s">
        <v>11085</v>
      </c>
      <c r="C2769" s="443" t="s">
        <v>11095</v>
      </c>
      <c r="D2769" s="443" t="s">
        <v>11087</v>
      </c>
      <c r="E2769" s="443" t="str">
        <f>CONCATENATE(SUM('Раздел 4'!L120:L120),"=",0)</f>
        <v>0=0</v>
      </c>
      <c r="F2769" s="444"/>
    </row>
    <row r="2770" spans="1:6" s="445" customFormat="1" ht="30" hidden="1" customHeight="1" x14ac:dyDescent="0.25">
      <c r="A2770" s="436" t="str">
        <f>IF((SUM('Раздел 4'!M120:M120)=0),"","Неверно!")</f>
        <v/>
      </c>
      <c r="B2770" s="437" t="s">
        <v>11085</v>
      </c>
      <c r="C2770" s="443" t="s">
        <v>11096</v>
      </c>
      <c r="D2770" s="443" t="s">
        <v>11087</v>
      </c>
      <c r="E2770" s="443" t="str">
        <f>CONCATENATE(SUM('Раздел 4'!M120:M120),"=",0)</f>
        <v>0=0</v>
      </c>
      <c r="F2770" s="444"/>
    </row>
    <row r="2771" spans="1:6" s="445" customFormat="1" ht="30" hidden="1" customHeight="1" x14ac:dyDescent="0.25">
      <c r="A2771" s="436" t="str">
        <f>IF((SUM('Раздел 1'!X10:X10)&lt;=SUM('Раздел 1'!Y10:Z10)),"","Неверно!")</f>
        <v/>
      </c>
      <c r="B2771" s="437" t="s">
        <v>11097</v>
      </c>
      <c r="C2771" s="443" t="s">
        <v>11098</v>
      </c>
      <c r="D2771" s="443" t="s">
        <v>11099</v>
      </c>
      <c r="E2771" s="443" t="str">
        <f>CONCATENATE(SUM('Раздел 1'!X10:X10),"&lt;=",SUM('Раздел 1'!Y10:Z10))</f>
        <v>35&lt;=37</v>
      </c>
      <c r="F2771" s="444"/>
    </row>
    <row r="2772" spans="1:6" s="445" customFormat="1" ht="30" hidden="1" customHeight="1" x14ac:dyDescent="0.25">
      <c r="A2772" s="436" t="str">
        <f>IF((SUM('Раздел 1'!X19:X19)&lt;=SUM('Раздел 1'!Y19:Z19)),"","Неверно!")</f>
        <v/>
      </c>
      <c r="B2772" s="437" t="s">
        <v>11097</v>
      </c>
      <c r="C2772" s="443" t="s">
        <v>11100</v>
      </c>
      <c r="D2772" s="443" t="s">
        <v>11099</v>
      </c>
      <c r="E2772" s="443" t="str">
        <f>CONCATENATE(SUM('Раздел 1'!X19:X19),"&lt;=",SUM('Раздел 1'!Y19:Z19))</f>
        <v>0&lt;=0</v>
      </c>
      <c r="F2772" s="444"/>
    </row>
    <row r="2773" spans="1:6" s="445" customFormat="1" ht="30" hidden="1" customHeight="1" x14ac:dyDescent="0.25">
      <c r="A2773" s="436" t="str">
        <f>IF((SUM('Раздел 1'!X20:X20)&lt;=SUM('Раздел 1'!Y20:Z20)),"","Неверно!")</f>
        <v/>
      </c>
      <c r="B2773" s="437" t="s">
        <v>11097</v>
      </c>
      <c r="C2773" s="443" t="s">
        <v>11101</v>
      </c>
      <c r="D2773" s="443" t="s">
        <v>11099</v>
      </c>
      <c r="E2773" s="443" t="str">
        <f>CONCATENATE(SUM('Раздел 1'!X20:X20),"&lt;=",SUM('Раздел 1'!Y20:Z20))</f>
        <v>0&lt;=0</v>
      </c>
      <c r="F2773" s="444"/>
    </row>
    <row r="2774" spans="1:6" s="445" customFormat="1" ht="30" hidden="1" customHeight="1" x14ac:dyDescent="0.25">
      <c r="A2774" s="436" t="str">
        <f>IF((SUM('Раздел 1'!X21:X21)&lt;=SUM('Раздел 1'!Y21:Z21)),"","Неверно!")</f>
        <v/>
      </c>
      <c r="B2774" s="437" t="s">
        <v>11097</v>
      </c>
      <c r="C2774" s="443" t="s">
        <v>11102</v>
      </c>
      <c r="D2774" s="443" t="s">
        <v>11099</v>
      </c>
      <c r="E2774" s="443" t="str">
        <f>CONCATENATE(SUM('Раздел 1'!X21:X21),"&lt;=",SUM('Раздел 1'!Y21:Z21))</f>
        <v>1&lt;=1</v>
      </c>
      <c r="F2774" s="444"/>
    </row>
    <row r="2775" spans="1:6" s="445" customFormat="1" ht="30" hidden="1" customHeight="1" x14ac:dyDescent="0.25">
      <c r="A2775" s="436" t="str">
        <f>IF((SUM('Раздел 1'!X22:X22)&lt;=SUM('Раздел 1'!Y22:Z22)),"","Неверно!")</f>
        <v/>
      </c>
      <c r="B2775" s="437" t="s">
        <v>11097</v>
      </c>
      <c r="C2775" s="443" t="s">
        <v>11103</v>
      </c>
      <c r="D2775" s="443" t="s">
        <v>11099</v>
      </c>
      <c r="E2775" s="443" t="str">
        <f>CONCATENATE(SUM('Раздел 1'!X22:X22),"&lt;=",SUM('Раздел 1'!Y22:Z22))</f>
        <v>0&lt;=0</v>
      </c>
      <c r="F2775" s="444"/>
    </row>
    <row r="2776" spans="1:6" s="445" customFormat="1" ht="30" hidden="1" customHeight="1" x14ac:dyDescent="0.25">
      <c r="A2776" s="436" t="str">
        <f>IF((SUM('Раздел 1'!X23:X23)&lt;=SUM('Раздел 1'!Y23:Z23)),"","Неверно!")</f>
        <v/>
      </c>
      <c r="B2776" s="437" t="s">
        <v>11097</v>
      </c>
      <c r="C2776" s="443" t="s">
        <v>11104</v>
      </c>
      <c r="D2776" s="443" t="s">
        <v>11099</v>
      </c>
      <c r="E2776" s="443" t="str">
        <f>CONCATENATE(SUM('Раздел 1'!X23:X23),"&lt;=",SUM('Раздел 1'!Y23:Z23))</f>
        <v>0&lt;=0</v>
      </c>
      <c r="F2776" s="444"/>
    </row>
    <row r="2777" spans="1:6" s="445" customFormat="1" ht="30" hidden="1" customHeight="1" x14ac:dyDescent="0.25">
      <c r="A2777" s="436" t="str">
        <f>IF((SUM('Раздел 1'!X24:X24)&lt;=SUM('Раздел 1'!Y24:Z24)),"","Неверно!")</f>
        <v/>
      </c>
      <c r="B2777" s="437" t="s">
        <v>11097</v>
      </c>
      <c r="C2777" s="443" t="s">
        <v>11105</v>
      </c>
      <c r="D2777" s="443" t="s">
        <v>11099</v>
      </c>
      <c r="E2777" s="443" t="str">
        <f>CONCATENATE(SUM('Раздел 1'!X24:X24),"&lt;=",SUM('Раздел 1'!Y24:Z24))</f>
        <v>1&lt;=1</v>
      </c>
      <c r="F2777" s="444"/>
    </row>
    <row r="2778" spans="1:6" s="445" customFormat="1" ht="30" hidden="1" customHeight="1" x14ac:dyDescent="0.25">
      <c r="A2778" s="436" t="str">
        <f>IF((SUM('Раздел 1'!X25:X25)&lt;=SUM('Раздел 1'!Y25:Z25)),"","Неверно!")</f>
        <v/>
      </c>
      <c r="B2778" s="437" t="s">
        <v>11097</v>
      </c>
      <c r="C2778" s="443" t="s">
        <v>11106</v>
      </c>
      <c r="D2778" s="443" t="s">
        <v>11099</v>
      </c>
      <c r="E2778" s="443" t="str">
        <f>CONCATENATE(SUM('Раздел 1'!X25:X25),"&lt;=",SUM('Раздел 1'!Y25:Z25))</f>
        <v>0&lt;=0</v>
      </c>
      <c r="F2778" s="444"/>
    </row>
    <row r="2779" spans="1:6" s="445" customFormat="1" ht="30" hidden="1" customHeight="1" x14ac:dyDescent="0.25">
      <c r="A2779" s="436" t="str">
        <f>IF((SUM('Раздел 1'!X26:X26)&lt;=SUM('Раздел 1'!Y26:Z26)),"","Неверно!")</f>
        <v/>
      </c>
      <c r="B2779" s="437" t="s">
        <v>11097</v>
      </c>
      <c r="C2779" s="443" t="s">
        <v>11107</v>
      </c>
      <c r="D2779" s="443" t="s">
        <v>11099</v>
      </c>
      <c r="E2779" s="443" t="str">
        <f>CONCATENATE(SUM('Раздел 1'!X26:X26),"&lt;=",SUM('Раздел 1'!Y26:Z26))</f>
        <v>0&lt;=0</v>
      </c>
      <c r="F2779" s="444"/>
    </row>
    <row r="2780" spans="1:6" s="445" customFormat="1" ht="30" hidden="1" customHeight="1" x14ac:dyDescent="0.25">
      <c r="A2780" s="436" t="str">
        <f>IF((SUM('Раздел 1'!X27:X27)&lt;=SUM('Раздел 1'!Y27:Z27)),"","Неверно!")</f>
        <v/>
      </c>
      <c r="B2780" s="437" t="s">
        <v>11097</v>
      </c>
      <c r="C2780" s="443" t="s">
        <v>11108</v>
      </c>
      <c r="D2780" s="443" t="s">
        <v>11099</v>
      </c>
      <c r="E2780" s="443" t="str">
        <f>CONCATENATE(SUM('Раздел 1'!X27:X27),"&lt;=",SUM('Раздел 1'!Y27:Z27))</f>
        <v>0&lt;=0</v>
      </c>
      <c r="F2780" s="444"/>
    </row>
    <row r="2781" spans="1:6" s="445" customFormat="1" ht="30" hidden="1" customHeight="1" x14ac:dyDescent="0.25">
      <c r="A2781" s="436" t="str">
        <f>IF((SUM('Раздел 1'!X28:X28)&lt;=SUM('Раздел 1'!Y28:Z28)),"","Неверно!")</f>
        <v/>
      </c>
      <c r="B2781" s="437" t="s">
        <v>11097</v>
      </c>
      <c r="C2781" s="443" t="s">
        <v>11109</v>
      </c>
      <c r="D2781" s="443" t="s">
        <v>11099</v>
      </c>
      <c r="E2781" s="443" t="str">
        <f>CONCATENATE(SUM('Раздел 1'!X28:X28),"&lt;=",SUM('Раздел 1'!Y28:Z28))</f>
        <v>0&lt;=0</v>
      </c>
      <c r="F2781" s="444"/>
    </row>
    <row r="2782" spans="1:6" s="445" customFormat="1" ht="30" hidden="1" customHeight="1" x14ac:dyDescent="0.25">
      <c r="A2782" s="436" t="str">
        <f>IF((SUM('Раздел 1'!X11:X11)&lt;=SUM('Раздел 1'!Y11:Z11)),"","Неверно!")</f>
        <v/>
      </c>
      <c r="B2782" s="437" t="s">
        <v>11097</v>
      </c>
      <c r="C2782" s="443" t="s">
        <v>11110</v>
      </c>
      <c r="D2782" s="443" t="s">
        <v>11099</v>
      </c>
      <c r="E2782" s="443" t="str">
        <f>CONCATENATE(SUM('Раздел 1'!X11:X11),"&lt;=",SUM('Раздел 1'!Y11:Z11))</f>
        <v>0&lt;=0</v>
      </c>
      <c r="F2782" s="444"/>
    </row>
    <row r="2783" spans="1:6" s="445" customFormat="1" ht="30" hidden="1" customHeight="1" x14ac:dyDescent="0.25">
      <c r="A2783" s="436" t="str">
        <f>IF((SUM('Раздел 1'!X29:X29)&lt;=SUM('Раздел 1'!Y29:Z29)),"","Неверно!")</f>
        <v/>
      </c>
      <c r="B2783" s="437" t="s">
        <v>11097</v>
      </c>
      <c r="C2783" s="443" t="s">
        <v>11111</v>
      </c>
      <c r="D2783" s="443" t="s">
        <v>11099</v>
      </c>
      <c r="E2783" s="443" t="str">
        <f>CONCATENATE(SUM('Раздел 1'!X29:X29),"&lt;=",SUM('Раздел 1'!Y29:Z29))</f>
        <v>0&lt;=0</v>
      </c>
      <c r="F2783" s="444"/>
    </row>
    <row r="2784" spans="1:6" s="445" customFormat="1" ht="30" hidden="1" customHeight="1" x14ac:dyDescent="0.25">
      <c r="A2784" s="436" t="str">
        <f>IF((SUM('Раздел 1'!X30:X30)&lt;=SUM('Раздел 1'!Y30:Z30)),"","Неверно!")</f>
        <v/>
      </c>
      <c r="B2784" s="437" t="s">
        <v>11097</v>
      </c>
      <c r="C2784" s="443" t="s">
        <v>11112</v>
      </c>
      <c r="D2784" s="443" t="s">
        <v>11099</v>
      </c>
      <c r="E2784" s="443" t="str">
        <f>CONCATENATE(SUM('Раздел 1'!X30:X30),"&lt;=",SUM('Раздел 1'!Y30:Z30))</f>
        <v>0&lt;=0</v>
      </c>
      <c r="F2784" s="444"/>
    </row>
    <row r="2785" spans="1:6" s="445" customFormat="1" ht="30" hidden="1" customHeight="1" x14ac:dyDescent="0.25">
      <c r="A2785" s="436" t="str">
        <f>IF((SUM('Раздел 1'!X31:X31)&lt;=SUM('Раздел 1'!Y31:Z31)),"","Неверно!")</f>
        <v/>
      </c>
      <c r="B2785" s="437" t="s">
        <v>11097</v>
      </c>
      <c r="C2785" s="443" t="s">
        <v>11113</v>
      </c>
      <c r="D2785" s="443" t="s">
        <v>11099</v>
      </c>
      <c r="E2785" s="443" t="str">
        <f>CONCATENATE(SUM('Раздел 1'!X31:X31),"&lt;=",SUM('Раздел 1'!Y31:Z31))</f>
        <v>0&lt;=0</v>
      </c>
      <c r="F2785" s="444"/>
    </row>
    <row r="2786" spans="1:6" s="445" customFormat="1" ht="30" hidden="1" customHeight="1" x14ac:dyDescent="0.25">
      <c r="A2786" s="436" t="str">
        <f>IF((SUM('Раздел 1'!X32:X32)&lt;=SUM('Раздел 1'!Y32:Z32)),"","Неверно!")</f>
        <v/>
      </c>
      <c r="B2786" s="437" t="s">
        <v>11097</v>
      </c>
      <c r="C2786" s="443" t="s">
        <v>11114</v>
      </c>
      <c r="D2786" s="443" t="s">
        <v>11099</v>
      </c>
      <c r="E2786" s="443" t="str">
        <f>CONCATENATE(SUM('Раздел 1'!X32:X32),"&lt;=",SUM('Раздел 1'!Y32:Z32))</f>
        <v>1&lt;=1</v>
      </c>
      <c r="F2786" s="444"/>
    </row>
    <row r="2787" spans="1:6" s="445" customFormat="1" ht="30" hidden="1" customHeight="1" x14ac:dyDescent="0.25">
      <c r="A2787" s="436" t="str">
        <f>IF((SUM('Раздел 1'!X33:X33)&lt;=SUM('Раздел 1'!Y33:Z33)),"","Неверно!")</f>
        <v/>
      </c>
      <c r="B2787" s="437" t="s">
        <v>11097</v>
      </c>
      <c r="C2787" s="443" t="s">
        <v>11115</v>
      </c>
      <c r="D2787" s="443" t="s">
        <v>11099</v>
      </c>
      <c r="E2787" s="443" t="str">
        <f>CONCATENATE(SUM('Раздел 1'!X33:X33),"&lt;=",SUM('Раздел 1'!Y33:Z33))</f>
        <v>0&lt;=0</v>
      </c>
      <c r="F2787" s="444"/>
    </row>
    <row r="2788" spans="1:6" s="445" customFormat="1" ht="30" hidden="1" customHeight="1" x14ac:dyDescent="0.25">
      <c r="A2788" s="436" t="str">
        <f>IF((SUM('Раздел 1'!X34:X34)&lt;=SUM('Раздел 1'!Y34:Z34)),"","Неверно!")</f>
        <v/>
      </c>
      <c r="B2788" s="437" t="s">
        <v>11097</v>
      </c>
      <c r="C2788" s="443" t="s">
        <v>11116</v>
      </c>
      <c r="D2788" s="443" t="s">
        <v>11099</v>
      </c>
      <c r="E2788" s="443" t="str">
        <f>CONCATENATE(SUM('Раздел 1'!X34:X34),"&lt;=",SUM('Раздел 1'!Y34:Z34))</f>
        <v>1&lt;=1</v>
      </c>
      <c r="F2788" s="444"/>
    </row>
    <row r="2789" spans="1:6" s="445" customFormat="1" ht="30" hidden="1" customHeight="1" x14ac:dyDescent="0.25">
      <c r="A2789" s="436" t="str">
        <f>IF((SUM('Раздел 1'!X35:X35)&lt;=SUM('Раздел 1'!Y35:Z35)),"","Неверно!")</f>
        <v/>
      </c>
      <c r="B2789" s="437" t="s">
        <v>11097</v>
      </c>
      <c r="C2789" s="443" t="s">
        <v>11117</v>
      </c>
      <c r="D2789" s="443" t="s">
        <v>11099</v>
      </c>
      <c r="E2789" s="443" t="str">
        <f>CONCATENATE(SUM('Раздел 1'!X35:X35),"&lt;=",SUM('Раздел 1'!Y35:Z35))</f>
        <v>1&lt;=2</v>
      </c>
      <c r="F2789" s="444"/>
    </row>
    <row r="2790" spans="1:6" s="445" customFormat="1" ht="30" hidden="1" customHeight="1" x14ac:dyDescent="0.25">
      <c r="A2790" s="436" t="str">
        <f>IF((SUM('Раздел 1'!X36:X36)&lt;=SUM('Раздел 1'!Y36:Z36)),"","Неверно!")</f>
        <v/>
      </c>
      <c r="B2790" s="437" t="s">
        <v>11097</v>
      </c>
      <c r="C2790" s="443" t="s">
        <v>11118</v>
      </c>
      <c r="D2790" s="443" t="s">
        <v>11099</v>
      </c>
      <c r="E2790" s="443" t="str">
        <f>CONCATENATE(SUM('Раздел 1'!X36:X36),"&lt;=",SUM('Раздел 1'!Y36:Z36))</f>
        <v>5&lt;=5</v>
      </c>
      <c r="F2790" s="444"/>
    </row>
    <row r="2791" spans="1:6" s="445" customFormat="1" ht="30" hidden="1" customHeight="1" x14ac:dyDescent="0.25">
      <c r="A2791" s="436" t="str">
        <f>IF((SUM('Раздел 1'!X37:X37)&lt;=SUM('Раздел 1'!Y37:Z37)),"","Неверно!")</f>
        <v/>
      </c>
      <c r="B2791" s="437" t="s">
        <v>11097</v>
      </c>
      <c r="C2791" s="443" t="s">
        <v>11119</v>
      </c>
      <c r="D2791" s="443" t="s">
        <v>11099</v>
      </c>
      <c r="E2791" s="443" t="str">
        <f>CONCATENATE(SUM('Раздел 1'!X37:X37),"&lt;=",SUM('Раздел 1'!Y37:Z37))</f>
        <v>0&lt;=0</v>
      </c>
      <c r="F2791" s="444"/>
    </row>
    <row r="2792" spans="1:6" s="445" customFormat="1" ht="30" hidden="1" customHeight="1" x14ac:dyDescent="0.25">
      <c r="A2792" s="436" t="str">
        <f>IF((SUM('Раздел 1'!X38:X38)&lt;=SUM('Раздел 1'!Y38:Z38)),"","Неверно!")</f>
        <v/>
      </c>
      <c r="B2792" s="437" t="s">
        <v>11097</v>
      </c>
      <c r="C2792" s="443" t="s">
        <v>11120</v>
      </c>
      <c r="D2792" s="443" t="s">
        <v>11099</v>
      </c>
      <c r="E2792" s="443" t="str">
        <f>CONCATENATE(SUM('Раздел 1'!X38:X38),"&lt;=",SUM('Раздел 1'!Y38:Z38))</f>
        <v>0&lt;=0</v>
      </c>
      <c r="F2792" s="444"/>
    </row>
    <row r="2793" spans="1:6" s="445" customFormat="1" ht="30" hidden="1" customHeight="1" x14ac:dyDescent="0.25">
      <c r="A2793" s="436" t="str">
        <f>IF((SUM('Раздел 1'!X12:X12)&lt;=SUM('Раздел 1'!Y12:Z12)),"","Неверно!")</f>
        <v/>
      </c>
      <c r="B2793" s="437" t="s">
        <v>11097</v>
      </c>
      <c r="C2793" s="443" t="s">
        <v>11121</v>
      </c>
      <c r="D2793" s="443" t="s">
        <v>11099</v>
      </c>
      <c r="E2793" s="443" t="str">
        <f>CONCATENATE(SUM('Раздел 1'!X12:X12),"&lt;=",SUM('Раздел 1'!Y12:Z12))</f>
        <v>0&lt;=0</v>
      </c>
      <c r="F2793" s="444"/>
    </row>
    <row r="2794" spans="1:6" s="445" customFormat="1" ht="30" hidden="1" customHeight="1" x14ac:dyDescent="0.25">
      <c r="A2794" s="436" t="str">
        <f>IF((SUM('Раздел 1'!X39:X39)&lt;=SUM('Раздел 1'!Y39:Z39)),"","Неверно!")</f>
        <v/>
      </c>
      <c r="B2794" s="437" t="s">
        <v>11097</v>
      </c>
      <c r="C2794" s="443" t="s">
        <v>11122</v>
      </c>
      <c r="D2794" s="443" t="s">
        <v>11099</v>
      </c>
      <c r="E2794" s="443" t="str">
        <f>CONCATENATE(SUM('Раздел 1'!X39:X39),"&lt;=",SUM('Раздел 1'!Y39:Z39))</f>
        <v>0&lt;=0</v>
      </c>
      <c r="F2794" s="444"/>
    </row>
    <row r="2795" spans="1:6" s="445" customFormat="1" ht="30" hidden="1" customHeight="1" x14ac:dyDescent="0.25">
      <c r="A2795" s="436" t="str">
        <f>IF((SUM('Раздел 1'!X40:X40)&lt;=SUM('Раздел 1'!Y40:Z40)),"","Неверно!")</f>
        <v/>
      </c>
      <c r="B2795" s="437" t="s">
        <v>11097</v>
      </c>
      <c r="C2795" s="443" t="s">
        <v>11123</v>
      </c>
      <c r="D2795" s="443" t="s">
        <v>11099</v>
      </c>
      <c r="E2795" s="443" t="str">
        <f>CONCATENATE(SUM('Раздел 1'!X40:X40),"&lt;=",SUM('Раздел 1'!Y40:Z40))</f>
        <v>0&lt;=0</v>
      </c>
      <c r="F2795" s="444"/>
    </row>
    <row r="2796" spans="1:6" s="445" customFormat="1" ht="30" hidden="1" customHeight="1" x14ac:dyDescent="0.25">
      <c r="A2796" s="436" t="str">
        <f>IF((SUM('Раздел 1'!X41:X41)&lt;=SUM('Раздел 1'!Y41:Z41)),"","Неверно!")</f>
        <v/>
      </c>
      <c r="B2796" s="437" t="s">
        <v>11097</v>
      </c>
      <c r="C2796" s="443" t="s">
        <v>11124</v>
      </c>
      <c r="D2796" s="443" t="s">
        <v>11099</v>
      </c>
      <c r="E2796" s="443" t="str">
        <f>CONCATENATE(SUM('Раздел 1'!X41:X41),"&lt;=",SUM('Раздел 1'!Y41:Z41))</f>
        <v>0&lt;=0</v>
      </c>
      <c r="F2796" s="444"/>
    </row>
    <row r="2797" spans="1:6" s="445" customFormat="1" ht="30" hidden="1" customHeight="1" x14ac:dyDescent="0.25">
      <c r="A2797" s="436" t="str">
        <f>IF((SUM('Раздел 1'!X42:X42)&lt;=SUM('Раздел 1'!Y42:Z42)),"","Неверно!")</f>
        <v/>
      </c>
      <c r="B2797" s="437" t="s">
        <v>11097</v>
      </c>
      <c r="C2797" s="443" t="s">
        <v>11125</v>
      </c>
      <c r="D2797" s="443" t="s">
        <v>11099</v>
      </c>
      <c r="E2797" s="443" t="str">
        <f>CONCATENATE(SUM('Раздел 1'!X42:X42),"&lt;=",SUM('Раздел 1'!Y42:Z42))</f>
        <v>0&lt;=0</v>
      </c>
      <c r="F2797" s="444"/>
    </row>
    <row r="2798" spans="1:6" s="445" customFormat="1" ht="30" hidden="1" customHeight="1" x14ac:dyDescent="0.25">
      <c r="A2798" s="436" t="str">
        <f>IF((SUM('Раздел 1'!X43:X43)&lt;=SUM('Раздел 1'!Y43:Z43)),"","Неверно!")</f>
        <v/>
      </c>
      <c r="B2798" s="437" t="s">
        <v>11097</v>
      </c>
      <c r="C2798" s="443" t="s">
        <v>11126</v>
      </c>
      <c r="D2798" s="443" t="s">
        <v>11099</v>
      </c>
      <c r="E2798" s="443" t="str">
        <f>CONCATENATE(SUM('Раздел 1'!X43:X43),"&lt;=",SUM('Раздел 1'!Y43:Z43))</f>
        <v>3&lt;=3</v>
      </c>
      <c r="F2798" s="444"/>
    </row>
    <row r="2799" spans="1:6" s="445" customFormat="1" ht="30" hidden="1" customHeight="1" x14ac:dyDescent="0.25">
      <c r="A2799" s="436" t="str">
        <f>IF((SUM('Раздел 1'!X44:X44)&lt;=SUM('Раздел 1'!Y44:Z44)),"","Неверно!")</f>
        <v/>
      </c>
      <c r="B2799" s="437" t="s">
        <v>11097</v>
      </c>
      <c r="C2799" s="443" t="s">
        <v>11127</v>
      </c>
      <c r="D2799" s="443" t="s">
        <v>11099</v>
      </c>
      <c r="E2799" s="443" t="str">
        <f>CONCATENATE(SUM('Раздел 1'!X44:X44),"&lt;=",SUM('Раздел 1'!Y44:Z44))</f>
        <v>0&lt;=0</v>
      </c>
      <c r="F2799" s="444"/>
    </row>
    <row r="2800" spans="1:6" s="445" customFormat="1" ht="30" hidden="1" customHeight="1" x14ac:dyDescent="0.25">
      <c r="A2800" s="436" t="str">
        <f>IF((SUM('Раздел 1'!X45:X45)&lt;=SUM('Раздел 1'!Y45:Z45)),"","Неверно!")</f>
        <v/>
      </c>
      <c r="B2800" s="437" t="s">
        <v>11097</v>
      </c>
      <c r="C2800" s="443" t="s">
        <v>11128</v>
      </c>
      <c r="D2800" s="443" t="s">
        <v>11099</v>
      </c>
      <c r="E2800" s="443" t="str">
        <f>CONCATENATE(SUM('Раздел 1'!X45:X45),"&lt;=",SUM('Раздел 1'!Y45:Z45))</f>
        <v>0&lt;=0</v>
      </c>
      <c r="F2800" s="444"/>
    </row>
    <row r="2801" spans="1:6" s="445" customFormat="1" ht="30" hidden="1" customHeight="1" x14ac:dyDescent="0.25">
      <c r="A2801" s="436" t="str">
        <f>IF((SUM('Раздел 1'!X46:X46)&lt;=SUM('Раздел 1'!Y46:Z46)),"","Неверно!")</f>
        <v/>
      </c>
      <c r="B2801" s="437" t="s">
        <v>11097</v>
      </c>
      <c r="C2801" s="443" t="s">
        <v>11129</v>
      </c>
      <c r="D2801" s="443" t="s">
        <v>11099</v>
      </c>
      <c r="E2801" s="443" t="str">
        <f>CONCATENATE(SUM('Раздел 1'!X46:X46),"&lt;=",SUM('Раздел 1'!Y46:Z46))</f>
        <v>16&lt;=16</v>
      </c>
      <c r="F2801" s="444"/>
    </row>
    <row r="2802" spans="1:6" s="445" customFormat="1" ht="30" hidden="1" customHeight="1" x14ac:dyDescent="0.25">
      <c r="A2802" s="436" t="str">
        <f>IF((SUM('Раздел 1'!X47:X47)&lt;=SUM('Раздел 1'!Y47:Z47)),"","Неверно!")</f>
        <v/>
      </c>
      <c r="B2802" s="437" t="s">
        <v>11097</v>
      </c>
      <c r="C2802" s="443" t="s">
        <v>11130</v>
      </c>
      <c r="D2802" s="443" t="s">
        <v>11099</v>
      </c>
      <c r="E2802" s="443" t="str">
        <f>CONCATENATE(SUM('Раздел 1'!X47:X47),"&lt;=",SUM('Раздел 1'!Y47:Z47))</f>
        <v>0&lt;=0</v>
      </c>
      <c r="F2802" s="444"/>
    </row>
    <row r="2803" spans="1:6" s="445" customFormat="1" ht="30" hidden="1" customHeight="1" x14ac:dyDescent="0.25">
      <c r="A2803" s="436" t="str">
        <f>IF((SUM('Раздел 1'!X48:X48)&lt;=SUM('Раздел 1'!Y48:Z48)),"","Неверно!")</f>
        <v/>
      </c>
      <c r="B2803" s="437" t="s">
        <v>11097</v>
      </c>
      <c r="C2803" s="443" t="s">
        <v>11131</v>
      </c>
      <c r="D2803" s="443" t="s">
        <v>11099</v>
      </c>
      <c r="E2803" s="443" t="str">
        <f>CONCATENATE(SUM('Раздел 1'!X48:X48),"&lt;=",SUM('Раздел 1'!Y48:Z48))</f>
        <v>0&lt;=0</v>
      </c>
      <c r="F2803" s="444"/>
    </row>
    <row r="2804" spans="1:6" s="445" customFormat="1" ht="30" hidden="1" customHeight="1" x14ac:dyDescent="0.25">
      <c r="A2804" s="436" t="str">
        <f>IF((SUM('Раздел 1'!X13:X13)&lt;=SUM('Раздел 1'!Y13:Z13)),"","Неверно!")</f>
        <v/>
      </c>
      <c r="B2804" s="437" t="s">
        <v>11097</v>
      </c>
      <c r="C2804" s="443" t="s">
        <v>11132</v>
      </c>
      <c r="D2804" s="443" t="s">
        <v>11099</v>
      </c>
      <c r="E2804" s="443" t="str">
        <f>CONCATENATE(SUM('Раздел 1'!X13:X13),"&lt;=",SUM('Раздел 1'!Y13:Z13))</f>
        <v>0&lt;=0</v>
      </c>
      <c r="F2804" s="444"/>
    </row>
    <row r="2805" spans="1:6" s="445" customFormat="1" ht="30" hidden="1" customHeight="1" x14ac:dyDescent="0.25">
      <c r="A2805" s="436" t="str">
        <f>IF((SUM('Раздел 1'!X49:X49)&lt;=SUM('Раздел 1'!Y49:Z49)),"","Неверно!")</f>
        <v/>
      </c>
      <c r="B2805" s="437" t="s">
        <v>11097</v>
      </c>
      <c r="C2805" s="443" t="s">
        <v>11133</v>
      </c>
      <c r="D2805" s="443" t="s">
        <v>11099</v>
      </c>
      <c r="E2805" s="443" t="str">
        <f>CONCATENATE(SUM('Раздел 1'!X49:X49),"&lt;=",SUM('Раздел 1'!Y49:Z49))</f>
        <v>20&lt;=21</v>
      </c>
      <c r="F2805" s="444"/>
    </row>
    <row r="2806" spans="1:6" s="445" customFormat="1" ht="30" hidden="1" customHeight="1" x14ac:dyDescent="0.25">
      <c r="A2806" s="436" t="str">
        <f>IF((SUM('Раздел 1'!X50:X50)&lt;=SUM('Раздел 1'!Y50:Z50)),"","Неверно!")</f>
        <v/>
      </c>
      <c r="B2806" s="437" t="s">
        <v>11097</v>
      </c>
      <c r="C2806" s="443" t="s">
        <v>11134</v>
      </c>
      <c r="D2806" s="443" t="s">
        <v>11099</v>
      </c>
      <c r="E2806" s="443" t="str">
        <f>CONCATENATE(SUM('Раздел 1'!X50:X50),"&lt;=",SUM('Раздел 1'!Y50:Z50))</f>
        <v>0&lt;=0</v>
      </c>
      <c r="F2806" s="444"/>
    </row>
    <row r="2807" spans="1:6" s="445" customFormat="1" ht="30" hidden="1" customHeight="1" x14ac:dyDescent="0.25">
      <c r="A2807" s="436" t="str">
        <f>IF((SUM('Раздел 1'!X51:X51)&lt;=SUM('Раздел 1'!Y51:Z51)),"","Неверно!")</f>
        <v/>
      </c>
      <c r="B2807" s="437" t="s">
        <v>11097</v>
      </c>
      <c r="C2807" s="443" t="s">
        <v>11135</v>
      </c>
      <c r="D2807" s="443" t="s">
        <v>11099</v>
      </c>
      <c r="E2807" s="443" t="str">
        <f>CONCATENATE(SUM('Раздел 1'!X51:X51),"&lt;=",SUM('Раздел 1'!Y51:Z51))</f>
        <v>35&lt;=37</v>
      </c>
      <c r="F2807" s="444"/>
    </row>
    <row r="2808" spans="1:6" s="445" customFormat="1" ht="30" hidden="1" customHeight="1" x14ac:dyDescent="0.25">
      <c r="A2808" s="436" t="str">
        <f>IF((SUM('Раздел 1'!X52:X52)&lt;=SUM('Раздел 1'!Y52:Z52)),"","Неверно!")</f>
        <v/>
      </c>
      <c r="B2808" s="437" t="s">
        <v>11097</v>
      </c>
      <c r="C2808" s="443" t="s">
        <v>11136</v>
      </c>
      <c r="D2808" s="443" t="s">
        <v>11099</v>
      </c>
      <c r="E2808" s="443" t="str">
        <f>CONCATENATE(SUM('Раздел 1'!X52:X52),"&lt;=",SUM('Раздел 1'!Y52:Z52))</f>
        <v>35&lt;=37</v>
      </c>
      <c r="F2808" s="444"/>
    </row>
    <row r="2809" spans="1:6" s="445" customFormat="1" ht="30" hidden="1" customHeight="1" x14ac:dyDescent="0.25">
      <c r="A2809" s="436" t="str">
        <f>IF((SUM('Раздел 1'!X53:X53)&lt;=SUM('Раздел 1'!Y53:Z53)),"","Неверно!")</f>
        <v/>
      </c>
      <c r="B2809" s="437" t="s">
        <v>11097</v>
      </c>
      <c r="C2809" s="443" t="s">
        <v>11137</v>
      </c>
      <c r="D2809" s="443" t="s">
        <v>11099</v>
      </c>
      <c r="E2809" s="443" t="str">
        <f>CONCATENATE(SUM('Раздел 1'!X53:X53),"&lt;=",SUM('Раздел 1'!Y53:Z53))</f>
        <v>0&lt;=0</v>
      </c>
      <c r="F2809" s="444"/>
    </row>
    <row r="2810" spans="1:6" s="445" customFormat="1" ht="30" hidden="1" customHeight="1" x14ac:dyDescent="0.25">
      <c r="A2810" s="436" t="str">
        <f>IF((SUM('Раздел 1'!X54:X54)&lt;=SUM('Раздел 1'!Y54:Z54)),"","Неверно!")</f>
        <v/>
      </c>
      <c r="B2810" s="437" t="s">
        <v>11097</v>
      </c>
      <c r="C2810" s="443" t="s">
        <v>11138</v>
      </c>
      <c r="D2810" s="443" t="s">
        <v>11099</v>
      </c>
      <c r="E2810" s="443" t="str">
        <f>CONCATENATE(SUM('Раздел 1'!X54:X54),"&lt;=",SUM('Раздел 1'!Y54:Z54))</f>
        <v>0&lt;=0</v>
      </c>
      <c r="F2810" s="444"/>
    </row>
    <row r="2811" spans="1:6" s="445" customFormat="1" ht="30" hidden="1" customHeight="1" x14ac:dyDescent="0.25">
      <c r="A2811" s="436" t="str">
        <f>IF((SUM('Раздел 1'!X55:X55)&lt;=SUM('Раздел 1'!Y55:Z55)),"","Неверно!")</f>
        <v/>
      </c>
      <c r="B2811" s="437" t="s">
        <v>11097</v>
      </c>
      <c r="C2811" s="443" t="s">
        <v>11139</v>
      </c>
      <c r="D2811" s="443" t="s">
        <v>11099</v>
      </c>
      <c r="E2811" s="443" t="str">
        <f>CONCATENATE(SUM('Раздел 1'!X55:X55),"&lt;=",SUM('Раздел 1'!Y55:Z55))</f>
        <v>0&lt;=0</v>
      </c>
      <c r="F2811" s="444"/>
    </row>
    <row r="2812" spans="1:6" s="445" customFormat="1" ht="30" hidden="1" customHeight="1" x14ac:dyDescent="0.25">
      <c r="A2812" s="436" t="str">
        <f>IF((SUM('Раздел 1'!X56:X56)&lt;=SUM('Раздел 1'!Y56:Z56)),"","Неверно!")</f>
        <v/>
      </c>
      <c r="B2812" s="437" t="s">
        <v>11097</v>
      </c>
      <c r="C2812" s="443" t="s">
        <v>11140</v>
      </c>
      <c r="D2812" s="443" t="s">
        <v>11099</v>
      </c>
      <c r="E2812" s="443" t="str">
        <f>CONCATENATE(SUM('Раздел 1'!X56:X56),"&lt;=",SUM('Раздел 1'!Y56:Z56))</f>
        <v>0&lt;=0</v>
      </c>
      <c r="F2812" s="444"/>
    </row>
    <row r="2813" spans="1:6" s="445" customFormat="1" ht="30" hidden="1" customHeight="1" x14ac:dyDescent="0.25">
      <c r="A2813" s="436" t="str">
        <f>IF((SUM('Раздел 1'!X57:X57)&lt;=SUM('Раздел 1'!Y57:Z57)),"","Неверно!")</f>
        <v/>
      </c>
      <c r="B2813" s="437" t="s">
        <v>11097</v>
      </c>
      <c r="C2813" s="443" t="s">
        <v>11141</v>
      </c>
      <c r="D2813" s="443" t="s">
        <v>11099</v>
      </c>
      <c r="E2813" s="443" t="str">
        <f>CONCATENATE(SUM('Раздел 1'!X57:X57),"&lt;=",SUM('Раздел 1'!Y57:Z57))</f>
        <v>14&lt;=16</v>
      </c>
      <c r="F2813" s="444"/>
    </row>
    <row r="2814" spans="1:6" s="445" customFormat="1" ht="30" hidden="1" customHeight="1" x14ac:dyDescent="0.25">
      <c r="A2814" s="436" t="str">
        <f>IF((SUM('Раздел 1'!X58:X58)&lt;=SUM('Раздел 1'!Y58:Z58)),"","Неверно!")</f>
        <v/>
      </c>
      <c r="B2814" s="437" t="s">
        <v>11097</v>
      </c>
      <c r="C2814" s="443" t="s">
        <v>11142</v>
      </c>
      <c r="D2814" s="443" t="s">
        <v>11099</v>
      </c>
      <c r="E2814" s="443" t="str">
        <f>CONCATENATE(SUM('Раздел 1'!X58:X58),"&lt;=",SUM('Раздел 1'!Y58:Z58))</f>
        <v>21&lt;=21</v>
      </c>
      <c r="F2814" s="444"/>
    </row>
    <row r="2815" spans="1:6" s="445" customFormat="1" ht="30" hidden="1" customHeight="1" x14ac:dyDescent="0.25">
      <c r="A2815" s="436" t="str">
        <f>IF((SUM('Раздел 1'!X14:X14)&lt;=SUM('Раздел 1'!Y14:Z14)),"","Неверно!")</f>
        <v/>
      </c>
      <c r="B2815" s="437" t="s">
        <v>11097</v>
      </c>
      <c r="C2815" s="443" t="s">
        <v>11143</v>
      </c>
      <c r="D2815" s="443" t="s">
        <v>11099</v>
      </c>
      <c r="E2815" s="443" t="str">
        <f>CONCATENATE(SUM('Раздел 1'!X14:X14),"&lt;=",SUM('Раздел 1'!Y14:Z14))</f>
        <v>0&lt;=0</v>
      </c>
      <c r="F2815" s="444"/>
    </row>
    <row r="2816" spans="1:6" s="445" customFormat="1" ht="30" hidden="1" customHeight="1" x14ac:dyDescent="0.25">
      <c r="A2816" s="436" t="str">
        <f>IF((SUM('Раздел 1'!X59:X59)&lt;=SUM('Раздел 1'!Y59:Z59)),"","Неверно!")</f>
        <v/>
      </c>
      <c r="B2816" s="437" t="s">
        <v>11097</v>
      </c>
      <c r="C2816" s="443" t="s">
        <v>11144</v>
      </c>
      <c r="D2816" s="443" t="s">
        <v>11099</v>
      </c>
      <c r="E2816" s="443" t="str">
        <f>CONCATENATE(SUM('Раздел 1'!X59:X59),"&lt;=",SUM('Раздел 1'!Y59:Z59))</f>
        <v>0&lt;=0</v>
      </c>
      <c r="F2816" s="444"/>
    </row>
    <row r="2817" spans="1:6" s="445" customFormat="1" ht="30" hidden="1" customHeight="1" x14ac:dyDescent="0.25">
      <c r="A2817" s="436" t="str">
        <f>IF((SUM('Раздел 1'!X60:X60)&lt;=SUM('Раздел 1'!Y60:Z60)),"","Неверно!")</f>
        <v/>
      </c>
      <c r="B2817" s="437" t="s">
        <v>11097</v>
      </c>
      <c r="C2817" s="443" t="s">
        <v>11145</v>
      </c>
      <c r="D2817" s="443" t="s">
        <v>11099</v>
      </c>
      <c r="E2817" s="443" t="str">
        <f>CONCATENATE(SUM('Раздел 1'!X60:X60),"&lt;=",SUM('Раздел 1'!Y60:Z60))</f>
        <v>0&lt;=0</v>
      </c>
      <c r="F2817" s="444"/>
    </row>
    <row r="2818" spans="1:6" s="445" customFormat="1" ht="30" hidden="1" customHeight="1" x14ac:dyDescent="0.25">
      <c r="A2818" s="436" t="str">
        <f>IF((SUM('Раздел 1'!X61:X61)&lt;=SUM('Раздел 1'!Y61:Z61)),"","Неверно!")</f>
        <v/>
      </c>
      <c r="B2818" s="437" t="s">
        <v>11097</v>
      </c>
      <c r="C2818" s="443" t="s">
        <v>11146</v>
      </c>
      <c r="D2818" s="443" t="s">
        <v>11099</v>
      </c>
      <c r="E2818" s="443" t="str">
        <f>CONCATENATE(SUM('Раздел 1'!X61:X61),"&lt;=",SUM('Раздел 1'!Y61:Z61))</f>
        <v>0&lt;=0</v>
      </c>
      <c r="F2818" s="444"/>
    </row>
    <row r="2819" spans="1:6" s="445" customFormat="1" ht="30" hidden="1" customHeight="1" x14ac:dyDescent="0.25">
      <c r="A2819" s="436" t="str">
        <f>IF((SUM('Раздел 1'!X62:X62)&lt;=SUM('Раздел 1'!Y62:Z62)),"","Неверно!")</f>
        <v/>
      </c>
      <c r="B2819" s="437" t="s">
        <v>11097</v>
      </c>
      <c r="C2819" s="443" t="s">
        <v>11147</v>
      </c>
      <c r="D2819" s="443" t="s">
        <v>11099</v>
      </c>
      <c r="E2819" s="443" t="str">
        <f>CONCATENATE(SUM('Раздел 1'!X62:X62),"&lt;=",SUM('Раздел 1'!Y62:Z62))</f>
        <v>0&lt;=0</v>
      </c>
      <c r="F2819" s="444"/>
    </row>
    <row r="2820" spans="1:6" s="445" customFormat="1" ht="30" hidden="1" customHeight="1" x14ac:dyDescent="0.25">
      <c r="A2820" s="436" t="str">
        <f>IF((SUM('Раздел 1'!X63:X63)&lt;=SUM('Раздел 1'!Y63:Z63)),"","Неверно!")</f>
        <v/>
      </c>
      <c r="B2820" s="437" t="s">
        <v>11097</v>
      </c>
      <c r="C2820" s="443" t="s">
        <v>11148</v>
      </c>
      <c r="D2820" s="443" t="s">
        <v>11099</v>
      </c>
      <c r="E2820" s="443" t="str">
        <f>CONCATENATE(SUM('Раздел 1'!X63:X63),"&lt;=",SUM('Раздел 1'!Y63:Z63))</f>
        <v>0&lt;=0</v>
      </c>
      <c r="F2820" s="444"/>
    </row>
    <row r="2821" spans="1:6" s="445" customFormat="1" ht="30" hidden="1" customHeight="1" x14ac:dyDescent="0.25">
      <c r="A2821" s="436" t="str">
        <f>IF((SUM('Раздел 1'!X15:X15)&lt;=SUM('Раздел 1'!Y15:Z15)),"","Неверно!")</f>
        <v/>
      </c>
      <c r="B2821" s="437" t="s">
        <v>11097</v>
      </c>
      <c r="C2821" s="443" t="s">
        <v>11149</v>
      </c>
      <c r="D2821" s="443" t="s">
        <v>11099</v>
      </c>
      <c r="E2821" s="443" t="str">
        <f>CONCATENATE(SUM('Раздел 1'!X15:X15),"&lt;=",SUM('Раздел 1'!Y15:Z15))</f>
        <v>0&lt;=0</v>
      </c>
      <c r="F2821" s="444"/>
    </row>
    <row r="2822" spans="1:6" s="445" customFormat="1" ht="30" hidden="1" customHeight="1" x14ac:dyDescent="0.25">
      <c r="A2822" s="436" t="str">
        <f>IF((SUM('Раздел 1'!X16:X16)&lt;=SUM('Раздел 1'!Y16:Z16)),"","Неверно!")</f>
        <v/>
      </c>
      <c r="B2822" s="437" t="s">
        <v>11097</v>
      </c>
      <c r="C2822" s="443" t="s">
        <v>11150</v>
      </c>
      <c r="D2822" s="443" t="s">
        <v>11099</v>
      </c>
      <c r="E2822" s="443" t="str">
        <f>CONCATENATE(SUM('Раздел 1'!X16:X16),"&lt;=",SUM('Раздел 1'!Y16:Z16))</f>
        <v>0&lt;=0</v>
      </c>
      <c r="F2822" s="444"/>
    </row>
    <row r="2823" spans="1:6" s="445" customFormat="1" ht="30" hidden="1" customHeight="1" x14ac:dyDescent="0.25">
      <c r="A2823" s="436" t="str">
        <f>IF((SUM('Раздел 1'!X17:X17)&lt;=SUM('Раздел 1'!Y17:Z17)),"","Неверно!")</f>
        <v/>
      </c>
      <c r="B2823" s="437" t="s">
        <v>11097</v>
      </c>
      <c r="C2823" s="443" t="s">
        <v>11151</v>
      </c>
      <c r="D2823" s="443" t="s">
        <v>11099</v>
      </c>
      <c r="E2823" s="443" t="str">
        <f>CONCATENATE(SUM('Раздел 1'!X17:X17),"&lt;=",SUM('Раздел 1'!Y17:Z17))</f>
        <v>6&lt;=7</v>
      </c>
      <c r="F2823" s="444"/>
    </row>
    <row r="2824" spans="1:6" s="445" customFormat="1" ht="30" hidden="1" customHeight="1" x14ac:dyDescent="0.25">
      <c r="A2824" s="436" t="str">
        <f>IF((SUM('Раздел 1'!X18:X18)&lt;=SUM('Раздел 1'!Y18:Z18)),"","Неверно!")</f>
        <v/>
      </c>
      <c r="B2824" s="437" t="s">
        <v>11097</v>
      </c>
      <c r="C2824" s="443" t="s">
        <v>11152</v>
      </c>
      <c r="D2824" s="443" t="s">
        <v>11099</v>
      </c>
      <c r="E2824" s="443" t="str">
        <f>CONCATENATE(SUM('Раздел 1'!X18:X18),"&lt;=",SUM('Раздел 1'!Y18:Z18))</f>
        <v>0&lt;=0</v>
      </c>
      <c r="F2824" s="444"/>
    </row>
    <row r="2825" spans="1:6" s="445" customFormat="1" ht="30" hidden="1" customHeight="1" x14ac:dyDescent="0.25">
      <c r="A2825" s="436" t="str">
        <f>IF((SUM('Раздел 1'!AA10:AA10)&lt;=SUM('Раздел 1'!AB10:AC10)),"","Неверно!")</f>
        <v/>
      </c>
      <c r="B2825" s="437" t="s">
        <v>11153</v>
      </c>
      <c r="C2825" s="443" t="s">
        <v>11154</v>
      </c>
      <c r="D2825" s="443" t="s">
        <v>11155</v>
      </c>
      <c r="E2825" s="443" t="str">
        <f>CONCATENATE(SUM('Раздел 1'!AA10:AA10),"&lt;=",SUM('Раздел 1'!AB10:AC10))</f>
        <v>0&lt;=0</v>
      </c>
      <c r="F2825" s="444"/>
    </row>
    <row r="2826" spans="1:6" s="445" customFormat="1" ht="30" hidden="1" customHeight="1" x14ac:dyDescent="0.25">
      <c r="A2826" s="436" t="str">
        <f>IF((SUM('Раздел 1'!AA19:AA19)&lt;=SUM('Раздел 1'!AB19:AC19)),"","Неверно!")</f>
        <v/>
      </c>
      <c r="B2826" s="437" t="s">
        <v>11153</v>
      </c>
      <c r="C2826" s="443" t="s">
        <v>11156</v>
      </c>
      <c r="D2826" s="443" t="s">
        <v>11155</v>
      </c>
      <c r="E2826" s="443" t="str">
        <f>CONCATENATE(SUM('Раздел 1'!AA19:AA19),"&lt;=",SUM('Раздел 1'!AB19:AC19))</f>
        <v>0&lt;=0</v>
      </c>
      <c r="F2826" s="444"/>
    </row>
    <row r="2827" spans="1:6" s="445" customFormat="1" ht="30" hidden="1" customHeight="1" x14ac:dyDescent="0.25">
      <c r="A2827" s="436" t="str">
        <f>IF((SUM('Раздел 1'!AA20:AA20)&lt;=SUM('Раздел 1'!AB20:AC20)),"","Неверно!")</f>
        <v/>
      </c>
      <c r="B2827" s="437" t="s">
        <v>11153</v>
      </c>
      <c r="C2827" s="443" t="s">
        <v>11157</v>
      </c>
      <c r="D2827" s="443" t="s">
        <v>11155</v>
      </c>
      <c r="E2827" s="443" t="str">
        <f>CONCATENATE(SUM('Раздел 1'!AA20:AA20),"&lt;=",SUM('Раздел 1'!AB20:AC20))</f>
        <v>0&lt;=0</v>
      </c>
      <c r="F2827" s="444"/>
    </row>
    <row r="2828" spans="1:6" s="445" customFormat="1" ht="30" hidden="1" customHeight="1" x14ac:dyDescent="0.25">
      <c r="A2828" s="436" t="str">
        <f>IF((SUM('Раздел 1'!AA21:AA21)&lt;=SUM('Раздел 1'!AB21:AC21)),"","Неверно!")</f>
        <v/>
      </c>
      <c r="B2828" s="437" t="s">
        <v>11153</v>
      </c>
      <c r="C2828" s="443" t="s">
        <v>11158</v>
      </c>
      <c r="D2828" s="443" t="s">
        <v>11155</v>
      </c>
      <c r="E2828" s="443" t="str">
        <f>CONCATENATE(SUM('Раздел 1'!AA21:AA21),"&lt;=",SUM('Раздел 1'!AB21:AC21))</f>
        <v>0&lt;=0</v>
      </c>
      <c r="F2828" s="444"/>
    </row>
    <row r="2829" spans="1:6" s="445" customFormat="1" ht="30" hidden="1" customHeight="1" x14ac:dyDescent="0.25">
      <c r="A2829" s="436" t="str">
        <f>IF((SUM('Раздел 1'!AA22:AA22)&lt;=SUM('Раздел 1'!AB22:AC22)),"","Неверно!")</f>
        <v/>
      </c>
      <c r="B2829" s="437" t="s">
        <v>11153</v>
      </c>
      <c r="C2829" s="443" t="s">
        <v>11159</v>
      </c>
      <c r="D2829" s="443" t="s">
        <v>11155</v>
      </c>
      <c r="E2829" s="443" t="str">
        <f>CONCATENATE(SUM('Раздел 1'!AA22:AA22),"&lt;=",SUM('Раздел 1'!AB22:AC22))</f>
        <v>0&lt;=0</v>
      </c>
      <c r="F2829" s="444"/>
    </row>
    <row r="2830" spans="1:6" s="445" customFormat="1" ht="30" hidden="1" customHeight="1" x14ac:dyDescent="0.25">
      <c r="A2830" s="436" t="str">
        <f>IF((SUM('Раздел 1'!AA23:AA23)&lt;=SUM('Раздел 1'!AB23:AC23)),"","Неверно!")</f>
        <v/>
      </c>
      <c r="B2830" s="437" t="s">
        <v>11153</v>
      </c>
      <c r="C2830" s="443" t="s">
        <v>11160</v>
      </c>
      <c r="D2830" s="443" t="s">
        <v>11155</v>
      </c>
      <c r="E2830" s="443" t="str">
        <f>CONCATENATE(SUM('Раздел 1'!AA23:AA23),"&lt;=",SUM('Раздел 1'!AB23:AC23))</f>
        <v>0&lt;=0</v>
      </c>
      <c r="F2830" s="444"/>
    </row>
    <row r="2831" spans="1:6" s="445" customFormat="1" ht="30" hidden="1" customHeight="1" x14ac:dyDescent="0.25">
      <c r="A2831" s="436" t="str">
        <f>IF((SUM('Раздел 1'!AA24:AA24)&lt;=SUM('Раздел 1'!AB24:AC24)),"","Неверно!")</f>
        <v/>
      </c>
      <c r="B2831" s="437" t="s">
        <v>11153</v>
      </c>
      <c r="C2831" s="443" t="s">
        <v>11161</v>
      </c>
      <c r="D2831" s="443" t="s">
        <v>11155</v>
      </c>
      <c r="E2831" s="443" t="str">
        <f>CONCATENATE(SUM('Раздел 1'!AA24:AA24),"&lt;=",SUM('Раздел 1'!AB24:AC24))</f>
        <v>0&lt;=0</v>
      </c>
      <c r="F2831" s="444"/>
    </row>
    <row r="2832" spans="1:6" s="445" customFormat="1" ht="30" hidden="1" customHeight="1" x14ac:dyDescent="0.25">
      <c r="A2832" s="436" t="str">
        <f>IF((SUM('Раздел 1'!AA25:AA25)&lt;=SUM('Раздел 1'!AB25:AC25)),"","Неверно!")</f>
        <v/>
      </c>
      <c r="B2832" s="437" t="s">
        <v>11153</v>
      </c>
      <c r="C2832" s="443" t="s">
        <v>11162</v>
      </c>
      <c r="D2832" s="443" t="s">
        <v>11155</v>
      </c>
      <c r="E2832" s="443" t="str">
        <f>CONCATENATE(SUM('Раздел 1'!AA25:AA25),"&lt;=",SUM('Раздел 1'!AB25:AC25))</f>
        <v>0&lt;=0</v>
      </c>
      <c r="F2832" s="444"/>
    </row>
    <row r="2833" spans="1:6" s="445" customFormat="1" ht="30" hidden="1" customHeight="1" x14ac:dyDescent="0.25">
      <c r="A2833" s="436" t="str">
        <f>IF((SUM('Раздел 1'!AA26:AA26)&lt;=SUM('Раздел 1'!AB26:AC26)),"","Неверно!")</f>
        <v/>
      </c>
      <c r="B2833" s="437" t="s">
        <v>11153</v>
      </c>
      <c r="C2833" s="443" t="s">
        <v>11163</v>
      </c>
      <c r="D2833" s="443" t="s">
        <v>11155</v>
      </c>
      <c r="E2833" s="443" t="str">
        <f>CONCATENATE(SUM('Раздел 1'!AA26:AA26),"&lt;=",SUM('Раздел 1'!AB26:AC26))</f>
        <v>0&lt;=0</v>
      </c>
      <c r="F2833" s="444"/>
    </row>
    <row r="2834" spans="1:6" s="445" customFormat="1" ht="30" hidden="1" customHeight="1" x14ac:dyDescent="0.25">
      <c r="A2834" s="436" t="str">
        <f>IF((SUM('Раздел 1'!AA27:AA27)&lt;=SUM('Раздел 1'!AB27:AC27)),"","Неверно!")</f>
        <v/>
      </c>
      <c r="B2834" s="437" t="s">
        <v>11153</v>
      </c>
      <c r="C2834" s="443" t="s">
        <v>11164</v>
      </c>
      <c r="D2834" s="443" t="s">
        <v>11155</v>
      </c>
      <c r="E2834" s="443" t="str">
        <f>CONCATENATE(SUM('Раздел 1'!AA27:AA27),"&lt;=",SUM('Раздел 1'!AB27:AC27))</f>
        <v>0&lt;=0</v>
      </c>
      <c r="F2834" s="444"/>
    </row>
    <row r="2835" spans="1:6" s="445" customFormat="1" ht="30" hidden="1" customHeight="1" x14ac:dyDescent="0.25">
      <c r="A2835" s="436" t="str">
        <f>IF((SUM('Раздел 1'!AA28:AA28)&lt;=SUM('Раздел 1'!AB28:AC28)),"","Неверно!")</f>
        <v/>
      </c>
      <c r="B2835" s="437" t="s">
        <v>11153</v>
      </c>
      <c r="C2835" s="443" t="s">
        <v>11165</v>
      </c>
      <c r="D2835" s="443" t="s">
        <v>11155</v>
      </c>
      <c r="E2835" s="443" t="str">
        <f>CONCATENATE(SUM('Раздел 1'!AA28:AA28),"&lt;=",SUM('Раздел 1'!AB28:AC28))</f>
        <v>0&lt;=0</v>
      </c>
      <c r="F2835" s="444"/>
    </row>
    <row r="2836" spans="1:6" s="445" customFormat="1" ht="30" hidden="1" customHeight="1" x14ac:dyDescent="0.25">
      <c r="A2836" s="436" t="str">
        <f>IF((SUM('Раздел 1'!AA11:AA11)&lt;=SUM('Раздел 1'!AB11:AC11)),"","Неверно!")</f>
        <v/>
      </c>
      <c r="B2836" s="437" t="s">
        <v>11153</v>
      </c>
      <c r="C2836" s="443" t="s">
        <v>11166</v>
      </c>
      <c r="D2836" s="443" t="s">
        <v>11155</v>
      </c>
      <c r="E2836" s="443" t="str">
        <f>CONCATENATE(SUM('Раздел 1'!AA11:AA11),"&lt;=",SUM('Раздел 1'!AB11:AC11))</f>
        <v>0&lt;=0</v>
      </c>
      <c r="F2836" s="444"/>
    </row>
    <row r="2837" spans="1:6" s="445" customFormat="1" ht="30" hidden="1" customHeight="1" x14ac:dyDescent="0.25">
      <c r="A2837" s="436" t="str">
        <f>IF((SUM('Раздел 1'!AA29:AA29)&lt;=SUM('Раздел 1'!AB29:AC29)),"","Неверно!")</f>
        <v/>
      </c>
      <c r="B2837" s="437" t="s">
        <v>11153</v>
      </c>
      <c r="C2837" s="443" t="s">
        <v>11167</v>
      </c>
      <c r="D2837" s="443" t="s">
        <v>11155</v>
      </c>
      <c r="E2837" s="443" t="str">
        <f>CONCATENATE(SUM('Раздел 1'!AA29:AA29),"&lt;=",SUM('Раздел 1'!AB29:AC29))</f>
        <v>0&lt;=0</v>
      </c>
      <c r="F2837" s="444"/>
    </row>
    <row r="2838" spans="1:6" s="445" customFormat="1" ht="30" hidden="1" customHeight="1" x14ac:dyDescent="0.25">
      <c r="A2838" s="436" t="str">
        <f>IF((SUM('Раздел 1'!AA30:AA30)&lt;=SUM('Раздел 1'!AB30:AC30)),"","Неверно!")</f>
        <v/>
      </c>
      <c r="B2838" s="437" t="s">
        <v>11153</v>
      </c>
      <c r="C2838" s="443" t="s">
        <v>11168</v>
      </c>
      <c r="D2838" s="443" t="s">
        <v>11155</v>
      </c>
      <c r="E2838" s="443" t="str">
        <f>CONCATENATE(SUM('Раздел 1'!AA30:AA30),"&lt;=",SUM('Раздел 1'!AB30:AC30))</f>
        <v>0&lt;=0</v>
      </c>
      <c r="F2838" s="444"/>
    </row>
    <row r="2839" spans="1:6" s="445" customFormat="1" ht="30" hidden="1" customHeight="1" x14ac:dyDescent="0.25">
      <c r="A2839" s="436" t="str">
        <f>IF((SUM('Раздел 1'!AA31:AA31)&lt;=SUM('Раздел 1'!AB31:AC31)),"","Неверно!")</f>
        <v/>
      </c>
      <c r="B2839" s="437" t="s">
        <v>11153</v>
      </c>
      <c r="C2839" s="443" t="s">
        <v>11169</v>
      </c>
      <c r="D2839" s="443" t="s">
        <v>11155</v>
      </c>
      <c r="E2839" s="443" t="str">
        <f>CONCATENATE(SUM('Раздел 1'!AA31:AA31),"&lt;=",SUM('Раздел 1'!AB31:AC31))</f>
        <v>0&lt;=0</v>
      </c>
      <c r="F2839" s="444"/>
    </row>
    <row r="2840" spans="1:6" s="445" customFormat="1" ht="30" hidden="1" customHeight="1" x14ac:dyDescent="0.25">
      <c r="A2840" s="436" t="str">
        <f>IF((SUM('Раздел 1'!AA32:AA32)&lt;=SUM('Раздел 1'!AB32:AC32)),"","Неверно!")</f>
        <v/>
      </c>
      <c r="B2840" s="437" t="s">
        <v>11153</v>
      </c>
      <c r="C2840" s="443" t="s">
        <v>11170</v>
      </c>
      <c r="D2840" s="443" t="s">
        <v>11155</v>
      </c>
      <c r="E2840" s="443" t="str">
        <f>CONCATENATE(SUM('Раздел 1'!AA32:AA32),"&lt;=",SUM('Раздел 1'!AB32:AC32))</f>
        <v>0&lt;=0</v>
      </c>
      <c r="F2840" s="444"/>
    </row>
    <row r="2841" spans="1:6" s="445" customFormat="1" ht="30" hidden="1" customHeight="1" x14ac:dyDescent="0.25">
      <c r="A2841" s="436" t="str">
        <f>IF((SUM('Раздел 1'!AA33:AA33)&lt;=SUM('Раздел 1'!AB33:AC33)),"","Неверно!")</f>
        <v/>
      </c>
      <c r="B2841" s="437" t="s">
        <v>11153</v>
      </c>
      <c r="C2841" s="443" t="s">
        <v>11171</v>
      </c>
      <c r="D2841" s="443" t="s">
        <v>11155</v>
      </c>
      <c r="E2841" s="443" t="str">
        <f>CONCATENATE(SUM('Раздел 1'!AA33:AA33),"&lt;=",SUM('Раздел 1'!AB33:AC33))</f>
        <v>0&lt;=0</v>
      </c>
      <c r="F2841" s="444"/>
    </row>
    <row r="2842" spans="1:6" s="445" customFormat="1" ht="30" hidden="1" customHeight="1" x14ac:dyDescent="0.25">
      <c r="A2842" s="436" t="str">
        <f>IF((SUM('Раздел 1'!AA34:AA34)&lt;=SUM('Раздел 1'!AB34:AC34)),"","Неверно!")</f>
        <v/>
      </c>
      <c r="B2842" s="437" t="s">
        <v>11153</v>
      </c>
      <c r="C2842" s="443" t="s">
        <v>11172</v>
      </c>
      <c r="D2842" s="443" t="s">
        <v>11155</v>
      </c>
      <c r="E2842" s="443" t="str">
        <f>CONCATENATE(SUM('Раздел 1'!AA34:AA34),"&lt;=",SUM('Раздел 1'!AB34:AC34))</f>
        <v>0&lt;=0</v>
      </c>
      <c r="F2842" s="444"/>
    </row>
    <row r="2843" spans="1:6" s="445" customFormat="1" ht="30" hidden="1" customHeight="1" x14ac:dyDescent="0.25">
      <c r="A2843" s="436" t="str">
        <f>IF((SUM('Раздел 1'!AA35:AA35)&lt;=SUM('Раздел 1'!AB35:AC35)),"","Неверно!")</f>
        <v/>
      </c>
      <c r="B2843" s="437" t="s">
        <v>11153</v>
      </c>
      <c r="C2843" s="443" t="s">
        <v>11173</v>
      </c>
      <c r="D2843" s="443" t="s">
        <v>11155</v>
      </c>
      <c r="E2843" s="443" t="str">
        <f>CONCATENATE(SUM('Раздел 1'!AA35:AA35),"&lt;=",SUM('Раздел 1'!AB35:AC35))</f>
        <v>0&lt;=0</v>
      </c>
      <c r="F2843" s="444"/>
    </row>
    <row r="2844" spans="1:6" s="445" customFormat="1" ht="30" hidden="1" customHeight="1" x14ac:dyDescent="0.25">
      <c r="A2844" s="436" t="str">
        <f>IF((SUM('Раздел 1'!AA36:AA36)&lt;=SUM('Раздел 1'!AB36:AC36)),"","Неверно!")</f>
        <v/>
      </c>
      <c r="B2844" s="437" t="s">
        <v>11153</v>
      </c>
      <c r="C2844" s="443" t="s">
        <v>11174</v>
      </c>
      <c r="D2844" s="443" t="s">
        <v>11155</v>
      </c>
      <c r="E2844" s="443" t="str">
        <f>CONCATENATE(SUM('Раздел 1'!AA36:AA36),"&lt;=",SUM('Раздел 1'!AB36:AC36))</f>
        <v>0&lt;=0</v>
      </c>
      <c r="F2844" s="444"/>
    </row>
    <row r="2845" spans="1:6" s="445" customFormat="1" ht="30" hidden="1" customHeight="1" x14ac:dyDescent="0.25">
      <c r="A2845" s="436" t="str">
        <f>IF((SUM('Раздел 1'!AA37:AA37)&lt;=SUM('Раздел 1'!AB37:AC37)),"","Неверно!")</f>
        <v/>
      </c>
      <c r="B2845" s="437" t="s">
        <v>11153</v>
      </c>
      <c r="C2845" s="443" t="s">
        <v>11175</v>
      </c>
      <c r="D2845" s="443" t="s">
        <v>11155</v>
      </c>
      <c r="E2845" s="443" t="str">
        <f>CONCATENATE(SUM('Раздел 1'!AA37:AA37),"&lt;=",SUM('Раздел 1'!AB37:AC37))</f>
        <v>0&lt;=0</v>
      </c>
      <c r="F2845" s="444"/>
    </row>
    <row r="2846" spans="1:6" s="445" customFormat="1" ht="30" hidden="1" customHeight="1" x14ac:dyDescent="0.25">
      <c r="A2846" s="436" t="str">
        <f>IF((SUM('Раздел 1'!AA38:AA38)&lt;=SUM('Раздел 1'!AB38:AC38)),"","Неверно!")</f>
        <v/>
      </c>
      <c r="B2846" s="437" t="s">
        <v>11153</v>
      </c>
      <c r="C2846" s="443" t="s">
        <v>11176</v>
      </c>
      <c r="D2846" s="443" t="s">
        <v>11155</v>
      </c>
      <c r="E2846" s="443" t="str">
        <f>CONCATENATE(SUM('Раздел 1'!AA38:AA38),"&lt;=",SUM('Раздел 1'!AB38:AC38))</f>
        <v>0&lt;=0</v>
      </c>
      <c r="F2846" s="444"/>
    </row>
    <row r="2847" spans="1:6" s="445" customFormat="1" ht="30" hidden="1" customHeight="1" x14ac:dyDescent="0.25">
      <c r="A2847" s="436" t="str">
        <f>IF((SUM('Раздел 1'!AA12:AA12)&lt;=SUM('Раздел 1'!AB12:AC12)),"","Неверно!")</f>
        <v/>
      </c>
      <c r="B2847" s="437" t="s">
        <v>11153</v>
      </c>
      <c r="C2847" s="443" t="s">
        <v>11177</v>
      </c>
      <c r="D2847" s="443" t="s">
        <v>11155</v>
      </c>
      <c r="E2847" s="443" t="str">
        <f>CONCATENATE(SUM('Раздел 1'!AA12:AA12),"&lt;=",SUM('Раздел 1'!AB12:AC12))</f>
        <v>0&lt;=0</v>
      </c>
      <c r="F2847" s="444"/>
    </row>
    <row r="2848" spans="1:6" s="445" customFormat="1" ht="30" hidden="1" customHeight="1" x14ac:dyDescent="0.25">
      <c r="A2848" s="436" t="str">
        <f>IF((SUM('Раздел 1'!AA39:AA39)&lt;=SUM('Раздел 1'!AB39:AC39)),"","Неверно!")</f>
        <v/>
      </c>
      <c r="B2848" s="437" t="s">
        <v>11153</v>
      </c>
      <c r="C2848" s="443" t="s">
        <v>11178</v>
      </c>
      <c r="D2848" s="443" t="s">
        <v>11155</v>
      </c>
      <c r="E2848" s="443" t="str">
        <f>CONCATENATE(SUM('Раздел 1'!AA39:AA39),"&lt;=",SUM('Раздел 1'!AB39:AC39))</f>
        <v>0&lt;=0</v>
      </c>
      <c r="F2848" s="444"/>
    </row>
    <row r="2849" spans="1:6" s="445" customFormat="1" ht="30" hidden="1" customHeight="1" x14ac:dyDescent="0.25">
      <c r="A2849" s="436" t="str">
        <f>IF((SUM('Раздел 1'!AA40:AA40)&lt;=SUM('Раздел 1'!AB40:AC40)),"","Неверно!")</f>
        <v/>
      </c>
      <c r="B2849" s="437" t="s">
        <v>11153</v>
      </c>
      <c r="C2849" s="443" t="s">
        <v>11179</v>
      </c>
      <c r="D2849" s="443" t="s">
        <v>11155</v>
      </c>
      <c r="E2849" s="443" t="str">
        <f>CONCATENATE(SUM('Раздел 1'!AA40:AA40),"&lt;=",SUM('Раздел 1'!AB40:AC40))</f>
        <v>0&lt;=0</v>
      </c>
      <c r="F2849" s="444"/>
    </row>
    <row r="2850" spans="1:6" s="445" customFormat="1" ht="30" hidden="1" customHeight="1" x14ac:dyDescent="0.25">
      <c r="A2850" s="436" t="str">
        <f>IF((SUM('Раздел 1'!AA41:AA41)&lt;=SUM('Раздел 1'!AB41:AC41)),"","Неверно!")</f>
        <v/>
      </c>
      <c r="B2850" s="437" t="s">
        <v>11153</v>
      </c>
      <c r="C2850" s="443" t="s">
        <v>11180</v>
      </c>
      <c r="D2850" s="443" t="s">
        <v>11155</v>
      </c>
      <c r="E2850" s="443" t="str">
        <f>CONCATENATE(SUM('Раздел 1'!AA41:AA41),"&lt;=",SUM('Раздел 1'!AB41:AC41))</f>
        <v>0&lt;=0</v>
      </c>
      <c r="F2850" s="444"/>
    </row>
    <row r="2851" spans="1:6" s="445" customFormat="1" ht="30" hidden="1" customHeight="1" x14ac:dyDescent="0.25">
      <c r="A2851" s="436" t="str">
        <f>IF((SUM('Раздел 1'!AA42:AA42)&lt;=SUM('Раздел 1'!AB42:AC42)),"","Неверно!")</f>
        <v/>
      </c>
      <c r="B2851" s="437" t="s">
        <v>11153</v>
      </c>
      <c r="C2851" s="443" t="s">
        <v>11181</v>
      </c>
      <c r="D2851" s="443" t="s">
        <v>11155</v>
      </c>
      <c r="E2851" s="443" t="str">
        <f>CONCATENATE(SUM('Раздел 1'!AA42:AA42),"&lt;=",SUM('Раздел 1'!AB42:AC42))</f>
        <v>0&lt;=0</v>
      </c>
      <c r="F2851" s="444"/>
    </row>
    <row r="2852" spans="1:6" s="445" customFormat="1" ht="30" hidden="1" customHeight="1" x14ac:dyDescent="0.25">
      <c r="A2852" s="436" t="str">
        <f>IF((SUM('Раздел 1'!AA43:AA43)&lt;=SUM('Раздел 1'!AB43:AC43)),"","Неверно!")</f>
        <v/>
      </c>
      <c r="B2852" s="437" t="s">
        <v>11153</v>
      </c>
      <c r="C2852" s="443" t="s">
        <v>11182</v>
      </c>
      <c r="D2852" s="443" t="s">
        <v>11155</v>
      </c>
      <c r="E2852" s="443" t="str">
        <f>CONCATENATE(SUM('Раздел 1'!AA43:AA43),"&lt;=",SUM('Раздел 1'!AB43:AC43))</f>
        <v>0&lt;=0</v>
      </c>
      <c r="F2852" s="444"/>
    </row>
    <row r="2853" spans="1:6" s="445" customFormat="1" ht="30" hidden="1" customHeight="1" x14ac:dyDescent="0.25">
      <c r="A2853" s="436" t="str">
        <f>IF((SUM('Раздел 1'!AA44:AA44)&lt;=SUM('Раздел 1'!AB44:AC44)),"","Неверно!")</f>
        <v/>
      </c>
      <c r="B2853" s="437" t="s">
        <v>11153</v>
      </c>
      <c r="C2853" s="443" t="s">
        <v>11183</v>
      </c>
      <c r="D2853" s="443" t="s">
        <v>11155</v>
      </c>
      <c r="E2853" s="443" t="str">
        <f>CONCATENATE(SUM('Раздел 1'!AA44:AA44),"&lt;=",SUM('Раздел 1'!AB44:AC44))</f>
        <v>0&lt;=0</v>
      </c>
      <c r="F2853" s="444"/>
    </row>
    <row r="2854" spans="1:6" s="445" customFormat="1" ht="30" hidden="1" customHeight="1" x14ac:dyDescent="0.25">
      <c r="A2854" s="436" t="str">
        <f>IF((SUM('Раздел 1'!AA45:AA45)&lt;=SUM('Раздел 1'!AB45:AC45)),"","Неверно!")</f>
        <v/>
      </c>
      <c r="B2854" s="437" t="s">
        <v>11153</v>
      </c>
      <c r="C2854" s="443" t="s">
        <v>11184</v>
      </c>
      <c r="D2854" s="443" t="s">
        <v>11155</v>
      </c>
      <c r="E2854" s="443" t="str">
        <f>CONCATENATE(SUM('Раздел 1'!AA45:AA45),"&lt;=",SUM('Раздел 1'!AB45:AC45))</f>
        <v>0&lt;=0</v>
      </c>
      <c r="F2854" s="444"/>
    </row>
    <row r="2855" spans="1:6" s="445" customFormat="1" ht="30" hidden="1" customHeight="1" x14ac:dyDescent="0.25">
      <c r="A2855" s="436" t="str">
        <f>IF((SUM('Раздел 1'!AA46:AA46)&lt;=SUM('Раздел 1'!AB46:AC46)),"","Неверно!")</f>
        <v/>
      </c>
      <c r="B2855" s="437" t="s">
        <v>11153</v>
      </c>
      <c r="C2855" s="443" t="s">
        <v>11185</v>
      </c>
      <c r="D2855" s="443" t="s">
        <v>11155</v>
      </c>
      <c r="E2855" s="443" t="str">
        <f>CONCATENATE(SUM('Раздел 1'!AA46:AA46),"&lt;=",SUM('Раздел 1'!AB46:AC46))</f>
        <v>0&lt;=0</v>
      </c>
      <c r="F2855" s="444"/>
    </row>
    <row r="2856" spans="1:6" s="445" customFormat="1" ht="30" hidden="1" customHeight="1" x14ac:dyDescent="0.25">
      <c r="A2856" s="436" t="str">
        <f>IF((SUM('Раздел 1'!AA47:AA47)&lt;=SUM('Раздел 1'!AB47:AC47)),"","Неверно!")</f>
        <v/>
      </c>
      <c r="B2856" s="437" t="s">
        <v>11153</v>
      </c>
      <c r="C2856" s="443" t="s">
        <v>11186</v>
      </c>
      <c r="D2856" s="443" t="s">
        <v>11155</v>
      </c>
      <c r="E2856" s="443" t="str">
        <f>CONCATENATE(SUM('Раздел 1'!AA47:AA47),"&lt;=",SUM('Раздел 1'!AB47:AC47))</f>
        <v>0&lt;=0</v>
      </c>
      <c r="F2856" s="444"/>
    </row>
    <row r="2857" spans="1:6" s="445" customFormat="1" ht="30" hidden="1" customHeight="1" x14ac:dyDescent="0.25">
      <c r="A2857" s="436" t="str">
        <f>IF((SUM('Раздел 1'!AA48:AA48)&lt;=SUM('Раздел 1'!AB48:AC48)),"","Неверно!")</f>
        <v/>
      </c>
      <c r="B2857" s="437" t="s">
        <v>11153</v>
      </c>
      <c r="C2857" s="443" t="s">
        <v>11187</v>
      </c>
      <c r="D2857" s="443" t="s">
        <v>11155</v>
      </c>
      <c r="E2857" s="443" t="str">
        <f>CONCATENATE(SUM('Раздел 1'!AA48:AA48),"&lt;=",SUM('Раздел 1'!AB48:AC48))</f>
        <v>0&lt;=0</v>
      </c>
      <c r="F2857" s="444"/>
    </row>
    <row r="2858" spans="1:6" s="445" customFormat="1" ht="30" hidden="1" customHeight="1" x14ac:dyDescent="0.25">
      <c r="A2858" s="436" t="str">
        <f>IF((SUM('Раздел 1'!AA13:AA13)&lt;=SUM('Раздел 1'!AB13:AC13)),"","Неверно!")</f>
        <v/>
      </c>
      <c r="B2858" s="437" t="s">
        <v>11153</v>
      </c>
      <c r="C2858" s="443" t="s">
        <v>11188</v>
      </c>
      <c r="D2858" s="443" t="s">
        <v>11155</v>
      </c>
      <c r="E2858" s="443" t="str">
        <f>CONCATENATE(SUM('Раздел 1'!AA13:AA13),"&lt;=",SUM('Раздел 1'!AB13:AC13))</f>
        <v>0&lt;=0</v>
      </c>
      <c r="F2858" s="444"/>
    </row>
    <row r="2859" spans="1:6" s="445" customFormat="1" ht="30" hidden="1" customHeight="1" x14ac:dyDescent="0.25">
      <c r="A2859" s="436" t="str">
        <f>IF((SUM('Раздел 1'!AA49:AA49)&lt;=SUM('Раздел 1'!AB49:AC49)),"","Неверно!")</f>
        <v/>
      </c>
      <c r="B2859" s="437" t="s">
        <v>11153</v>
      </c>
      <c r="C2859" s="443" t="s">
        <v>11189</v>
      </c>
      <c r="D2859" s="443" t="s">
        <v>11155</v>
      </c>
      <c r="E2859" s="443" t="str">
        <f>CONCATENATE(SUM('Раздел 1'!AA49:AA49),"&lt;=",SUM('Раздел 1'!AB49:AC49))</f>
        <v>0&lt;=0</v>
      </c>
      <c r="F2859" s="444"/>
    </row>
    <row r="2860" spans="1:6" s="445" customFormat="1" ht="30" hidden="1" customHeight="1" x14ac:dyDescent="0.25">
      <c r="A2860" s="436" t="str">
        <f>IF((SUM('Раздел 1'!AA50:AA50)&lt;=SUM('Раздел 1'!AB50:AC50)),"","Неверно!")</f>
        <v/>
      </c>
      <c r="B2860" s="437" t="s">
        <v>11153</v>
      </c>
      <c r="C2860" s="443" t="s">
        <v>11190</v>
      </c>
      <c r="D2860" s="443" t="s">
        <v>11155</v>
      </c>
      <c r="E2860" s="443" t="str">
        <f>CONCATENATE(SUM('Раздел 1'!AA50:AA50),"&lt;=",SUM('Раздел 1'!AB50:AC50))</f>
        <v>0&lt;=0</v>
      </c>
      <c r="F2860" s="444"/>
    </row>
    <row r="2861" spans="1:6" s="445" customFormat="1" ht="30" hidden="1" customHeight="1" x14ac:dyDescent="0.25">
      <c r="A2861" s="436" t="str">
        <f>IF((SUM('Раздел 1'!AA51:AA51)&lt;=SUM('Раздел 1'!AB51:AC51)),"","Неверно!")</f>
        <v/>
      </c>
      <c r="B2861" s="437" t="s">
        <v>11153</v>
      </c>
      <c r="C2861" s="443" t="s">
        <v>11191</v>
      </c>
      <c r="D2861" s="443" t="s">
        <v>11155</v>
      </c>
      <c r="E2861" s="443" t="str">
        <f>CONCATENATE(SUM('Раздел 1'!AA51:AA51),"&lt;=",SUM('Раздел 1'!AB51:AC51))</f>
        <v>0&lt;=0</v>
      </c>
      <c r="F2861" s="444"/>
    </row>
    <row r="2862" spans="1:6" s="445" customFormat="1" ht="30" hidden="1" customHeight="1" x14ac:dyDescent="0.25">
      <c r="A2862" s="436" t="str">
        <f>IF((SUM('Раздел 1'!AA52:AA52)&lt;=SUM('Раздел 1'!AB52:AC52)),"","Неверно!")</f>
        <v/>
      </c>
      <c r="B2862" s="437" t="s">
        <v>11153</v>
      </c>
      <c r="C2862" s="443" t="s">
        <v>11192</v>
      </c>
      <c r="D2862" s="443" t="s">
        <v>11155</v>
      </c>
      <c r="E2862" s="443" t="str">
        <f>CONCATENATE(SUM('Раздел 1'!AA52:AA52),"&lt;=",SUM('Раздел 1'!AB52:AC52))</f>
        <v>0&lt;=0</v>
      </c>
      <c r="F2862" s="444"/>
    </row>
    <row r="2863" spans="1:6" s="445" customFormat="1" ht="30" hidden="1" customHeight="1" x14ac:dyDescent="0.25">
      <c r="A2863" s="436" t="str">
        <f>IF((SUM('Раздел 1'!AA53:AA53)&lt;=SUM('Раздел 1'!AB53:AC53)),"","Неверно!")</f>
        <v/>
      </c>
      <c r="B2863" s="437" t="s">
        <v>11153</v>
      </c>
      <c r="C2863" s="443" t="s">
        <v>11193</v>
      </c>
      <c r="D2863" s="443" t="s">
        <v>11155</v>
      </c>
      <c r="E2863" s="443" t="str">
        <f>CONCATENATE(SUM('Раздел 1'!AA53:AA53),"&lt;=",SUM('Раздел 1'!AB53:AC53))</f>
        <v>0&lt;=0</v>
      </c>
      <c r="F2863" s="444"/>
    </row>
    <row r="2864" spans="1:6" s="445" customFormat="1" ht="30" hidden="1" customHeight="1" x14ac:dyDescent="0.25">
      <c r="A2864" s="436" t="str">
        <f>IF((SUM('Раздел 1'!AA54:AA54)&lt;=SUM('Раздел 1'!AB54:AC54)),"","Неверно!")</f>
        <v/>
      </c>
      <c r="B2864" s="437" t="s">
        <v>11153</v>
      </c>
      <c r="C2864" s="443" t="s">
        <v>11194</v>
      </c>
      <c r="D2864" s="443" t="s">
        <v>11155</v>
      </c>
      <c r="E2864" s="443" t="str">
        <f>CONCATENATE(SUM('Раздел 1'!AA54:AA54),"&lt;=",SUM('Раздел 1'!AB54:AC54))</f>
        <v>0&lt;=0</v>
      </c>
      <c r="F2864" s="444"/>
    </row>
    <row r="2865" spans="1:6" s="445" customFormat="1" ht="30" hidden="1" customHeight="1" x14ac:dyDescent="0.25">
      <c r="A2865" s="436" t="str">
        <f>IF((SUM('Раздел 1'!AA55:AA55)&lt;=SUM('Раздел 1'!AB55:AC55)),"","Неверно!")</f>
        <v/>
      </c>
      <c r="B2865" s="437" t="s">
        <v>11153</v>
      </c>
      <c r="C2865" s="443" t="s">
        <v>11195</v>
      </c>
      <c r="D2865" s="443" t="s">
        <v>11155</v>
      </c>
      <c r="E2865" s="443" t="str">
        <f>CONCATENATE(SUM('Раздел 1'!AA55:AA55),"&lt;=",SUM('Раздел 1'!AB55:AC55))</f>
        <v>0&lt;=0</v>
      </c>
      <c r="F2865" s="444"/>
    </row>
    <row r="2866" spans="1:6" s="445" customFormat="1" ht="30" hidden="1" customHeight="1" x14ac:dyDescent="0.25">
      <c r="A2866" s="436" t="str">
        <f>IF((SUM('Раздел 1'!AA56:AA56)&lt;=SUM('Раздел 1'!AB56:AC56)),"","Неверно!")</f>
        <v/>
      </c>
      <c r="B2866" s="437" t="s">
        <v>11153</v>
      </c>
      <c r="C2866" s="443" t="s">
        <v>11196</v>
      </c>
      <c r="D2866" s="443" t="s">
        <v>11155</v>
      </c>
      <c r="E2866" s="443" t="str">
        <f>CONCATENATE(SUM('Раздел 1'!AA56:AA56),"&lt;=",SUM('Раздел 1'!AB56:AC56))</f>
        <v>0&lt;=0</v>
      </c>
      <c r="F2866" s="444"/>
    </row>
    <row r="2867" spans="1:6" s="445" customFormat="1" ht="30" hidden="1" customHeight="1" x14ac:dyDescent="0.25">
      <c r="A2867" s="436" t="str">
        <f>IF((SUM('Раздел 1'!AA57:AA57)&lt;=SUM('Раздел 1'!AB57:AC57)),"","Неверно!")</f>
        <v/>
      </c>
      <c r="B2867" s="437" t="s">
        <v>11153</v>
      </c>
      <c r="C2867" s="443" t="s">
        <v>11197</v>
      </c>
      <c r="D2867" s="443" t="s">
        <v>11155</v>
      </c>
      <c r="E2867" s="443" t="str">
        <f>CONCATENATE(SUM('Раздел 1'!AA57:AA57),"&lt;=",SUM('Раздел 1'!AB57:AC57))</f>
        <v>0&lt;=0</v>
      </c>
      <c r="F2867" s="444"/>
    </row>
    <row r="2868" spans="1:6" s="445" customFormat="1" ht="30" hidden="1" customHeight="1" x14ac:dyDescent="0.25">
      <c r="A2868" s="436" t="str">
        <f>IF((SUM('Раздел 1'!AA58:AA58)&lt;=SUM('Раздел 1'!AB58:AC58)),"","Неверно!")</f>
        <v/>
      </c>
      <c r="B2868" s="437" t="s">
        <v>11153</v>
      </c>
      <c r="C2868" s="443" t="s">
        <v>11198</v>
      </c>
      <c r="D2868" s="443" t="s">
        <v>11155</v>
      </c>
      <c r="E2868" s="443" t="str">
        <f>CONCATENATE(SUM('Раздел 1'!AA58:AA58),"&lt;=",SUM('Раздел 1'!AB58:AC58))</f>
        <v>0&lt;=0</v>
      </c>
      <c r="F2868" s="444"/>
    </row>
    <row r="2869" spans="1:6" s="445" customFormat="1" ht="30" hidden="1" customHeight="1" x14ac:dyDescent="0.25">
      <c r="A2869" s="436" t="str">
        <f>IF((SUM('Раздел 1'!AA14:AA14)&lt;=SUM('Раздел 1'!AB14:AC14)),"","Неверно!")</f>
        <v/>
      </c>
      <c r="B2869" s="437" t="s">
        <v>11153</v>
      </c>
      <c r="C2869" s="443" t="s">
        <v>11199</v>
      </c>
      <c r="D2869" s="443" t="s">
        <v>11155</v>
      </c>
      <c r="E2869" s="443" t="str">
        <f>CONCATENATE(SUM('Раздел 1'!AA14:AA14),"&lt;=",SUM('Раздел 1'!AB14:AC14))</f>
        <v>0&lt;=0</v>
      </c>
      <c r="F2869" s="444"/>
    </row>
    <row r="2870" spans="1:6" s="445" customFormat="1" ht="30" hidden="1" customHeight="1" x14ac:dyDescent="0.25">
      <c r="A2870" s="436" t="str">
        <f>IF((SUM('Раздел 1'!AA59:AA59)&lt;=SUM('Раздел 1'!AB59:AC59)),"","Неверно!")</f>
        <v/>
      </c>
      <c r="B2870" s="437" t="s">
        <v>11153</v>
      </c>
      <c r="C2870" s="443" t="s">
        <v>11200</v>
      </c>
      <c r="D2870" s="443" t="s">
        <v>11155</v>
      </c>
      <c r="E2870" s="443" t="str">
        <f>CONCATENATE(SUM('Раздел 1'!AA59:AA59),"&lt;=",SUM('Раздел 1'!AB59:AC59))</f>
        <v>0&lt;=0</v>
      </c>
      <c r="F2870" s="444"/>
    </row>
    <row r="2871" spans="1:6" s="445" customFormat="1" ht="30" hidden="1" customHeight="1" x14ac:dyDescent="0.25">
      <c r="A2871" s="436" t="str">
        <f>IF((SUM('Раздел 1'!AA60:AA60)&lt;=SUM('Раздел 1'!AB60:AC60)),"","Неверно!")</f>
        <v/>
      </c>
      <c r="B2871" s="437" t="s">
        <v>11153</v>
      </c>
      <c r="C2871" s="443" t="s">
        <v>11201</v>
      </c>
      <c r="D2871" s="443" t="s">
        <v>11155</v>
      </c>
      <c r="E2871" s="443" t="str">
        <f>CONCATENATE(SUM('Раздел 1'!AA60:AA60),"&lt;=",SUM('Раздел 1'!AB60:AC60))</f>
        <v>0&lt;=0</v>
      </c>
      <c r="F2871" s="444"/>
    </row>
    <row r="2872" spans="1:6" s="445" customFormat="1" ht="30" hidden="1" customHeight="1" x14ac:dyDescent="0.25">
      <c r="A2872" s="436" t="str">
        <f>IF((SUM('Раздел 1'!AA61:AA61)&lt;=SUM('Раздел 1'!AB61:AC61)),"","Неверно!")</f>
        <v/>
      </c>
      <c r="B2872" s="437" t="s">
        <v>11153</v>
      </c>
      <c r="C2872" s="443" t="s">
        <v>11202</v>
      </c>
      <c r="D2872" s="443" t="s">
        <v>11155</v>
      </c>
      <c r="E2872" s="443" t="str">
        <f>CONCATENATE(SUM('Раздел 1'!AA61:AA61),"&lt;=",SUM('Раздел 1'!AB61:AC61))</f>
        <v>0&lt;=0</v>
      </c>
      <c r="F2872" s="444"/>
    </row>
    <row r="2873" spans="1:6" s="445" customFormat="1" ht="30" hidden="1" customHeight="1" x14ac:dyDescent="0.25">
      <c r="A2873" s="436" t="str">
        <f>IF((SUM('Раздел 1'!AA62:AA62)&lt;=SUM('Раздел 1'!AB62:AC62)),"","Неверно!")</f>
        <v/>
      </c>
      <c r="B2873" s="437" t="s">
        <v>11153</v>
      </c>
      <c r="C2873" s="443" t="s">
        <v>11203</v>
      </c>
      <c r="D2873" s="443" t="s">
        <v>11155</v>
      </c>
      <c r="E2873" s="443" t="str">
        <f>CONCATENATE(SUM('Раздел 1'!AA62:AA62),"&lt;=",SUM('Раздел 1'!AB62:AC62))</f>
        <v>0&lt;=0</v>
      </c>
      <c r="F2873" s="444"/>
    </row>
    <row r="2874" spans="1:6" s="445" customFormat="1" ht="30" hidden="1" customHeight="1" x14ac:dyDescent="0.25">
      <c r="A2874" s="436" t="str">
        <f>IF((SUM('Раздел 1'!AA63:AA63)&lt;=SUM('Раздел 1'!AB63:AC63)),"","Неверно!")</f>
        <v/>
      </c>
      <c r="B2874" s="437" t="s">
        <v>11153</v>
      </c>
      <c r="C2874" s="443" t="s">
        <v>11204</v>
      </c>
      <c r="D2874" s="443" t="s">
        <v>11155</v>
      </c>
      <c r="E2874" s="443" t="str">
        <f>CONCATENATE(SUM('Раздел 1'!AA63:AA63),"&lt;=",SUM('Раздел 1'!AB63:AC63))</f>
        <v>0&lt;=0</v>
      </c>
      <c r="F2874" s="444"/>
    </row>
    <row r="2875" spans="1:6" s="445" customFormat="1" ht="30" hidden="1" customHeight="1" x14ac:dyDescent="0.25">
      <c r="A2875" s="436" t="str">
        <f>IF((SUM('Раздел 1'!AA15:AA15)&lt;=SUM('Раздел 1'!AB15:AC15)),"","Неверно!")</f>
        <v/>
      </c>
      <c r="B2875" s="437" t="s">
        <v>11153</v>
      </c>
      <c r="C2875" s="443" t="s">
        <v>11205</v>
      </c>
      <c r="D2875" s="443" t="s">
        <v>11155</v>
      </c>
      <c r="E2875" s="443" t="str">
        <f>CONCATENATE(SUM('Раздел 1'!AA15:AA15),"&lt;=",SUM('Раздел 1'!AB15:AC15))</f>
        <v>0&lt;=0</v>
      </c>
      <c r="F2875" s="444"/>
    </row>
    <row r="2876" spans="1:6" s="445" customFormat="1" ht="30" hidden="1" customHeight="1" x14ac:dyDescent="0.25">
      <c r="A2876" s="436" t="str">
        <f>IF((SUM('Раздел 1'!AA16:AA16)&lt;=SUM('Раздел 1'!AB16:AC16)),"","Неверно!")</f>
        <v/>
      </c>
      <c r="B2876" s="437" t="s">
        <v>11153</v>
      </c>
      <c r="C2876" s="443" t="s">
        <v>11206</v>
      </c>
      <c r="D2876" s="443" t="s">
        <v>11155</v>
      </c>
      <c r="E2876" s="443" t="str">
        <f>CONCATENATE(SUM('Раздел 1'!AA16:AA16),"&lt;=",SUM('Раздел 1'!AB16:AC16))</f>
        <v>0&lt;=0</v>
      </c>
      <c r="F2876" s="444"/>
    </row>
    <row r="2877" spans="1:6" s="445" customFormat="1" ht="30" hidden="1" customHeight="1" x14ac:dyDescent="0.25">
      <c r="A2877" s="436" t="str">
        <f>IF((SUM('Раздел 1'!AA17:AA17)&lt;=SUM('Раздел 1'!AB17:AC17)),"","Неверно!")</f>
        <v/>
      </c>
      <c r="B2877" s="437" t="s">
        <v>11153</v>
      </c>
      <c r="C2877" s="443" t="s">
        <v>11207</v>
      </c>
      <c r="D2877" s="443" t="s">
        <v>11155</v>
      </c>
      <c r="E2877" s="443" t="str">
        <f>CONCATENATE(SUM('Раздел 1'!AA17:AA17),"&lt;=",SUM('Раздел 1'!AB17:AC17))</f>
        <v>0&lt;=0</v>
      </c>
      <c r="F2877" s="444"/>
    </row>
    <row r="2878" spans="1:6" s="445" customFormat="1" ht="30" hidden="1" customHeight="1" x14ac:dyDescent="0.25">
      <c r="A2878" s="436" t="str">
        <f>IF((SUM('Раздел 1'!AA18:AA18)&lt;=SUM('Раздел 1'!AB18:AC18)),"","Неверно!")</f>
        <v/>
      </c>
      <c r="B2878" s="437" t="s">
        <v>11153</v>
      </c>
      <c r="C2878" s="443" t="s">
        <v>11208</v>
      </c>
      <c r="D2878" s="443" t="s">
        <v>11155</v>
      </c>
      <c r="E2878" s="443" t="str">
        <f>CONCATENATE(SUM('Раздел 1'!AA18:AA18),"&lt;=",SUM('Раздел 1'!AB18:AC18))</f>
        <v>0&lt;=0</v>
      </c>
      <c r="F2878" s="444"/>
    </row>
    <row r="2879" spans="1:6" s="445" customFormat="1" ht="30" hidden="1" customHeight="1" x14ac:dyDescent="0.25">
      <c r="A2879" s="439"/>
      <c r="B2879" s="440"/>
      <c r="C2879" s="441"/>
      <c r="D2879" s="441"/>
      <c r="E2879" s="441"/>
      <c r="F2879" s="438"/>
    </row>
    <row r="2880" spans="1:6" s="445" customFormat="1" ht="30" hidden="1" customHeight="1" x14ac:dyDescent="0.25">
      <c r="A2880" s="439"/>
      <c r="B2880" s="440"/>
      <c r="C2880" s="441"/>
      <c r="D2880" s="441"/>
      <c r="E2880" s="441"/>
      <c r="F2880" s="438"/>
    </row>
    <row r="2881" spans="1:6" s="445" customFormat="1" ht="30" hidden="1" customHeight="1" x14ac:dyDescent="0.25">
      <c r="A2881" s="439"/>
      <c r="B2881" s="440"/>
      <c r="C2881" s="441"/>
      <c r="D2881" s="441"/>
      <c r="E2881" s="441"/>
      <c r="F2881" s="438"/>
    </row>
    <row r="2882" spans="1:6" s="445" customFormat="1" ht="30" hidden="1" customHeight="1" x14ac:dyDescent="0.25">
      <c r="A2882" s="439"/>
      <c r="B2882" s="440"/>
      <c r="C2882" s="441"/>
      <c r="D2882" s="441"/>
      <c r="E2882" s="441"/>
      <c r="F2882" s="438"/>
    </row>
    <row r="2883" spans="1:6" s="445" customFormat="1" ht="30" hidden="1" customHeight="1" x14ac:dyDescent="0.25">
      <c r="A2883" s="439"/>
      <c r="B2883" s="440"/>
      <c r="C2883" s="441"/>
      <c r="D2883" s="441"/>
      <c r="E2883" s="441"/>
      <c r="F2883" s="438"/>
    </row>
    <row r="2884" spans="1:6" s="445" customFormat="1" ht="30" hidden="1" customHeight="1" x14ac:dyDescent="0.25">
      <c r="A2884" s="439"/>
      <c r="B2884" s="440"/>
      <c r="C2884" s="441"/>
      <c r="D2884" s="441"/>
      <c r="E2884" s="441"/>
      <c r="F2884" s="438"/>
    </row>
    <row r="2885" spans="1:6" s="445" customFormat="1" ht="30" hidden="1" customHeight="1" x14ac:dyDescent="0.25">
      <c r="A2885" s="439"/>
      <c r="B2885" s="440"/>
      <c r="C2885" s="441"/>
      <c r="D2885" s="441"/>
      <c r="E2885" s="441"/>
      <c r="F2885" s="438"/>
    </row>
    <row r="2886" spans="1:6" s="445" customFormat="1" ht="30" hidden="1" customHeight="1" x14ac:dyDescent="0.25">
      <c r="A2886" s="439"/>
      <c r="B2886" s="440"/>
      <c r="C2886" s="441"/>
      <c r="D2886" s="441"/>
      <c r="E2886" s="441"/>
      <c r="F2886" s="438"/>
    </row>
    <row r="2887" spans="1:6" s="445" customFormat="1" ht="30" hidden="1" customHeight="1" x14ac:dyDescent="0.25">
      <c r="A2887" s="439"/>
      <c r="B2887" s="440"/>
      <c r="C2887" s="441"/>
      <c r="D2887" s="441"/>
      <c r="E2887" s="441"/>
      <c r="F2887" s="438"/>
    </row>
    <row r="2888" spans="1:6" s="445" customFormat="1" ht="30" hidden="1" customHeight="1" x14ac:dyDescent="0.25">
      <c r="A2888" s="439"/>
      <c r="B2888" s="440"/>
      <c r="C2888" s="441"/>
      <c r="D2888" s="441"/>
      <c r="E2888" s="441"/>
      <c r="F2888" s="438"/>
    </row>
    <row r="2889" spans="1:6" s="445" customFormat="1" ht="30" hidden="1" customHeight="1" x14ac:dyDescent="0.25">
      <c r="A2889" s="439"/>
      <c r="B2889" s="440"/>
      <c r="C2889" s="441"/>
      <c r="D2889" s="441"/>
      <c r="E2889" s="441"/>
      <c r="F2889" s="438"/>
    </row>
    <row r="2890" spans="1:6" s="445" customFormat="1" ht="30" hidden="1" customHeight="1" x14ac:dyDescent="0.25">
      <c r="A2890" s="439"/>
      <c r="B2890" s="440"/>
      <c r="C2890" s="441"/>
      <c r="D2890" s="441"/>
      <c r="E2890" s="441"/>
      <c r="F2890" s="438"/>
    </row>
    <row r="2891" spans="1:6" s="445" customFormat="1" ht="30" hidden="1" customHeight="1" x14ac:dyDescent="0.25">
      <c r="A2891" s="439"/>
      <c r="B2891" s="440"/>
      <c r="C2891" s="441"/>
      <c r="D2891" s="441"/>
      <c r="E2891" s="441"/>
      <c r="F2891" s="438"/>
    </row>
    <row r="2892" spans="1:6" s="445" customFormat="1" ht="30" hidden="1" customHeight="1" x14ac:dyDescent="0.25">
      <c r="A2892" s="439"/>
      <c r="B2892" s="440"/>
      <c r="C2892" s="441"/>
      <c r="D2892" s="441"/>
      <c r="E2892" s="441"/>
      <c r="F2892" s="438"/>
    </row>
    <row r="2893" spans="1:6" s="445" customFormat="1" ht="30" hidden="1" customHeight="1" x14ac:dyDescent="0.25">
      <c r="A2893" s="439"/>
      <c r="B2893" s="440"/>
      <c r="C2893" s="441"/>
      <c r="D2893" s="441"/>
      <c r="E2893" s="441"/>
      <c r="F2893" s="438"/>
    </row>
    <row r="2894" spans="1:6" s="445" customFormat="1" ht="30" hidden="1" customHeight="1" x14ac:dyDescent="0.25">
      <c r="A2894" s="439"/>
      <c r="B2894" s="440"/>
      <c r="C2894" s="441"/>
      <c r="D2894" s="441"/>
      <c r="E2894" s="441"/>
      <c r="F2894" s="438"/>
    </row>
    <row r="2895" spans="1:6" s="445" customFormat="1" ht="30" hidden="1" customHeight="1" x14ac:dyDescent="0.25">
      <c r="A2895" s="439"/>
      <c r="B2895" s="440"/>
      <c r="C2895" s="441"/>
      <c r="D2895" s="441"/>
      <c r="E2895" s="441"/>
      <c r="F2895" s="438"/>
    </row>
    <row r="2896" spans="1:6" s="445" customFormat="1" ht="30" hidden="1" customHeight="1" x14ac:dyDescent="0.25">
      <c r="A2896" s="439"/>
      <c r="B2896" s="440"/>
      <c r="C2896" s="441"/>
      <c r="D2896" s="441"/>
      <c r="E2896" s="441"/>
      <c r="F2896" s="438"/>
    </row>
    <row r="2897" spans="1:6" s="445" customFormat="1" ht="30" hidden="1" customHeight="1" x14ac:dyDescent="0.25">
      <c r="A2897" s="439"/>
      <c r="B2897" s="440"/>
      <c r="C2897" s="441"/>
      <c r="D2897" s="441"/>
      <c r="E2897" s="441"/>
      <c r="F2897" s="438"/>
    </row>
    <row r="2898" spans="1:6" s="445" customFormat="1" ht="30" hidden="1" customHeight="1" x14ac:dyDescent="0.25">
      <c r="A2898" s="439"/>
      <c r="B2898" s="440"/>
      <c r="C2898" s="441"/>
      <c r="D2898" s="441"/>
      <c r="E2898" s="441"/>
      <c r="F2898" s="438"/>
    </row>
    <row r="2899" spans="1:6" s="445" customFormat="1" ht="30" hidden="1" customHeight="1" x14ac:dyDescent="0.25">
      <c r="A2899" s="439"/>
      <c r="B2899" s="440"/>
      <c r="C2899" s="441"/>
      <c r="D2899" s="441"/>
      <c r="E2899" s="441"/>
      <c r="F2899" s="438"/>
    </row>
    <row r="2900" spans="1:6" s="445" customFormat="1" ht="30" hidden="1" customHeight="1" x14ac:dyDescent="0.25">
      <c r="A2900" s="439"/>
      <c r="B2900" s="440"/>
      <c r="C2900" s="441"/>
      <c r="D2900" s="441"/>
      <c r="E2900" s="441"/>
      <c r="F2900" s="438"/>
    </row>
    <row r="2901" spans="1:6" s="445" customFormat="1" ht="30" hidden="1" customHeight="1" x14ac:dyDescent="0.25">
      <c r="A2901" s="439"/>
      <c r="B2901" s="440"/>
      <c r="C2901" s="441"/>
      <c r="D2901" s="441"/>
      <c r="E2901" s="441"/>
      <c r="F2901" s="438"/>
    </row>
    <row r="2902" spans="1:6" s="445" customFormat="1" ht="30" hidden="1" customHeight="1" x14ac:dyDescent="0.25">
      <c r="A2902" s="439"/>
      <c r="B2902" s="440"/>
      <c r="C2902" s="441"/>
      <c r="D2902" s="441"/>
      <c r="E2902" s="441"/>
      <c r="F2902" s="438"/>
    </row>
    <row r="2903" spans="1:6" s="445" customFormat="1" ht="30" hidden="1" customHeight="1" x14ac:dyDescent="0.25">
      <c r="A2903" s="439"/>
      <c r="B2903" s="440"/>
      <c r="C2903" s="441"/>
      <c r="D2903" s="441"/>
      <c r="E2903" s="441"/>
      <c r="F2903" s="438"/>
    </row>
    <row r="2904" spans="1:6" s="445" customFormat="1" ht="30" hidden="1" customHeight="1" x14ac:dyDescent="0.25">
      <c r="A2904" s="439"/>
      <c r="B2904" s="440"/>
      <c r="C2904" s="441"/>
      <c r="D2904" s="441"/>
      <c r="E2904" s="441"/>
      <c r="F2904" s="438"/>
    </row>
    <row r="2905" spans="1:6" s="445" customFormat="1" ht="30" hidden="1" customHeight="1" x14ac:dyDescent="0.25">
      <c r="A2905" s="439"/>
      <c r="B2905" s="440"/>
      <c r="C2905" s="441"/>
      <c r="D2905" s="441"/>
      <c r="E2905" s="441"/>
      <c r="F2905" s="438"/>
    </row>
    <row r="2906" spans="1:6" s="445" customFormat="1" ht="30" hidden="1" customHeight="1" x14ac:dyDescent="0.25">
      <c r="A2906" s="439"/>
      <c r="B2906" s="440"/>
      <c r="C2906" s="441"/>
      <c r="D2906" s="441"/>
      <c r="E2906" s="441"/>
      <c r="F2906" s="438"/>
    </row>
    <row r="2907" spans="1:6" s="445" customFormat="1" ht="30" hidden="1" customHeight="1" x14ac:dyDescent="0.25">
      <c r="A2907" s="439"/>
      <c r="B2907" s="440"/>
      <c r="C2907" s="441"/>
      <c r="D2907" s="441"/>
      <c r="E2907" s="441"/>
      <c r="F2907" s="438"/>
    </row>
    <row r="2908" spans="1:6" s="445" customFormat="1" ht="30" hidden="1" customHeight="1" x14ac:dyDescent="0.25">
      <c r="A2908" s="439"/>
      <c r="B2908" s="440"/>
      <c r="C2908" s="441"/>
      <c r="D2908" s="441"/>
      <c r="E2908" s="441"/>
      <c r="F2908" s="438"/>
    </row>
    <row r="2909" spans="1:6" s="445" customFormat="1" ht="30" hidden="1" customHeight="1" x14ac:dyDescent="0.25">
      <c r="A2909" s="439"/>
      <c r="B2909" s="440"/>
      <c r="C2909" s="441"/>
      <c r="D2909" s="441"/>
      <c r="E2909" s="441"/>
      <c r="F2909" s="438"/>
    </row>
    <row r="2910" spans="1:6" s="445" customFormat="1" ht="30" hidden="1" customHeight="1" x14ac:dyDescent="0.25">
      <c r="A2910" s="439"/>
      <c r="B2910" s="440"/>
      <c r="C2910" s="441"/>
      <c r="D2910" s="441"/>
      <c r="E2910" s="441"/>
      <c r="F2910" s="438"/>
    </row>
    <row r="2911" spans="1:6" s="445" customFormat="1" ht="30" hidden="1" customHeight="1" x14ac:dyDescent="0.25">
      <c r="A2911" s="439"/>
      <c r="B2911" s="440"/>
      <c r="C2911" s="441"/>
      <c r="D2911" s="441"/>
      <c r="E2911" s="441"/>
      <c r="F2911" s="438"/>
    </row>
    <row r="2912" spans="1:6" s="445" customFormat="1" ht="30" hidden="1" customHeight="1" x14ac:dyDescent="0.25">
      <c r="A2912" s="439"/>
      <c r="B2912" s="440"/>
      <c r="C2912" s="441"/>
      <c r="D2912" s="441"/>
      <c r="E2912" s="441"/>
      <c r="F2912" s="438"/>
    </row>
    <row r="2913" spans="1:6" s="445" customFormat="1" ht="30" hidden="1" customHeight="1" x14ac:dyDescent="0.25">
      <c r="A2913" s="439"/>
      <c r="B2913" s="440"/>
      <c r="C2913" s="441"/>
      <c r="D2913" s="441"/>
      <c r="E2913" s="441"/>
      <c r="F2913" s="438"/>
    </row>
    <row r="2914" spans="1:6" s="445" customFormat="1" ht="30" hidden="1" customHeight="1" x14ac:dyDescent="0.25">
      <c r="A2914" s="439"/>
      <c r="B2914" s="440"/>
      <c r="C2914" s="441"/>
      <c r="D2914" s="441"/>
      <c r="E2914" s="441"/>
      <c r="F2914" s="438"/>
    </row>
    <row r="2915" spans="1:6" s="445" customFormat="1" ht="30" hidden="1" customHeight="1" x14ac:dyDescent="0.25">
      <c r="A2915" s="439"/>
      <c r="B2915" s="440"/>
      <c r="C2915" s="441"/>
      <c r="D2915" s="441"/>
      <c r="E2915" s="441"/>
      <c r="F2915" s="438"/>
    </row>
    <row r="2916" spans="1:6" s="445" customFormat="1" ht="30" hidden="1" customHeight="1" x14ac:dyDescent="0.25">
      <c r="A2916" s="439"/>
      <c r="B2916" s="440"/>
      <c r="C2916" s="441"/>
      <c r="D2916" s="441"/>
      <c r="E2916" s="441"/>
      <c r="F2916" s="438"/>
    </row>
    <row r="2917" spans="1:6" s="445" customFormat="1" ht="30" hidden="1" customHeight="1" x14ac:dyDescent="0.25">
      <c r="A2917" s="439"/>
      <c r="B2917" s="440"/>
      <c r="C2917" s="441"/>
      <c r="D2917" s="441"/>
      <c r="E2917" s="441"/>
      <c r="F2917" s="438"/>
    </row>
    <row r="2918" spans="1:6" s="445" customFormat="1" ht="30" hidden="1" customHeight="1" x14ac:dyDescent="0.25">
      <c r="A2918" s="439"/>
      <c r="B2918" s="440"/>
      <c r="C2918" s="441"/>
      <c r="D2918" s="441"/>
      <c r="E2918" s="441"/>
      <c r="F2918" s="438"/>
    </row>
    <row r="2919" spans="1:6" s="445" customFormat="1" ht="30" hidden="1" customHeight="1" x14ac:dyDescent="0.25">
      <c r="A2919" s="439"/>
      <c r="B2919" s="440"/>
      <c r="C2919" s="441"/>
      <c r="D2919" s="441"/>
      <c r="E2919" s="441"/>
      <c r="F2919" s="438"/>
    </row>
    <row r="2920" spans="1:6" s="445" customFormat="1" ht="30" hidden="1" customHeight="1" x14ac:dyDescent="0.25">
      <c r="A2920" s="439"/>
      <c r="B2920" s="440"/>
      <c r="C2920" s="441"/>
      <c r="D2920" s="441"/>
      <c r="E2920" s="441"/>
      <c r="F2920" s="438"/>
    </row>
    <row r="2921" spans="1:6" s="445" customFormat="1" ht="30" hidden="1" customHeight="1" x14ac:dyDescent="0.25">
      <c r="A2921" s="439"/>
      <c r="B2921" s="440"/>
      <c r="C2921" s="441"/>
      <c r="D2921" s="441"/>
      <c r="E2921" s="441"/>
      <c r="F2921" s="438"/>
    </row>
    <row r="2922" spans="1:6" s="445" customFormat="1" ht="30" hidden="1" customHeight="1" x14ac:dyDescent="0.25">
      <c r="A2922" s="439"/>
      <c r="B2922" s="440"/>
      <c r="C2922" s="441"/>
      <c r="D2922" s="441"/>
      <c r="E2922" s="441"/>
      <c r="F2922" s="438"/>
    </row>
    <row r="2923" spans="1:6" s="445" customFormat="1" ht="30" hidden="1" customHeight="1" x14ac:dyDescent="0.25">
      <c r="A2923" s="439"/>
      <c r="B2923" s="440"/>
      <c r="C2923" s="441"/>
      <c r="D2923" s="441"/>
      <c r="E2923" s="441"/>
      <c r="F2923" s="438"/>
    </row>
    <row r="2924" spans="1:6" s="445" customFormat="1" ht="30" hidden="1" customHeight="1" x14ac:dyDescent="0.25">
      <c r="A2924" s="439"/>
      <c r="B2924" s="440"/>
      <c r="C2924" s="441"/>
      <c r="D2924" s="441"/>
      <c r="E2924" s="441"/>
      <c r="F2924" s="438"/>
    </row>
    <row r="2925" spans="1:6" s="445" customFormat="1" ht="30" hidden="1" customHeight="1" x14ac:dyDescent="0.25">
      <c r="A2925" s="439"/>
      <c r="B2925" s="440"/>
      <c r="C2925" s="441"/>
      <c r="D2925" s="441"/>
      <c r="E2925" s="441"/>
      <c r="F2925" s="438"/>
    </row>
    <row r="2926" spans="1:6" s="445" customFormat="1" ht="30" hidden="1" customHeight="1" x14ac:dyDescent="0.25">
      <c r="A2926" s="439"/>
      <c r="B2926" s="440"/>
      <c r="C2926" s="441"/>
      <c r="D2926" s="441"/>
      <c r="E2926" s="441"/>
      <c r="F2926" s="438"/>
    </row>
    <row r="2927" spans="1:6" s="445" customFormat="1" ht="30" hidden="1" customHeight="1" x14ac:dyDescent="0.25">
      <c r="A2927" s="439"/>
      <c r="B2927" s="440"/>
      <c r="C2927" s="441"/>
      <c r="D2927" s="441"/>
      <c r="E2927" s="441"/>
      <c r="F2927" s="438"/>
    </row>
    <row r="2928" spans="1:6" s="445" customFormat="1" ht="30" hidden="1" customHeight="1" x14ac:dyDescent="0.25">
      <c r="A2928" s="439"/>
      <c r="B2928" s="440"/>
      <c r="C2928" s="441"/>
      <c r="D2928" s="441"/>
      <c r="E2928" s="441"/>
      <c r="F2928" s="438"/>
    </row>
    <row r="2929" spans="1:6" s="445" customFormat="1" ht="30" hidden="1" customHeight="1" x14ac:dyDescent="0.25">
      <c r="A2929" s="439"/>
      <c r="B2929" s="440"/>
      <c r="C2929" s="441"/>
      <c r="D2929" s="441"/>
      <c r="E2929" s="441"/>
      <c r="F2929" s="438"/>
    </row>
    <row r="2930" spans="1:6" s="445" customFormat="1" ht="30" hidden="1" customHeight="1" x14ac:dyDescent="0.25">
      <c r="A2930" s="439"/>
      <c r="B2930" s="440"/>
      <c r="C2930" s="441"/>
      <c r="D2930" s="441"/>
      <c r="E2930" s="441"/>
      <c r="F2930" s="438"/>
    </row>
    <row r="2931" spans="1:6" s="445" customFormat="1" ht="30" hidden="1" customHeight="1" x14ac:dyDescent="0.25">
      <c r="A2931" s="439"/>
      <c r="B2931" s="440"/>
      <c r="C2931" s="441"/>
      <c r="D2931" s="441"/>
      <c r="E2931" s="441"/>
      <c r="F2931" s="438"/>
    </row>
    <row r="2932" spans="1:6" s="445" customFormat="1" ht="30" hidden="1" customHeight="1" x14ac:dyDescent="0.25">
      <c r="A2932" s="439"/>
      <c r="B2932" s="440"/>
      <c r="C2932" s="441"/>
      <c r="D2932" s="441"/>
      <c r="E2932" s="441"/>
      <c r="F2932" s="438"/>
    </row>
    <row r="2933" spans="1:6" s="445" customFormat="1" ht="30" hidden="1" customHeight="1" x14ac:dyDescent="0.25">
      <c r="A2933" s="439"/>
      <c r="B2933" s="440"/>
      <c r="C2933" s="441"/>
      <c r="D2933" s="441"/>
      <c r="E2933" s="441"/>
      <c r="F2933" s="438"/>
    </row>
    <row r="2934" spans="1:6" s="445" customFormat="1" ht="30" hidden="1" customHeight="1" x14ac:dyDescent="0.25">
      <c r="A2934" s="439"/>
      <c r="B2934" s="440"/>
      <c r="C2934" s="441"/>
      <c r="D2934" s="441"/>
      <c r="E2934" s="441"/>
      <c r="F2934" s="438"/>
    </row>
    <row r="2935" spans="1:6" s="445" customFormat="1" ht="30" hidden="1" customHeight="1" x14ac:dyDescent="0.25">
      <c r="A2935" s="439"/>
      <c r="B2935" s="440"/>
      <c r="C2935" s="441"/>
      <c r="D2935" s="441"/>
      <c r="E2935" s="441"/>
      <c r="F2935" s="438"/>
    </row>
    <row r="2936" spans="1:6" s="445" customFormat="1" ht="30" hidden="1" customHeight="1" x14ac:dyDescent="0.25">
      <c r="A2936" s="439"/>
      <c r="B2936" s="440"/>
      <c r="C2936" s="441"/>
      <c r="D2936" s="441"/>
      <c r="E2936" s="441"/>
      <c r="F2936" s="438"/>
    </row>
    <row r="2937" spans="1:6" s="445" customFormat="1" ht="30" hidden="1" customHeight="1" x14ac:dyDescent="0.25">
      <c r="A2937" s="439"/>
      <c r="B2937" s="440"/>
      <c r="C2937" s="441"/>
      <c r="D2937" s="441"/>
      <c r="E2937" s="441"/>
      <c r="F2937" s="438"/>
    </row>
    <row r="2938" spans="1:6" s="445" customFormat="1" ht="30" hidden="1" customHeight="1" x14ac:dyDescent="0.25">
      <c r="A2938" s="439"/>
      <c r="B2938" s="440"/>
      <c r="C2938" s="441"/>
      <c r="D2938" s="441"/>
      <c r="E2938" s="441"/>
      <c r="F2938" s="438"/>
    </row>
    <row r="2939" spans="1:6" s="445" customFormat="1" ht="30" hidden="1" customHeight="1" x14ac:dyDescent="0.25">
      <c r="A2939" s="439"/>
      <c r="B2939" s="440"/>
      <c r="C2939" s="441"/>
      <c r="D2939" s="441"/>
      <c r="E2939" s="441"/>
      <c r="F2939" s="438"/>
    </row>
    <row r="2940" spans="1:6" s="445" customFormat="1" ht="30" hidden="1" customHeight="1" x14ac:dyDescent="0.25">
      <c r="A2940" s="439"/>
      <c r="B2940" s="440"/>
      <c r="C2940" s="441"/>
      <c r="D2940" s="441"/>
      <c r="E2940" s="441"/>
      <c r="F2940" s="438"/>
    </row>
    <row r="2941" spans="1:6" s="445" customFormat="1" ht="30" hidden="1" customHeight="1" x14ac:dyDescent="0.25">
      <c r="A2941" s="439"/>
      <c r="B2941" s="440"/>
      <c r="C2941" s="441"/>
      <c r="D2941" s="441"/>
      <c r="E2941" s="441"/>
      <c r="F2941" s="438"/>
    </row>
    <row r="2942" spans="1:6" s="445" customFormat="1" ht="30" hidden="1" customHeight="1" x14ac:dyDescent="0.25">
      <c r="A2942" s="439"/>
      <c r="B2942" s="440"/>
      <c r="C2942" s="441"/>
      <c r="D2942" s="441"/>
      <c r="E2942" s="441"/>
      <c r="F2942" s="438"/>
    </row>
    <row r="2943" spans="1:6" s="445" customFormat="1" ht="30" hidden="1" customHeight="1" x14ac:dyDescent="0.25">
      <c r="A2943" s="439"/>
      <c r="B2943" s="440"/>
      <c r="C2943" s="441"/>
      <c r="D2943" s="441"/>
      <c r="E2943" s="441"/>
      <c r="F2943" s="438"/>
    </row>
    <row r="2944" spans="1:6" s="445" customFormat="1" ht="30" hidden="1" customHeight="1" x14ac:dyDescent="0.25">
      <c r="A2944" s="439"/>
      <c r="B2944" s="440"/>
      <c r="C2944" s="441"/>
      <c r="D2944" s="441"/>
      <c r="E2944" s="441"/>
      <c r="F2944" s="438"/>
    </row>
    <row r="2945" spans="1:6" s="445" customFormat="1" ht="30" hidden="1" customHeight="1" x14ac:dyDescent="0.25">
      <c r="A2945" s="439"/>
      <c r="B2945" s="440"/>
      <c r="C2945" s="441"/>
      <c r="D2945" s="441"/>
      <c r="E2945" s="441"/>
      <c r="F2945" s="438"/>
    </row>
    <row r="2946" spans="1:6" s="445" customFormat="1" ht="30" hidden="1" customHeight="1" x14ac:dyDescent="0.25">
      <c r="A2946" s="439"/>
      <c r="B2946" s="440"/>
      <c r="C2946" s="441"/>
      <c r="D2946" s="441"/>
      <c r="E2946" s="441"/>
      <c r="F2946" s="438"/>
    </row>
    <row r="2947" spans="1:6" s="445" customFormat="1" ht="30" hidden="1" customHeight="1" x14ac:dyDescent="0.25">
      <c r="A2947" s="439"/>
      <c r="B2947" s="440"/>
      <c r="C2947" s="441"/>
      <c r="D2947" s="441"/>
      <c r="E2947" s="441"/>
      <c r="F2947" s="438"/>
    </row>
    <row r="2948" spans="1:6" s="445" customFormat="1" ht="30" hidden="1" customHeight="1" x14ac:dyDescent="0.25">
      <c r="A2948" s="439"/>
      <c r="B2948" s="440"/>
      <c r="C2948" s="441"/>
      <c r="D2948" s="441"/>
      <c r="E2948" s="441"/>
      <c r="F2948" s="438"/>
    </row>
    <row r="2949" spans="1:6" s="445" customFormat="1" ht="30" hidden="1" customHeight="1" x14ac:dyDescent="0.25">
      <c r="A2949" s="439"/>
      <c r="B2949" s="440"/>
      <c r="C2949" s="441"/>
      <c r="D2949" s="441"/>
      <c r="E2949" s="441"/>
      <c r="F2949" s="438"/>
    </row>
    <row r="2950" spans="1:6" s="445" customFormat="1" ht="30" hidden="1" customHeight="1" x14ac:dyDescent="0.25">
      <c r="A2950" s="439"/>
      <c r="B2950" s="440"/>
      <c r="C2950" s="441"/>
      <c r="D2950" s="441"/>
      <c r="E2950" s="441"/>
      <c r="F2950" s="438"/>
    </row>
    <row r="2951" spans="1:6" s="445" customFormat="1" ht="30" hidden="1" customHeight="1" x14ac:dyDescent="0.25">
      <c r="A2951" s="439"/>
      <c r="B2951" s="440"/>
      <c r="C2951" s="441"/>
      <c r="D2951" s="441"/>
      <c r="E2951" s="441"/>
      <c r="F2951" s="438"/>
    </row>
    <row r="2952" spans="1:6" s="445" customFormat="1" ht="30" hidden="1" customHeight="1" x14ac:dyDescent="0.25">
      <c r="A2952" s="439"/>
      <c r="B2952" s="440"/>
      <c r="C2952" s="441"/>
      <c r="D2952" s="441"/>
      <c r="E2952" s="441"/>
      <c r="F2952" s="438"/>
    </row>
    <row r="2953" spans="1:6" s="445" customFormat="1" ht="30" hidden="1" customHeight="1" x14ac:dyDescent="0.25">
      <c r="A2953" s="439"/>
      <c r="B2953" s="440"/>
      <c r="C2953" s="441"/>
      <c r="D2953" s="441"/>
      <c r="E2953" s="441"/>
      <c r="F2953" s="438"/>
    </row>
    <row r="2954" spans="1:6" s="445" customFormat="1" ht="30" hidden="1" customHeight="1" x14ac:dyDescent="0.25">
      <c r="A2954" s="439"/>
      <c r="B2954" s="440"/>
      <c r="C2954" s="441"/>
      <c r="D2954" s="441"/>
      <c r="E2954" s="441"/>
      <c r="F2954" s="438"/>
    </row>
    <row r="2955" spans="1:6" s="445" customFormat="1" ht="30" hidden="1" customHeight="1" x14ac:dyDescent="0.25">
      <c r="A2955" s="439"/>
      <c r="B2955" s="440"/>
      <c r="C2955" s="441"/>
      <c r="D2955" s="441"/>
      <c r="E2955" s="441"/>
      <c r="F2955" s="438"/>
    </row>
    <row r="2956" spans="1:6" s="445" customFormat="1" ht="30" hidden="1" customHeight="1" x14ac:dyDescent="0.25">
      <c r="A2956" s="439"/>
      <c r="B2956" s="440"/>
      <c r="C2956" s="441"/>
      <c r="D2956" s="441"/>
      <c r="E2956" s="441"/>
      <c r="F2956" s="438"/>
    </row>
    <row r="2957" spans="1:6" s="445" customFormat="1" ht="30" hidden="1" customHeight="1" x14ac:dyDescent="0.25">
      <c r="A2957" s="439"/>
      <c r="B2957" s="440"/>
      <c r="C2957" s="441"/>
      <c r="D2957" s="441"/>
      <c r="E2957" s="441"/>
      <c r="F2957" s="438"/>
    </row>
    <row r="2958" spans="1:6" s="445" customFormat="1" ht="30" hidden="1" customHeight="1" x14ac:dyDescent="0.25">
      <c r="A2958" s="439"/>
      <c r="B2958" s="440"/>
      <c r="C2958" s="441"/>
      <c r="D2958" s="441"/>
      <c r="E2958" s="441"/>
      <c r="F2958" s="438"/>
    </row>
    <row r="2959" spans="1:6" s="445" customFormat="1" ht="30" hidden="1" customHeight="1" x14ac:dyDescent="0.25">
      <c r="A2959" s="439"/>
      <c r="B2959" s="440"/>
      <c r="C2959" s="441"/>
      <c r="D2959" s="441"/>
      <c r="E2959" s="441"/>
      <c r="F2959" s="438"/>
    </row>
    <row r="2960" spans="1:6" s="445" customFormat="1" ht="30" hidden="1" customHeight="1" x14ac:dyDescent="0.25">
      <c r="A2960" s="439"/>
      <c r="B2960" s="440"/>
      <c r="C2960" s="441"/>
      <c r="D2960" s="441"/>
      <c r="E2960" s="441"/>
      <c r="F2960" s="438"/>
    </row>
    <row r="2961" spans="1:6" s="445" customFormat="1" ht="30" hidden="1" customHeight="1" x14ac:dyDescent="0.25">
      <c r="A2961" s="439"/>
      <c r="B2961" s="440"/>
      <c r="C2961" s="441"/>
      <c r="D2961" s="441"/>
      <c r="E2961" s="441"/>
      <c r="F2961" s="438"/>
    </row>
    <row r="2962" spans="1:6" s="445" customFormat="1" ht="30" hidden="1" customHeight="1" x14ac:dyDescent="0.25">
      <c r="A2962" s="439"/>
      <c r="B2962" s="440"/>
      <c r="C2962" s="441"/>
      <c r="D2962" s="441"/>
      <c r="E2962" s="441"/>
      <c r="F2962" s="438"/>
    </row>
    <row r="2963" spans="1:6" s="445" customFormat="1" ht="30" hidden="1" customHeight="1" x14ac:dyDescent="0.25">
      <c r="A2963" s="439"/>
      <c r="B2963" s="440"/>
      <c r="C2963" s="441"/>
      <c r="D2963" s="441"/>
      <c r="E2963" s="441"/>
      <c r="F2963" s="438"/>
    </row>
    <row r="2964" spans="1:6" s="445" customFormat="1" ht="30" hidden="1" customHeight="1" x14ac:dyDescent="0.25">
      <c r="A2964" s="439"/>
      <c r="B2964" s="440"/>
      <c r="C2964" s="441"/>
      <c r="D2964" s="441"/>
      <c r="E2964" s="441"/>
      <c r="F2964" s="438"/>
    </row>
    <row r="2965" spans="1:6" s="445" customFormat="1" ht="30" hidden="1" customHeight="1" x14ac:dyDescent="0.25">
      <c r="A2965" s="439"/>
      <c r="B2965" s="440"/>
      <c r="C2965" s="441"/>
      <c r="D2965" s="441"/>
      <c r="E2965" s="441"/>
      <c r="F2965" s="438"/>
    </row>
    <row r="2966" spans="1:6" s="445" customFormat="1" ht="30" hidden="1" customHeight="1" x14ac:dyDescent="0.25">
      <c r="A2966" s="439"/>
      <c r="B2966" s="440"/>
      <c r="C2966" s="441"/>
      <c r="D2966" s="441"/>
      <c r="E2966" s="441"/>
      <c r="F2966" s="438"/>
    </row>
    <row r="2967" spans="1:6" s="445" customFormat="1" ht="30" hidden="1" customHeight="1" x14ac:dyDescent="0.25">
      <c r="A2967" s="439"/>
      <c r="B2967" s="440"/>
      <c r="C2967" s="441"/>
      <c r="D2967" s="441"/>
      <c r="E2967" s="441"/>
      <c r="F2967" s="438"/>
    </row>
    <row r="2968" spans="1:6" s="445" customFormat="1" ht="30" hidden="1" customHeight="1" x14ac:dyDescent="0.25">
      <c r="A2968" s="439"/>
      <c r="B2968" s="440"/>
      <c r="C2968" s="441"/>
      <c r="D2968" s="441"/>
      <c r="E2968" s="441"/>
      <c r="F2968" s="438"/>
    </row>
    <row r="2969" spans="1:6" s="445" customFormat="1" ht="30" hidden="1" customHeight="1" x14ac:dyDescent="0.25">
      <c r="A2969" s="439"/>
      <c r="B2969" s="440"/>
      <c r="C2969" s="441"/>
      <c r="D2969" s="441"/>
      <c r="E2969" s="441"/>
      <c r="F2969" s="438"/>
    </row>
    <row r="2970" spans="1:6" s="445" customFormat="1" ht="30" hidden="1" customHeight="1" x14ac:dyDescent="0.25">
      <c r="A2970" s="439"/>
      <c r="B2970" s="440"/>
      <c r="C2970" s="441"/>
      <c r="D2970" s="441"/>
      <c r="E2970" s="441"/>
      <c r="F2970" s="438"/>
    </row>
    <row r="2971" spans="1:6" s="445" customFormat="1" ht="30" hidden="1" customHeight="1" x14ac:dyDescent="0.25">
      <c r="A2971" s="439"/>
      <c r="B2971" s="440"/>
      <c r="C2971" s="441"/>
      <c r="D2971" s="441"/>
      <c r="E2971" s="441"/>
      <c r="F2971" s="438"/>
    </row>
    <row r="2972" spans="1:6" s="445" customFormat="1" ht="30" hidden="1" customHeight="1" x14ac:dyDescent="0.25">
      <c r="A2972" s="439"/>
      <c r="B2972" s="440"/>
      <c r="C2972" s="441"/>
      <c r="D2972" s="441"/>
      <c r="E2972" s="441"/>
      <c r="F2972" s="438"/>
    </row>
    <row r="2973" spans="1:6" s="445" customFormat="1" ht="30" hidden="1" customHeight="1" x14ac:dyDescent="0.25">
      <c r="A2973" s="439"/>
      <c r="B2973" s="440"/>
      <c r="C2973" s="441"/>
      <c r="D2973" s="441"/>
      <c r="E2973" s="441"/>
      <c r="F2973" s="438"/>
    </row>
    <row r="2974" spans="1:6" s="445" customFormat="1" ht="30" hidden="1" customHeight="1" x14ac:dyDescent="0.25">
      <c r="A2974" s="439"/>
      <c r="B2974" s="440"/>
      <c r="C2974" s="441"/>
      <c r="D2974" s="441"/>
      <c r="E2974" s="441"/>
      <c r="F2974" s="438"/>
    </row>
    <row r="2975" spans="1:6" s="445" customFormat="1" ht="30" hidden="1" customHeight="1" x14ac:dyDescent="0.25">
      <c r="A2975" s="439"/>
      <c r="B2975" s="440"/>
      <c r="C2975" s="441"/>
      <c r="D2975" s="441"/>
      <c r="E2975" s="441"/>
      <c r="F2975" s="438"/>
    </row>
    <row r="2976" spans="1:6" s="445" customFormat="1" ht="30" hidden="1" customHeight="1" x14ac:dyDescent="0.25">
      <c r="A2976" s="439"/>
      <c r="B2976" s="440"/>
      <c r="C2976" s="441"/>
      <c r="D2976" s="441"/>
      <c r="E2976" s="441"/>
      <c r="F2976" s="438"/>
    </row>
    <row r="2977" spans="1:6" s="445" customFormat="1" ht="30" hidden="1" customHeight="1" x14ac:dyDescent="0.25">
      <c r="A2977" s="439"/>
      <c r="B2977" s="440"/>
      <c r="C2977" s="441"/>
      <c r="D2977" s="441"/>
      <c r="E2977" s="441"/>
      <c r="F2977" s="438"/>
    </row>
    <row r="2978" spans="1:6" s="445" customFormat="1" ht="30" hidden="1" customHeight="1" x14ac:dyDescent="0.25">
      <c r="A2978" s="439"/>
      <c r="B2978" s="440"/>
      <c r="C2978" s="441"/>
      <c r="D2978" s="441"/>
      <c r="E2978" s="441"/>
      <c r="F2978" s="438"/>
    </row>
    <row r="2979" spans="1:6" s="445" customFormat="1" ht="30" hidden="1" customHeight="1" x14ac:dyDescent="0.25">
      <c r="A2979" s="439"/>
      <c r="B2979" s="440"/>
      <c r="C2979" s="441"/>
      <c r="D2979" s="441"/>
      <c r="E2979" s="441"/>
      <c r="F2979" s="438"/>
    </row>
    <row r="2980" spans="1:6" s="445" customFormat="1" ht="30" hidden="1" customHeight="1" x14ac:dyDescent="0.25">
      <c r="A2980" s="439"/>
      <c r="B2980" s="440"/>
      <c r="C2980" s="441"/>
      <c r="D2980" s="441"/>
      <c r="E2980" s="441"/>
      <c r="F2980" s="438"/>
    </row>
    <row r="2981" spans="1:6" s="445" customFormat="1" ht="30" hidden="1" customHeight="1" x14ac:dyDescent="0.25">
      <c r="A2981" s="439"/>
      <c r="B2981" s="440"/>
      <c r="C2981" s="441"/>
      <c r="D2981" s="441"/>
      <c r="E2981" s="441"/>
      <c r="F2981" s="438"/>
    </row>
    <row r="2982" spans="1:6" s="445" customFormat="1" ht="30" hidden="1" customHeight="1" x14ac:dyDescent="0.25">
      <c r="A2982" s="439"/>
      <c r="B2982" s="440"/>
      <c r="C2982" s="441"/>
      <c r="D2982" s="441"/>
      <c r="E2982" s="441"/>
      <c r="F2982" s="438"/>
    </row>
    <row r="2983" spans="1:6" s="445" customFormat="1" ht="30" hidden="1" customHeight="1" x14ac:dyDescent="0.25">
      <c r="A2983" s="439"/>
      <c r="B2983" s="440"/>
      <c r="C2983" s="441"/>
      <c r="D2983" s="441"/>
      <c r="E2983" s="441"/>
      <c r="F2983" s="438"/>
    </row>
    <row r="2984" spans="1:6" s="445" customFormat="1" ht="30" hidden="1" customHeight="1" x14ac:dyDescent="0.25">
      <c r="A2984" s="439"/>
      <c r="B2984" s="440"/>
      <c r="C2984" s="441"/>
      <c r="D2984" s="441"/>
      <c r="E2984" s="441"/>
      <c r="F2984" s="438"/>
    </row>
    <row r="2985" spans="1:6" s="445" customFormat="1" ht="30" hidden="1" customHeight="1" x14ac:dyDescent="0.25">
      <c r="A2985" s="439"/>
      <c r="B2985" s="440"/>
      <c r="C2985" s="441"/>
      <c r="D2985" s="441"/>
      <c r="E2985" s="441"/>
      <c r="F2985" s="438"/>
    </row>
    <row r="2986" spans="1:6" s="445" customFormat="1" ht="30" hidden="1" customHeight="1" x14ac:dyDescent="0.25">
      <c r="A2986" s="439"/>
      <c r="B2986" s="440"/>
      <c r="C2986" s="441"/>
      <c r="D2986" s="441"/>
      <c r="E2986" s="441"/>
      <c r="F2986" s="438"/>
    </row>
    <row r="2987" spans="1:6" s="445" customFormat="1" ht="30" hidden="1" customHeight="1" x14ac:dyDescent="0.25">
      <c r="A2987" s="439"/>
      <c r="B2987" s="440"/>
      <c r="C2987" s="441"/>
      <c r="D2987" s="441"/>
      <c r="E2987" s="441"/>
      <c r="F2987" s="438"/>
    </row>
    <row r="2988" spans="1:6" s="445" customFormat="1" ht="30" hidden="1" customHeight="1" x14ac:dyDescent="0.25">
      <c r="A2988" s="439"/>
      <c r="B2988" s="440"/>
      <c r="C2988" s="441"/>
      <c r="D2988" s="441"/>
      <c r="E2988" s="441"/>
      <c r="F2988" s="438"/>
    </row>
    <row r="2989" spans="1:6" s="445" customFormat="1" ht="30" hidden="1" customHeight="1" x14ac:dyDescent="0.25">
      <c r="A2989" s="439"/>
      <c r="B2989" s="440"/>
      <c r="C2989" s="441"/>
      <c r="D2989" s="441"/>
      <c r="E2989" s="441"/>
      <c r="F2989" s="438"/>
    </row>
    <row r="2990" spans="1:6" s="445" customFormat="1" ht="30" hidden="1" customHeight="1" x14ac:dyDescent="0.25">
      <c r="A2990" s="439"/>
      <c r="B2990" s="440"/>
      <c r="C2990" s="441"/>
      <c r="D2990" s="441"/>
      <c r="E2990" s="441"/>
      <c r="F2990" s="438"/>
    </row>
    <row r="2991" spans="1:6" s="445" customFormat="1" ht="30" hidden="1" customHeight="1" x14ac:dyDescent="0.25">
      <c r="A2991" s="439"/>
      <c r="B2991" s="440"/>
      <c r="C2991" s="441"/>
      <c r="D2991" s="441"/>
      <c r="E2991" s="441"/>
      <c r="F2991" s="438"/>
    </row>
    <row r="2992" spans="1:6" s="445" customFormat="1" ht="30" hidden="1" customHeight="1" x14ac:dyDescent="0.25">
      <c r="A2992" s="439"/>
      <c r="B2992" s="440"/>
      <c r="C2992" s="441"/>
      <c r="D2992" s="441"/>
      <c r="E2992" s="441"/>
      <c r="F2992" s="438"/>
    </row>
    <row r="2993" spans="1:6" s="445" customFormat="1" ht="30" hidden="1" customHeight="1" x14ac:dyDescent="0.25">
      <c r="A2993" s="439"/>
      <c r="B2993" s="440"/>
      <c r="C2993" s="441"/>
      <c r="D2993" s="441"/>
      <c r="E2993" s="441"/>
      <c r="F2993" s="438"/>
    </row>
    <row r="2994" spans="1:6" s="445" customFormat="1" ht="30" hidden="1" customHeight="1" x14ac:dyDescent="0.25">
      <c r="A2994" s="439"/>
      <c r="B2994" s="440"/>
      <c r="C2994" s="441"/>
      <c r="D2994" s="441"/>
      <c r="E2994" s="441"/>
      <c r="F2994" s="438"/>
    </row>
    <row r="2995" spans="1:6" s="445" customFormat="1" ht="30" hidden="1" customHeight="1" x14ac:dyDescent="0.25">
      <c r="A2995" s="439"/>
      <c r="B2995" s="440"/>
      <c r="C2995" s="441"/>
      <c r="D2995" s="441"/>
      <c r="E2995" s="441"/>
      <c r="F2995" s="438"/>
    </row>
    <row r="2996" spans="1:6" s="445" customFormat="1" ht="30" hidden="1" customHeight="1" x14ac:dyDescent="0.25">
      <c r="A2996" s="439"/>
      <c r="B2996" s="440"/>
      <c r="C2996" s="441"/>
      <c r="D2996" s="441"/>
      <c r="E2996" s="441"/>
      <c r="F2996" s="438"/>
    </row>
    <row r="2997" spans="1:6" s="445" customFormat="1" ht="30" hidden="1" customHeight="1" x14ac:dyDescent="0.25">
      <c r="A2997" s="439"/>
      <c r="B2997" s="440"/>
      <c r="C2997" s="441"/>
      <c r="D2997" s="441"/>
      <c r="E2997" s="441"/>
      <c r="F2997" s="438"/>
    </row>
    <row r="2998" spans="1:6" s="445" customFormat="1" ht="30" hidden="1" customHeight="1" x14ac:dyDescent="0.25">
      <c r="A2998" s="439"/>
      <c r="B2998" s="440"/>
      <c r="C2998" s="441"/>
      <c r="D2998" s="441"/>
      <c r="E2998" s="441"/>
      <c r="F2998" s="438"/>
    </row>
    <row r="2999" spans="1:6" s="445" customFormat="1" ht="30" hidden="1" customHeight="1" x14ac:dyDescent="0.25">
      <c r="A2999" s="439"/>
      <c r="B2999" s="440"/>
      <c r="C2999" s="441"/>
      <c r="D2999" s="441"/>
      <c r="E2999" s="441"/>
      <c r="F2999" s="438"/>
    </row>
    <row r="3000" spans="1:6" s="445" customFormat="1" ht="30" hidden="1" customHeight="1" x14ac:dyDescent="0.25">
      <c r="A3000" s="439"/>
      <c r="B3000" s="440"/>
      <c r="C3000" s="441"/>
      <c r="D3000" s="441"/>
      <c r="E3000" s="441"/>
      <c r="F3000" s="438"/>
    </row>
    <row r="3001" spans="1:6" s="445" customFormat="1" ht="30" hidden="1" customHeight="1" x14ac:dyDescent="0.25">
      <c r="A3001" s="439"/>
      <c r="B3001" s="440"/>
      <c r="C3001" s="441"/>
      <c r="D3001" s="441"/>
      <c r="E3001" s="441"/>
      <c r="F3001" s="438"/>
    </row>
    <row r="3002" spans="1:6" s="445" customFormat="1" ht="30" hidden="1" customHeight="1" x14ac:dyDescent="0.25">
      <c r="A3002" s="439"/>
      <c r="B3002" s="440"/>
      <c r="C3002" s="441"/>
      <c r="D3002" s="441"/>
      <c r="E3002" s="441"/>
      <c r="F3002" s="438"/>
    </row>
    <row r="3003" spans="1:6" s="445" customFormat="1" ht="30" hidden="1" customHeight="1" x14ac:dyDescent="0.25">
      <c r="A3003" s="439"/>
      <c r="B3003" s="440"/>
      <c r="C3003" s="441"/>
      <c r="D3003" s="441"/>
      <c r="E3003" s="441"/>
      <c r="F3003" s="438"/>
    </row>
    <row r="3004" spans="1:6" s="445" customFormat="1" ht="30" hidden="1" customHeight="1" x14ac:dyDescent="0.25">
      <c r="A3004" s="439"/>
      <c r="B3004" s="440"/>
      <c r="C3004" s="441"/>
      <c r="D3004" s="441"/>
      <c r="E3004" s="441"/>
      <c r="F3004" s="438"/>
    </row>
    <row r="3005" spans="1:6" s="445" customFormat="1" ht="30" hidden="1" customHeight="1" x14ac:dyDescent="0.25">
      <c r="A3005" s="439"/>
      <c r="B3005" s="440"/>
      <c r="C3005" s="441"/>
      <c r="D3005" s="441"/>
      <c r="E3005" s="441"/>
      <c r="F3005" s="438"/>
    </row>
    <row r="3006" spans="1:6" s="445" customFormat="1" ht="30" hidden="1" customHeight="1" x14ac:dyDescent="0.25">
      <c r="A3006" s="439"/>
      <c r="B3006" s="440"/>
      <c r="C3006" s="441"/>
      <c r="D3006" s="441"/>
      <c r="E3006" s="441"/>
      <c r="F3006" s="438"/>
    </row>
    <row r="3007" spans="1:6" s="445" customFormat="1" ht="30" hidden="1" customHeight="1" x14ac:dyDescent="0.25">
      <c r="A3007" s="439"/>
      <c r="B3007" s="440"/>
      <c r="C3007" s="441"/>
      <c r="D3007" s="441"/>
      <c r="E3007" s="441"/>
      <c r="F3007" s="438"/>
    </row>
    <row r="3008" spans="1:6" s="445" customFormat="1" ht="30" hidden="1" customHeight="1" x14ac:dyDescent="0.25">
      <c r="A3008" s="439"/>
      <c r="B3008" s="440"/>
      <c r="C3008" s="441"/>
      <c r="D3008" s="441"/>
      <c r="E3008" s="441"/>
      <c r="F3008" s="438"/>
    </row>
    <row r="3009" spans="1:6" s="445" customFormat="1" ht="30" hidden="1" customHeight="1" x14ac:dyDescent="0.25">
      <c r="A3009" s="439"/>
      <c r="B3009" s="440"/>
      <c r="C3009" s="441"/>
      <c r="D3009" s="441"/>
      <c r="E3009" s="441"/>
      <c r="F3009" s="438"/>
    </row>
    <row r="3010" spans="1:6" s="445" customFormat="1" ht="30" hidden="1" customHeight="1" x14ac:dyDescent="0.25">
      <c r="A3010" s="439"/>
      <c r="B3010" s="440"/>
      <c r="C3010" s="441"/>
      <c r="D3010" s="441"/>
      <c r="E3010" s="441"/>
      <c r="F3010" s="438"/>
    </row>
    <row r="3011" spans="1:6" s="445" customFormat="1" ht="30" hidden="1" customHeight="1" x14ac:dyDescent="0.25">
      <c r="A3011" s="439"/>
      <c r="B3011" s="440"/>
      <c r="C3011" s="441"/>
      <c r="D3011" s="441"/>
      <c r="E3011" s="441"/>
      <c r="F3011" s="438"/>
    </row>
    <row r="3012" spans="1:6" s="445" customFormat="1" ht="30" hidden="1" customHeight="1" x14ac:dyDescent="0.25">
      <c r="A3012" s="439"/>
      <c r="B3012" s="440"/>
      <c r="C3012" s="441"/>
      <c r="D3012" s="441"/>
      <c r="E3012" s="441"/>
      <c r="F3012" s="438"/>
    </row>
    <row r="3013" spans="1:6" s="445" customFormat="1" ht="30" hidden="1" customHeight="1" x14ac:dyDescent="0.25">
      <c r="A3013" s="439"/>
      <c r="B3013" s="440"/>
      <c r="C3013" s="441"/>
      <c r="D3013" s="441"/>
      <c r="E3013" s="441"/>
      <c r="F3013" s="438"/>
    </row>
    <row r="3014" spans="1:6" s="445" customFormat="1" ht="30" hidden="1" customHeight="1" x14ac:dyDescent="0.25">
      <c r="A3014" s="439"/>
      <c r="B3014" s="440"/>
      <c r="C3014" s="441"/>
      <c r="D3014" s="441"/>
      <c r="E3014" s="441"/>
      <c r="F3014" s="438"/>
    </row>
    <row r="3015" spans="1:6" s="445" customFormat="1" ht="30" hidden="1" customHeight="1" x14ac:dyDescent="0.25">
      <c r="A3015" s="439"/>
      <c r="B3015" s="440"/>
      <c r="C3015" s="441"/>
      <c r="D3015" s="441"/>
      <c r="E3015" s="441"/>
      <c r="F3015" s="438"/>
    </row>
    <row r="3016" spans="1:6" s="445" customFormat="1" ht="30" hidden="1" customHeight="1" x14ac:dyDescent="0.25">
      <c r="A3016" s="439"/>
      <c r="B3016" s="440"/>
      <c r="C3016" s="441"/>
      <c r="D3016" s="441"/>
      <c r="E3016" s="441"/>
      <c r="F3016" s="438"/>
    </row>
    <row r="3017" spans="1:6" s="445" customFormat="1" ht="30" hidden="1" customHeight="1" x14ac:dyDescent="0.25">
      <c r="A3017" s="439"/>
      <c r="B3017" s="440"/>
      <c r="C3017" s="441"/>
      <c r="D3017" s="441"/>
      <c r="E3017" s="441"/>
      <c r="F3017" s="438"/>
    </row>
    <row r="3018" spans="1:6" s="445" customFormat="1" ht="30" hidden="1" customHeight="1" x14ac:dyDescent="0.25">
      <c r="A3018" s="439"/>
      <c r="B3018" s="440"/>
      <c r="C3018" s="441"/>
      <c r="D3018" s="441"/>
      <c r="E3018" s="441"/>
      <c r="F3018" s="438"/>
    </row>
    <row r="3019" spans="1:6" s="445" customFormat="1" ht="30" hidden="1" customHeight="1" x14ac:dyDescent="0.25">
      <c r="A3019" s="439"/>
      <c r="B3019" s="440"/>
      <c r="C3019" s="441"/>
      <c r="D3019" s="441"/>
      <c r="E3019" s="441"/>
      <c r="F3019" s="438"/>
    </row>
    <row r="3020" spans="1:6" s="445" customFormat="1" ht="30" hidden="1" customHeight="1" x14ac:dyDescent="0.25">
      <c r="A3020" s="439"/>
      <c r="B3020" s="440"/>
      <c r="C3020" s="441"/>
      <c r="D3020" s="441"/>
      <c r="E3020" s="441"/>
      <c r="F3020" s="438"/>
    </row>
    <row r="3021" spans="1:6" s="445" customFormat="1" ht="30" hidden="1" customHeight="1" x14ac:dyDescent="0.25">
      <c r="A3021" s="439"/>
      <c r="B3021" s="440"/>
      <c r="C3021" s="441"/>
      <c r="D3021" s="441"/>
      <c r="E3021" s="441"/>
      <c r="F3021" s="438"/>
    </row>
    <row r="3022" spans="1:6" s="445" customFormat="1" ht="30" hidden="1" customHeight="1" x14ac:dyDescent="0.25">
      <c r="A3022" s="439"/>
      <c r="B3022" s="440"/>
      <c r="C3022" s="441"/>
      <c r="D3022" s="441"/>
      <c r="E3022" s="441"/>
      <c r="F3022" s="438"/>
    </row>
    <row r="3023" spans="1:6" s="445" customFormat="1" ht="30" hidden="1" customHeight="1" x14ac:dyDescent="0.25">
      <c r="A3023" s="439"/>
      <c r="B3023" s="440"/>
      <c r="C3023" s="441"/>
      <c r="D3023" s="441"/>
      <c r="E3023" s="441"/>
      <c r="F3023" s="438"/>
    </row>
    <row r="3024" spans="1:6" s="445" customFormat="1" ht="30" hidden="1" customHeight="1" x14ac:dyDescent="0.25">
      <c r="A3024" s="439"/>
      <c r="B3024" s="440"/>
      <c r="C3024" s="441"/>
      <c r="D3024" s="441"/>
      <c r="E3024" s="441"/>
      <c r="F3024" s="438"/>
    </row>
    <row r="3025" spans="1:6" s="445" customFormat="1" ht="30" hidden="1" customHeight="1" x14ac:dyDescent="0.25">
      <c r="A3025" s="439"/>
      <c r="B3025" s="440"/>
      <c r="C3025" s="441"/>
      <c r="D3025" s="441"/>
      <c r="E3025" s="441"/>
      <c r="F3025" s="438"/>
    </row>
    <row r="3026" spans="1:6" s="445" customFormat="1" ht="30" hidden="1" customHeight="1" x14ac:dyDescent="0.25">
      <c r="A3026" s="439"/>
      <c r="B3026" s="440"/>
      <c r="C3026" s="441"/>
      <c r="D3026" s="441"/>
      <c r="E3026" s="441"/>
      <c r="F3026" s="438"/>
    </row>
    <row r="3027" spans="1:6" s="445" customFormat="1" ht="30" hidden="1" customHeight="1" x14ac:dyDescent="0.25">
      <c r="A3027" s="439"/>
      <c r="B3027" s="440"/>
      <c r="C3027" s="441"/>
      <c r="D3027" s="441"/>
      <c r="E3027" s="441"/>
      <c r="F3027" s="438"/>
    </row>
    <row r="3028" spans="1:6" s="445" customFormat="1" ht="30" hidden="1" customHeight="1" x14ac:dyDescent="0.25">
      <c r="A3028" s="439"/>
      <c r="B3028" s="440"/>
      <c r="C3028" s="441"/>
      <c r="D3028" s="441"/>
      <c r="E3028" s="441"/>
      <c r="F3028" s="438"/>
    </row>
    <row r="3029" spans="1:6" s="445" customFormat="1" ht="30" hidden="1" customHeight="1" x14ac:dyDescent="0.25">
      <c r="A3029" s="439"/>
      <c r="B3029" s="440"/>
      <c r="C3029" s="441"/>
      <c r="D3029" s="441"/>
      <c r="E3029" s="441"/>
      <c r="F3029" s="438"/>
    </row>
    <row r="3030" spans="1:6" s="445" customFormat="1" ht="30" hidden="1" customHeight="1" x14ac:dyDescent="0.25">
      <c r="A3030" s="439"/>
      <c r="B3030" s="440"/>
      <c r="C3030" s="441"/>
      <c r="D3030" s="441"/>
      <c r="E3030" s="441"/>
      <c r="F3030" s="438"/>
    </row>
    <row r="3031" spans="1:6" s="445" customFormat="1" ht="30" hidden="1" customHeight="1" x14ac:dyDescent="0.25">
      <c r="A3031" s="439"/>
      <c r="B3031" s="440"/>
      <c r="C3031" s="441"/>
      <c r="D3031" s="441"/>
      <c r="E3031" s="441"/>
      <c r="F3031" s="438"/>
    </row>
    <row r="3032" spans="1:6" s="445" customFormat="1" ht="30" hidden="1" customHeight="1" x14ac:dyDescent="0.25">
      <c r="A3032" s="439"/>
      <c r="B3032" s="440"/>
      <c r="C3032" s="441"/>
      <c r="D3032" s="441"/>
      <c r="E3032" s="441"/>
      <c r="F3032" s="438"/>
    </row>
    <row r="3033" spans="1:6" s="445" customFormat="1" ht="30" hidden="1" customHeight="1" x14ac:dyDescent="0.25">
      <c r="A3033" s="439"/>
      <c r="B3033" s="440"/>
      <c r="C3033" s="441"/>
      <c r="D3033" s="441"/>
      <c r="E3033" s="441"/>
      <c r="F3033" s="438"/>
    </row>
    <row r="3034" spans="1:6" s="445" customFormat="1" ht="30" hidden="1" customHeight="1" x14ac:dyDescent="0.25">
      <c r="A3034" s="439"/>
      <c r="B3034" s="440"/>
      <c r="C3034" s="441"/>
      <c r="D3034" s="441"/>
      <c r="E3034" s="441"/>
      <c r="F3034" s="438"/>
    </row>
    <row r="3035" spans="1:6" s="445" customFormat="1" ht="30" hidden="1" customHeight="1" x14ac:dyDescent="0.25">
      <c r="A3035" s="439"/>
      <c r="B3035" s="440"/>
      <c r="C3035" s="441"/>
      <c r="D3035" s="441"/>
      <c r="E3035" s="441"/>
      <c r="F3035" s="438"/>
    </row>
    <row r="3036" spans="1:6" s="445" customFormat="1" ht="30" hidden="1" customHeight="1" x14ac:dyDescent="0.25">
      <c r="A3036" s="439"/>
      <c r="B3036" s="440"/>
      <c r="C3036" s="441"/>
      <c r="D3036" s="441"/>
      <c r="E3036" s="441"/>
      <c r="F3036" s="438"/>
    </row>
    <row r="3037" spans="1:6" s="445" customFormat="1" ht="30" hidden="1" customHeight="1" x14ac:dyDescent="0.25">
      <c r="A3037" s="439"/>
      <c r="B3037" s="440"/>
      <c r="C3037" s="441"/>
      <c r="D3037" s="441"/>
      <c r="E3037" s="441"/>
      <c r="F3037" s="438"/>
    </row>
    <row r="3038" spans="1:6" s="445" customFormat="1" ht="30" hidden="1" customHeight="1" x14ac:dyDescent="0.25">
      <c r="A3038" s="439"/>
      <c r="B3038" s="440"/>
      <c r="C3038" s="441"/>
      <c r="D3038" s="441"/>
      <c r="E3038" s="441"/>
      <c r="F3038" s="438"/>
    </row>
    <row r="3039" spans="1:6" s="445" customFormat="1" ht="30" hidden="1" customHeight="1" x14ac:dyDescent="0.25">
      <c r="A3039" s="439"/>
      <c r="B3039" s="440"/>
      <c r="C3039" s="441"/>
      <c r="D3039" s="441"/>
      <c r="E3039" s="441"/>
      <c r="F3039" s="438"/>
    </row>
    <row r="3040" spans="1:6" s="445" customFormat="1" ht="30" hidden="1" customHeight="1" x14ac:dyDescent="0.25">
      <c r="A3040" s="439"/>
      <c r="B3040" s="440"/>
      <c r="C3040" s="441"/>
      <c r="D3040" s="441"/>
      <c r="E3040" s="441"/>
      <c r="F3040" s="438"/>
    </row>
    <row r="3041" spans="1:6" s="445" customFormat="1" ht="30" hidden="1" customHeight="1" x14ac:dyDescent="0.25">
      <c r="A3041" s="439"/>
      <c r="B3041" s="440"/>
      <c r="C3041" s="441"/>
      <c r="D3041" s="441"/>
      <c r="E3041" s="441"/>
      <c r="F3041" s="438"/>
    </row>
    <row r="3042" spans="1:6" s="445" customFormat="1" ht="30" hidden="1" customHeight="1" x14ac:dyDescent="0.25">
      <c r="A3042" s="439"/>
      <c r="B3042" s="440"/>
      <c r="C3042" s="441"/>
      <c r="D3042" s="441"/>
      <c r="E3042" s="441"/>
      <c r="F3042" s="438"/>
    </row>
    <row r="3043" spans="1:6" s="445" customFormat="1" ht="30" hidden="1" customHeight="1" x14ac:dyDescent="0.25">
      <c r="A3043" s="439"/>
      <c r="B3043" s="440"/>
      <c r="C3043" s="441"/>
      <c r="D3043" s="441"/>
      <c r="E3043" s="441"/>
      <c r="F3043" s="438"/>
    </row>
    <row r="3044" spans="1:6" s="445" customFormat="1" ht="30" hidden="1" customHeight="1" x14ac:dyDescent="0.25">
      <c r="A3044" s="439"/>
      <c r="B3044" s="440"/>
      <c r="C3044" s="441"/>
      <c r="D3044" s="441"/>
      <c r="E3044" s="441"/>
      <c r="F3044" s="438"/>
    </row>
    <row r="3045" spans="1:6" s="445" customFormat="1" ht="30" hidden="1" customHeight="1" x14ac:dyDescent="0.25">
      <c r="A3045" s="439"/>
      <c r="B3045" s="440"/>
      <c r="C3045" s="441"/>
      <c r="D3045" s="441"/>
      <c r="E3045" s="441"/>
      <c r="F3045" s="438"/>
    </row>
    <row r="3046" spans="1:6" s="445" customFormat="1" ht="30" hidden="1" customHeight="1" x14ac:dyDescent="0.25">
      <c r="A3046" s="439"/>
      <c r="B3046" s="440"/>
      <c r="C3046" s="441"/>
      <c r="D3046" s="441"/>
      <c r="E3046" s="441"/>
      <c r="F3046" s="438"/>
    </row>
    <row r="3047" spans="1:6" s="445" customFormat="1" ht="30" hidden="1" customHeight="1" x14ac:dyDescent="0.25">
      <c r="A3047" s="439"/>
      <c r="B3047" s="440"/>
      <c r="C3047" s="441"/>
      <c r="D3047" s="441"/>
      <c r="E3047" s="441"/>
      <c r="F3047" s="438"/>
    </row>
    <row r="3048" spans="1:6" s="445" customFormat="1" ht="30" hidden="1" customHeight="1" x14ac:dyDescent="0.25">
      <c r="A3048" s="439"/>
      <c r="B3048" s="440"/>
      <c r="C3048" s="441"/>
      <c r="D3048" s="441"/>
      <c r="E3048" s="441"/>
      <c r="F3048" s="438"/>
    </row>
    <row r="3049" spans="1:6" s="445" customFormat="1" ht="30" hidden="1" customHeight="1" x14ac:dyDescent="0.25">
      <c r="A3049" s="439"/>
      <c r="B3049" s="440"/>
      <c r="C3049" s="441"/>
      <c r="D3049" s="441"/>
      <c r="E3049" s="441"/>
      <c r="F3049" s="438"/>
    </row>
    <row r="3050" spans="1:6" s="445" customFormat="1" ht="30" hidden="1" customHeight="1" x14ac:dyDescent="0.25">
      <c r="A3050" s="439"/>
      <c r="B3050" s="440"/>
      <c r="C3050" s="441"/>
      <c r="D3050" s="441"/>
      <c r="E3050" s="441"/>
      <c r="F3050" s="438"/>
    </row>
    <row r="3051" spans="1:6" s="445" customFormat="1" ht="30" hidden="1" customHeight="1" x14ac:dyDescent="0.25">
      <c r="A3051" s="439"/>
      <c r="B3051" s="440"/>
      <c r="C3051" s="441"/>
      <c r="D3051" s="441"/>
      <c r="E3051" s="441"/>
      <c r="F3051" s="438"/>
    </row>
    <row r="3052" spans="1:6" s="445" customFormat="1" ht="30" hidden="1" customHeight="1" x14ac:dyDescent="0.25">
      <c r="A3052" s="439"/>
      <c r="B3052" s="440"/>
      <c r="C3052" s="441"/>
      <c r="D3052" s="441"/>
      <c r="E3052" s="441"/>
      <c r="F3052" s="438"/>
    </row>
    <row r="3053" spans="1:6" s="445" customFormat="1" ht="30" hidden="1" customHeight="1" x14ac:dyDescent="0.25">
      <c r="A3053" s="439"/>
      <c r="B3053" s="440"/>
      <c r="C3053" s="441"/>
      <c r="D3053" s="441"/>
      <c r="E3053" s="441"/>
      <c r="F3053" s="438"/>
    </row>
    <row r="3054" spans="1:6" s="445" customFormat="1" ht="30" hidden="1" customHeight="1" x14ac:dyDescent="0.25">
      <c r="A3054" s="439"/>
      <c r="B3054" s="440"/>
      <c r="C3054" s="441"/>
      <c r="D3054" s="441"/>
      <c r="E3054" s="441"/>
      <c r="F3054" s="438"/>
    </row>
    <row r="3055" spans="1:6" s="445" customFormat="1" ht="30" hidden="1" customHeight="1" x14ac:dyDescent="0.25">
      <c r="A3055" s="439"/>
      <c r="B3055" s="440"/>
      <c r="C3055" s="441"/>
      <c r="D3055" s="441"/>
      <c r="E3055" s="441"/>
      <c r="F3055" s="438"/>
    </row>
    <row r="3056" spans="1:6" s="445" customFormat="1" ht="30" hidden="1" customHeight="1" x14ac:dyDescent="0.25">
      <c r="A3056" s="439"/>
      <c r="B3056" s="440"/>
      <c r="C3056" s="441"/>
      <c r="D3056" s="441"/>
      <c r="E3056" s="441"/>
      <c r="F3056" s="438"/>
    </row>
    <row r="3057" spans="1:6" s="445" customFormat="1" ht="30" hidden="1" customHeight="1" x14ac:dyDescent="0.25">
      <c r="A3057" s="439"/>
      <c r="B3057" s="440"/>
      <c r="C3057" s="441"/>
      <c r="D3057" s="441"/>
      <c r="E3057" s="441"/>
      <c r="F3057" s="438"/>
    </row>
    <row r="3058" spans="1:6" s="445" customFormat="1" ht="30" hidden="1" customHeight="1" x14ac:dyDescent="0.25">
      <c r="A3058" s="439"/>
      <c r="B3058" s="440"/>
      <c r="C3058" s="441"/>
      <c r="D3058" s="441"/>
      <c r="E3058" s="441"/>
      <c r="F3058" s="438"/>
    </row>
    <row r="3059" spans="1:6" s="445" customFormat="1" ht="30" hidden="1" customHeight="1" x14ac:dyDescent="0.25">
      <c r="A3059" s="439"/>
      <c r="B3059" s="440"/>
      <c r="C3059" s="441"/>
      <c r="D3059" s="441"/>
      <c r="E3059" s="441"/>
      <c r="F3059" s="438"/>
    </row>
    <row r="3060" spans="1:6" s="445" customFormat="1" ht="30" hidden="1" customHeight="1" x14ac:dyDescent="0.25">
      <c r="A3060" s="439"/>
      <c r="B3060" s="440"/>
      <c r="C3060" s="441"/>
      <c r="D3060" s="441"/>
      <c r="E3060" s="441"/>
      <c r="F3060" s="438"/>
    </row>
    <row r="3061" spans="1:6" s="445" customFormat="1" ht="30" hidden="1" customHeight="1" x14ac:dyDescent="0.25">
      <c r="A3061" s="439"/>
      <c r="B3061" s="440"/>
      <c r="C3061" s="441"/>
      <c r="D3061" s="441"/>
      <c r="E3061" s="441"/>
      <c r="F3061" s="438"/>
    </row>
    <row r="3062" spans="1:6" s="445" customFormat="1" ht="30" hidden="1" customHeight="1" x14ac:dyDescent="0.25">
      <c r="A3062" s="439"/>
      <c r="B3062" s="440"/>
      <c r="C3062" s="441"/>
      <c r="D3062" s="441"/>
      <c r="E3062" s="441"/>
      <c r="F3062" s="438"/>
    </row>
    <row r="3063" spans="1:6" s="445" customFormat="1" ht="30" hidden="1" customHeight="1" x14ac:dyDescent="0.25">
      <c r="A3063" s="439"/>
      <c r="B3063" s="440"/>
      <c r="C3063" s="441"/>
      <c r="D3063" s="441"/>
      <c r="E3063" s="441"/>
      <c r="F3063" s="438"/>
    </row>
    <row r="3064" spans="1:6" s="445" customFormat="1" ht="30" hidden="1" customHeight="1" x14ac:dyDescent="0.25">
      <c r="A3064" s="439"/>
      <c r="B3064" s="440"/>
      <c r="C3064" s="441"/>
      <c r="D3064" s="441"/>
      <c r="E3064" s="441"/>
      <c r="F3064" s="438"/>
    </row>
    <row r="3065" spans="1:6" s="445" customFormat="1" ht="30" hidden="1" customHeight="1" x14ac:dyDescent="0.25">
      <c r="A3065" s="439"/>
      <c r="B3065" s="440"/>
      <c r="C3065" s="441"/>
      <c r="D3065" s="441"/>
      <c r="E3065" s="441"/>
      <c r="F3065" s="438"/>
    </row>
    <row r="3066" spans="1:6" s="445" customFormat="1" ht="30" hidden="1" customHeight="1" x14ac:dyDescent="0.25">
      <c r="A3066" s="439"/>
      <c r="B3066" s="440"/>
      <c r="C3066" s="441"/>
      <c r="D3066" s="441"/>
      <c r="E3066" s="441"/>
      <c r="F3066" s="438"/>
    </row>
    <row r="3067" spans="1:6" s="445" customFormat="1" ht="30" hidden="1" customHeight="1" x14ac:dyDescent="0.25">
      <c r="A3067" s="439"/>
      <c r="B3067" s="440"/>
      <c r="C3067" s="441"/>
      <c r="D3067" s="441"/>
      <c r="E3067" s="441"/>
      <c r="F3067" s="438"/>
    </row>
    <row r="3068" spans="1:6" s="445" customFormat="1" ht="30" hidden="1" customHeight="1" x14ac:dyDescent="0.25">
      <c r="A3068" s="439"/>
      <c r="B3068" s="440"/>
      <c r="C3068" s="441"/>
      <c r="D3068" s="441"/>
      <c r="E3068" s="441"/>
      <c r="F3068" s="438"/>
    </row>
    <row r="3069" spans="1:6" s="445" customFormat="1" ht="30" hidden="1" customHeight="1" x14ac:dyDescent="0.25">
      <c r="A3069" s="439"/>
      <c r="B3069" s="440"/>
      <c r="C3069" s="441"/>
      <c r="D3069" s="441"/>
      <c r="E3069" s="441"/>
      <c r="F3069" s="438"/>
    </row>
    <row r="3070" spans="1:6" s="445" customFormat="1" ht="30" hidden="1" customHeight="1" x14ac:dyDescent="0.25">
      <c r="A3070" s="439"/>
      <c r="B3070" s="440"/>
      <c r="C3070" s="441"/>
      <c r="D3070" s="441"/>
      <c r="E3070" s="441"/>
      <c r="F3070" s="438"/>
    </row>
    <row r="3071" spans="1:6" s="445" customFormat="1" ht="30" hidden="1" customHeight="1" x14ac:dyDescent="0.25">
      <c r="A3071" s="439"/>
      <c r="B3071" s="440"/>
      <c r="C3071" s="441"/>
      <c r="D3071" s="441"/>
      <c r="E3071" s="441"/>
      <c r="F3071" s="438"/>
    </row>
    <row r="3072" spans="1:6" s="445" customFormat="1" ht="30" hidden="1" customHeight="1" x14ac:dyDescent="0.25">
      <c r="A3072" s="439"/>
      <c r="B3072" s="440"/>
      <c r="C3072" s="441"/>
      <c r="D3072" s="441"/>
      <c r="E3072" s="441"/>
      <c r="F3072" s="438"/>
    </row>
    <row r="3073" spans="1:6" s="445" customFormat="1" ht="30" hidden="1" customHeight="1" x14ac:dyDescent="0.25">
      <c r="A3073" s="439"/>
      <c r="B3073" s="440"/>
      <c r="C3073" s="441"/>
      <c r="D3073" s="441"/>
      <c r="E3073" s="441"/>
      <c r="F3073" s="438"/>
    </row>
    <row r="3074" spans="1:6" s="445" customFormat="1" ht="30" hidden="1" customHeight="1" x14ac:dyDescent="0.25">
      <c r="A3074" s="439"/>
      <c r="B3074" s="440"/>
      <c r="C3074" s="441"/>
      <c r="D3074" s="441"/>
      <c r="E3074" s="441"/>
      <c r="F3074" s="438"/>
    </row>
    <row r="3075" spans="1:6" s="445" customFormat="1" ht="30" hidden="1" customHeight="1" x14ac:dyDescent="0.25">
      <c r="A3075" s="439"/>
      <c r="B3075" s="440"/>
      <c r="C3075" s="441"/>
      <c r="D3075" s="441"/>
      <c r="E3075" s="441"/>
      <c r="F3075" s="438"/>
    </row>
    <row r="3076" spans="1:6" s="445" customFormat="1" ht="30" hidden="1" customHeight="1" x14ac:dyDescent="0.25">
      <c r="A3076" s="439"/>
      <c r="B3076" s="440"/>
      <c r="C3076" s="441"/>
      <c r="D3076" s="441"/>
      <c r="E3076" s="441"/>
      <c r="F3076" s="438"/>
    </row>
    <row r="3077" spans="1:6" s="445" customFormat="1" ht="30" hidden="1" customHeight="1" x14ac:dyDescent="0.25">
      <c r="A3077" s="439"/>
      <c r="B3077" s="440"/>
      <c r="C3077" s="441"/>
      <c r="D3077" s="441"/>
      <c r="E3077" s="441"/>
      <c r="F3077" s="438"/>
    </row>
    <row r="3078" spans="1:6" s="445" customFormat="1" ht="30" hidden="1" customHeight="1" x14ac:dyDescent="0.25">
      <c r="A3078" s="439"/>
      <c r="B3078" s="440"/>
      <c r="C3078" s="441"/>
      <c r="D3078" s="441"/>
      <c r="E3078" s="441"/>
      <c r="F3078" s="438"/>
    </row>
    <row r="3079" spans="1:6" s="445" customFormat="1" ht="30" hidden="1" customHeight="1" x14ac:dyDescent="0.25">
      <c r="A3079" s="439"/>
      <c r="B3079" s="440"/>
      <c r="C3079" s="441"/>
      <c r="D3079" s="441"/>
      <c r="E3079" s="441"/>
      <c r="F3079" s="438"/>
    </row>
    <row r="3080" spans="1:6" s="445" customFormat="1" ht="30" hidden="1" customHeight="1" x14ac:dyDescent="0.25">
      <c r="A3080" s="439"/>
      <c r="B3080" s="440"/>
      <c r="C3080" s="441"/>
      <c r="D3080" s="441"/>
      <c r="E3080" s="441"/>
      <c r="F3080" s="438"/>
    </row>
    <row r="3081" spans="1:6" s="445" customFormat="1" ht="30" hidden="1" customHeight="1" x14ac:dyDescent="0.25">
      <c r="A3081" s="439"/>
      <c r="B3081" s="440"/>
      <c r="C3081" s="441"/>
      <c r="D3081" s="441"/>
      <c r="E3081" s="441"/>
      <c r="F3081" s="438"/>
    </row>
    <row r="3082" spans="1:6" s="445" customFormat="1" ht="30" hidden="1" customHeight="1" x14ac:dyDescent="0.25">
      <c r="A3082" s="439"/>
      <c r="B3082" s="440"/>
      <c r="C3082" s="441"/>
      <c r="D3082" s="441"/>
      <c r="E3082" s="441"/>
      <c r="F3082" s="438"/>
    </row>
    <row r="3083" spans="1:6" s="445" customFormat="1" ht="30" hidden="1" customHeight="1" x14ac:dyDescent="0.25">
      <c r="A3083" s="439"/>
      <c r="B3083" s="440"/>
      <c r="C3083" s="441"/>
      <c r="D3083" s="441"/>
      <c r="E3083" s="441"/>
      <c r="F3083" s="438"/>
    </row>
    <row r="3084" spans="1:6" s="445" customFormat="1" ht="30" hidden="1" customHeight="1" x14ac:dyDescent="0.25">
      <c r="A3084" s="439"/>
      <c r="B3084" s="440"/>
      <c r="C3084" s="441"/>
      <c r="D3084" s="441"/>
      <c r="E3084" s="441"/>
      <c r="F3084" s="438"/>
    </row>
    <row r="3085" spans="1:6" s="445" customFormat="1" ht="30" hidden="1" customHeight="1" x14ac:dyDescent="0.25">
      <c r="A3085" s="439"/>
      <c r="B3085" s="440"/>
      <c r="C3085" s="441"/>
      <c r="D3085" s="441"/>
      <c r="E3085" s="441"/>
      <c r="F3085" s="438"/>
    </row>
    <row r="3086" spans="1:6" s="445" customFormat="1" ht="30" hidden="1" customHeight="1" x14ac:dyDescent="0.25">
      <c r="A3086" s="439"/>
      <c r="B3086" s="440"/>
      <c r="C3086" s="441"/>
      <c r="D3086" s="441"/>
      <c r="E3086" s="441"/>
      <c r="F3086" s="438"/>
    </row>
    <row r="3087" spans="1:6" s="445" customFormat="1" ht="30" hidden="1" customHeight="1" x14ac:dyDescent="0.25">
      <c r="A3087" s="439"/>
      <c r="B3087" s="440"/>
      <c r="C3087" s="441"/>
      <c r="D3087" s="441"/>
      <c r="E3087" s="441"/>
      <c r="F3087" s="438"/>
    </row>
    <row r="3088" spans="1:6" s="445" customFormat="1" ht="30" hidden="1" customHeight="1" x14ac:dyDescent="0.25">
      <c r="A3088" s="439"/>
      <c r="B3088" s="440"/>
      <c r="C3088" s="441"/>
      <c r="D3088" s="441"/>
      <c r="E3088" s="441"/>
      <c r="F3088" s="438"/>
    </row>
    <row r="3089" spans="1:6" s="445" customFormat="1" ht="30" hidden="1" customHeight="1" x14ac:dyDescent="0.25">
      <c r="A3089" s="439"/>
      <c r="B3089" s="440"/>
      <c r="C3089" s="441"/>
      <c r="D3089" s="441"/>
      <c r="E3089" s="441"/>
      <c r="F3089" s="438"/>
    </row>
    <row r="3090" spans="1:6" s="445" customFormat="1" ht="30" hidden="1" customHeight="1" x14ac:dyDescent="0.25">
      <c r="A3090" s="439"/>
      <c r="B3090" s="440"/>
      <c r="C3090" s="441"/>
      <c r="D3090" s="441"/>
      <c r="E3090" s="441"/>
      <c r="F3090" s="438"/>
    </row>
    <row r="3091" spans="1:6" s="445" customFormat="1" ht="30" hidden="1" customHeight="1" x14ac:dyDescent="0.25">
      <c r="A3091" s="439"/>
      <c r="B3091" s="440"/>
      <c r="C3091" s="441"/>
      <c r="D3091" s="441"/>
      <c r="E3091" s="441"/>
      <c r="F3091" s="438"/>
    </row>
    <row r="3092" spans="1:6" s="445" customFormat="1" ht="30" hidden="1" customHeight="1" x14ac:dyDescent="0.25">
      <c r="A3092" s="439"/>
      <c r="B3092" s="440"/>
      <c r="C3092" s="441"/>
      <c r="D3092" s="441"/>
      <c r="E3092" s="441"/>
      <c r="F3092" s="438"/>
    </row>
    <row r="3093" spans="1:6" s="445" customFormat="1" ht="30" hidden="1" customHeight="1" x14ac:dyDescent="0.25">
      <c r="A3093" s="439"/>
      <c r="B3093" s="440"/>
      <c r="C3093" s="441"/>
      <c r="D3093" s="441"/>
      <c r="E3093" s="441"/>
      <c r="F3093" s="438"/>
    </row>
    <row r="3094" spans="1:6" s="445" customFormat="1" ht="30" hidden="1" customHeight="1" x14ac:dyDescent="0.25">
      <c r="A3094" s="439"/>
      <c r="B3094" s="440"/>
      <c r="C3094" s="441"/>
      <c r="D3094" s="441"/>
      <c r="E3094" s="441"/>
      <c r="F3094" s="438"/>
    </row>
    <row r="3095" spans="1:6" s="445" customFormat="1" ht="30" hidden="1" customHeight="1" x14ac:dyDescent="0.25">
      <c r="A3095" s="439"/>
      <c r="B3095" s="440"/>
      <c r="C3095" s="441"/>
      <c r="D3095" s="441"/>
      <c r="E3095" s="441"/>
      <c r="F3095" s="438"/>
    </row>
    <row r="3096" spans="1:6" s="445" customFormat="1" ht="30" hidden="1" customHeight="1" x14ac:dyDescent="0.25">
      <c r="A3096" s="439"/>
      <c r="B3096" s="440"/>
      <c r="C3096" s="441"/>
      <c r="D3096" s="441"/>
      <c r="E3096" s="441"/>
      <c r="F3096" s="438"/>
    </row>
    <row r="3097" spans="1:6" s="445" customFormat="1" ht="30" hidden="1" customHeight="1" x14ac:dyDescent="0.25">
      <c r="A3097" s="439"/>
      <c r="B3097" s="440"/>
      <c r="C3097" s="441"/>
      <c r="D3097" s="441"/>
      <c r="E3097" s="441"/>
      <c r="F3097" s="438"/>
    </row>
    <row r="3098" spans="1:6" s="445" customFormat="1" ht="30" hidden="1" customHeight="1" x14ac:dyDescent="0.25">
      <c r="A3098" s="439"/>
      <c r="B3098" s="440"/>
      <c r="C3098" s="441"/>
      <c r="D3098" s="441"/>
      <c r="E3098" s="441"/>
      <c r="F3098" s="438"/>
    </row>
    <row r="3099" spans="1:6" s="445" customFormat="1" ht="30" hidden="1" customHeight="1" x14ac:dyDescent="0.25">
      <c r="A3099" s="439"/>
      <c r="B3099" s="440"/>
      <c r="C3099" s="441"/>
      <c r="D3099" s="441"/>
      <c r="E3099" s="441"/>
      <c r="F3099" s="438"/>
    </row>
    <row r="3100" spans="1:6" s="445" customFormat="1" ht="30" hidden="1" customHeight="1" x14ac:dyDescent="0.25">
      <c r="A3100" s="439"/>
      <c r="B3100" s="440"/>
      <c r="C3100" s="441"/>
      <c r="D3100" s="441"/>
      <c r="E3100" s="441"/>
      <c r="F3100" s="438"/>
    </row>
    <row r="3101" spans="1:6" s="445" customFormat="1" ht="30" hidden="1" customHeight="1" x14ac:dyDescent="0.25">
      <c r="A3101" s="439"/>
      <c r="B3101" s="440"/>
      <c r="C3101" s="441"/>
      <c r="D3101" s="441"/>
      <c r="E3101" s="441"/>
      <c r="F3101" s="438"/>
    </row>
    <row r="3102" spans="1:6" s="445" customFormat="1" ht="30" hidden="1" customHeight="1" x14ac:dyDescent="0.25">
      <c r="A3102" s="439"/>
      <c r="B3102" s="440"/>
      <c r="C3102" s="441"/>
      <c r="D3102" s="441"/>
      <c r="E3102" s="441"/>
      <c r="F3102" s="438"/>
    </row>
    <row r="3103" spans="1:6" s="445" customFormat="1" ht="30" hidden="1" customHeight="1" x14ac:dyDescent="0.25">
      <c r="A3103" s="439"/>
      <c r="B3103" s="440"/>
      <c r="C3103" s="441"/>
      <c r="D3103" s="441"/>
      <c r="E3103" s="441"/>
      <c r="F3103" s="438"/>
    </row>
    <row r="3104" spans="1:6" s="445" customFormat="1" ht="30" hidden="1" customHeight="1" x14ac:dyDescent="0.25">
      <c r="A3104" s="439"/>
      <c r="B3104" s="440"/>
      <c r="C3104" s="441"/>
      <c r="D3104" s="441"/>
      <c r="E3104" s="441"/>
      <c r="F3104" s="438"/>
    </row>
    <row r="3105" spans="1:6" s="445" customFormat="1" ht="30" hidden="1" customHeight="1" x14ac:dyDescent="0.25">
      <c r="A3105" s="439"/>
      <c r="B3105" s="440"/>
      <c r="C3105" s="441"/>
      <c r="D3105" s="441"/>
      <c r="E3105" s="441"/>
      <c r="F3105" s="438"/>
    </row>
    <row r="3106" spans="1:6" s="445" customFormat="1" ht="30" hidden="1" customHeight="1" x14ac:dyDescent="0.25">
      <c r="A3106" s="439"/>
      <c r="B3106" s="440"/>
      <c r="C3106" s="441"/>
      <c r="D3106" s="441"/>
      <c r="E3106" s="441"/>
      <c r="F3106" s="438"/>
    </row>
    <row r="3107" spans="1:6" s="445" customFormat="1" ht="30" hidden="1" customHeight="1" x14ac:dyDescent="0.25">
      <c r="A3107" s="439"/>
      <c r="B3107" s="440"/>
      <c r="C3107" s="441"/>
      <c r="D3107" s="441"/>
      <c r="E3107" s="441"/>
      <c r="F3107" s="438"/>
    </row>
    <row r="3108" spans="1:6" s="445" customFormat="1" ht="30" hidden="1" customHeight="1" x14ac:dyDescent="0.25">
      <c r="A3108" s="439"/>
      <c r="B3108" s="440"/>
      <c r="C3108" s="441"/>
      <c r="D3108" s="441"/>
      <c r="E3108" s="441"/>
      <c r="F3108" s="438"/>
    </row>
    <row r="3109" spans="1:6" s="445" customFormat="1" ht="30" hidden="1" customHeight="1" x14ac:dyDescent="0.25">
      <c r="A3109" s="439"/>
      <c r="B3109" s="440"/>
      <c r="C3109" s="441"/>
      <c r="D3109" s="441"/>
      <c r="E3109" s="441"/>
      <c r="F3109" s="438"/>
    </row>
    <row r="3110" spans="1:6" s="445" customFormat="1" ht="30" hidden="1" customHeight="1" x14ac:dyDescent="0.25">
      <c r="A3110" s="439"/>
      <c r="B3110" s="440"/>
      <c r="C3110" s="441"/>
      <c r="D3110" s="441"/>
      <c r="E3110" s="441"/>
      <c r="F3110" s="438"/>
    </row>
    <row r="3111" spans="1:6" s="445" customFormat="1" ht="30" hidden="1" customHeight="1" x14ac:dyDescent="0.25">
      <c r="A3111" s="439"/>
      <c r="B3111" s="440"/>
      <c r="C3111" s="441"/>
      <c r="D3111" s="441"/>
      <c r="E3111" s="441"/>
      <c r="F3111" s="438"/>
    </row>
    <row r="3112" spans="1:6" s="445" customFormat="1" ht="30" hidden="1" customHeight="1" x14ac:dyDescent="0.25">
      <c r="A3112" s="439"/>
      <c r="B3112" s="440"/>
      <c r="C3112" s="441"/>
      <c r="D3112" s="441"/>
      <c r="E3112" s="441"/>
      <c r="F3112" s="438"/>
    </row>
    <row r="3113" spans="1:6" s="445" customFormat="1" ht="30" hidden="1" customHeight="1" x14ac:dyDescent="0.25">
      <c r="A3113" s="439"/>
      <c r="B3113" s="440"/>
      <c r="C3113" s="441"/>
      <c r="D3113" s="441"/>
      <c r="E3113" s="441"/>
      <c r="F3113" s="438"/>
    </row>
    <row r="3114" spans="1:6" s="445" customFormat="1" ht="30" hidden="1" customHeight="1" x14ac:dyDescent="0.25">
      <c r="A3114" s="439"/>
      <c r="B3114" s="440"/>
      <c r="C3114" s="441"/>
      <c r="D3114" s="441"/>
      <c r="E3114" s="441"/>
      <c r="F3114" s="438"/>
    </row>
    <row r="3115" spans="1:6" s="445" customFormat="1" ht="30" hidden="1" customHeight="1" x14ac:dyDescent="0.25">
      <c r="A3115" s="439"/>
      <c r="B3115" s="440"/>
      <c r="C3115" s="441"/>
      <c r="D3115" s="441"/>
      <c r="E3115" s="441"/>
      <c r="F3115" s="438"/>
    </row>
    <row r="3116" spans="1:6" s="445" customFormat="1" ht="30" hidden="1" customHeight="1" x14ac:dyDescent="0.25">
      <c r="A3116" s="439"/>
      <c r="B3116" s="440"/>
      <c r="C3116" s="441"/>
      <c r="D3116" s="441"/>
      <c r="E3116" s="441"/>
      <c r="F3116" s="438"/>
    </row>
    <row r="3117" spans="1:6" s="445" customFormat="1" ht="30" hidden="1" customHeight="1" x14ac:dyDescent="0.25">
      <c r="A3117" s="439"/>
      <c r="B3117" s="440"/>
      <c r="C3117" s="441"/>
      <c r="D3117" s="441"/>
      <c r="E3117" s="441"/>
      <c r="F3117" s="438"/>
    </row>
    <row r="3118" spans="1:6" s="445" customFormat="1" ht="30" hidden="1" customHeight="1" x14ac:dyDescent="0.25">
      <c r="A3118" s="439"/>
      <c r="B3118" s="440"/>
      <c r="C3118" s="441"/>
      <c r="D3118" s="441"/>
      <c r="E3118" s="441"/>
      <c r="F3118" s="438"/>
    </row>
    <row r="3119" spans="1:6" s="445" customFormat="1" ht="30" hidden="1" customHeight="1" x14ac:dyDescent="0.25">
      <c r="A3119" s="439"/>
      <c r="B3119" s="440"/>
      <c r="C3119" s="441"/>
      <c r="D3119" s="441"/>
      <c r="E3119" s="441"/>
      <c r="F3119" s="438"/>
    </row>
    <row r="3120" spans="1:6" s="445" customFormat="1" ht="30" hidden="1" customHeight="1" x14ac:dyDescent="0.25">
      <c r="A3120" s="439"/>
      <c r="B3120" s="440"/>
      <c r="C3120" s="441"/>
      <c r="D3120" s="441"/>
      <c r="E3120" s="441"/>
      <c r="F3120" s="438"/>
    </row>
    <row r="3121" spans="1:6" s="445" customFormat="1" ht="30" hidden="1" customHeight="1" x14ac:dyDescent="0.25">
      <c r="A3121" s="439"/>
      <c r="B3121" s="440"/>
      <c r="C3121" s="441"/>
      <c r="D3121" s="441"/>
      <c r="E3121" s="441"/>
      <c r="F3121" s="438"/>
    </row>
    <row r="3122" spans="1:6" s="445" customFormat="1" ht="30" hidden="1" customHeight="1" x14ac:dyDescent="0.25">
      <c r="A3122" s="439"/>
      <c r="B3122" s="440"/>
      <c r="C3122" s="441"/>
      <c r="D3122" s="441"/>
      <c r="E3122" s="441"/>
      <c r="F3122" s="438"/>
    </row>
    <row r="3123" spans="1:6" s="445" customFormat="1" ht="30" hidden="1" customHeight="1" x14ac:dyDescent="0.25">
      <c r="A3123" s="439"/>
      <c r="B3123" s="440"/>
      <c r="C3123" s="441"/>
      <c r="D3123" s="441"/>
      <c r="E3123" s="441"/>
      <c r="F3123" s="438"/>
    </row>
    <row r="3124" spans="1:6" s="445" customFormat="1" ht="30" hidden="1" customHeight="1" x14ac:dyDescent="0.25">
      <c r="A3124" s="439"/>
      <c r="B3124" s="440"/>
      <c r="C3124" s="441"/>
      <c r="D3124" s="441"/>
      <c r="E3124" s="441"/>
      <c r="F3124" s="438"/>
    </row>
    <row r="3125" spans="1:6" s="445" customFormat="1" ht="30" hidden="1" customHeight="1" x14ac:dyDescent="0.25">
      <c r="A3125" s="439"/>
      <c r="B3125" s="440"/>
      <c r="C3125" s="441"/>
      <c r="D3125" s="441"/>
      <c r="E3125" s="441"/>
      <c r="F3125" s="438"/>
    </row>
    <row r="3126" spans="1:6" s="445" customFormat="1" ht="30" hidden="1" customHeight="1" x14ac:dyDescent="0.25">
      <c r="A3126" s="439"/>
      <c r="B3126" s="440"/>
      <c r="C3126" s="441"/>
      <c r="D3126" s="441"/>
      <c r="E3126" s="441"/>
      <c r="F3126" s="438"/>
    </row>
    <row r="3127" spans="1:6" s="445" customFormat="1" ht="30" hidden="1" customHeight="1" x14ac:dyDescent="0.25">
      <c r="A3127" s="439"/>
      <c r="B3127" s="440"/>
      <c r="C3127" s="441"/>
      <c r="D3127" s="441"/>
      <c r="E3127" s="441"/>
      <c r="F3127" s="438"/>
    </row>
    <row r="3128" spans="1:6" s="445" customFormat="1" ht="30" hidden="1" customHeight="1" x14ac:dyDescent="0.25">
      <c r="A3128" s="439"/>
      <c r="B3128" s="440"/>
      <c r="C3128" s="441"/>
      <c r="D3128" s="441"/>
      <c r="E3128" s="441"/>
      <c r="F3128" s="438"/>
    </row>
    <row r="3129" spans="1:6" s="445" customFormat="1" ht="30" hidden="1" customHeight="1" x14ac:dyDescent="0.25">
      <c r="A3129" s="439"/>
      <c r="B3129" s="440"/>
      <c r="C3129" s="441"/>
      <c r="D3129" s="441"/>
      <c r="E3129" s="441"/>
      <c r="F3129" s="438"/>
    </row>
    <row r="3130" spans="1:6" s="445" customFormat="1" ht="30" hidden="1" customHeight="1" x14ac:dyDescent="0.25">
      <c r="A3130" s="439"/>
      <c r="B3130" s="440"/>
      <c r="C3130" s="441"/>
      <c r="D3130" s="441"/>
      <c r="E3130" s="441"/>
      <c r="F3130" s="438"/>
    </row>
    <row r="3131" spans="1:6" s="445" customFormat="1" ht="30" hidden="1" customHeight="1" x14ac:dyDescent="0.25">
      <c r="A3131" s="439"/>
      <c r="B3131" s="440"/>
      <c r="C3131" s="441"/>
      <c r="D3131" s="441"/>
      <c r="E3131" s="441"/>
      <c r="F3131" s="438"/>
    </row>
    <row r="3132" spans="1:6" s="445" customFormat="1" ht="30" hidden="1" customHeight="1" x14ac:dyDescent="0.25">
      <c r="A3132" s="439"/>
      <c r="B3132" s="440"/>
      <c r="C3132" s="441"/>
      <c r="D3132" s="441"/>
      <c r="E3132" s="441"/>
      <c r="F3132" s="438"/>
    </row>
    <row r="3133" spans="1:6" s="445" customFormat="1" ht="30" hidden="1" customHeight="1" x14ac:dyDescent="0.25">
      <c r="A3133" s="439"/>
      <c r="B3133" s="440"/>
      <c r="C3133" s="441"/>
      <c r="D3133" s="441"/>
      <c r="E3133" s="441"/>
      <c r="F3133" s="438"/>
    </row>
    <row r="3134" spans="1:6" s="445" customFormat="1" ht="30" hidden="1" customHeight="1" x14ac:dyDescent="0.25">
      <c r="A3134" s="439"/>
      <c r="B3134" s="440"/>
      <c r="C3134" s="441"/>
      <c r="D3134" s="441"/>
      <c r="E3134" s="441"/>
      <c r="F3134" s="438"/>
    </row>
    <row r="3135" spans="1:6" s="445" customFormat="1" ht="30" hidden="1" customHeight="1" x14ac:dyDescent="0.25">
      <c r="A3135" s="439"/>
      <c r="B3135" s="440"/>
      <c r="C3135" s="441"/>
      <c r="D3135" s="441"/>
      <c r="E3135" s="441"/>
      <c r="F3135" s="438"/>
    </row>
    <row r="3136" spans="1:6" s="445" customFormat="1" ht="30" hidden="1" customHeight="1" x14ac:dyDescent="0.25">
      <c r="A3136" s="439"/>
      <c r="B3136" s="440"/>
      <c r="C3136" s="441"/>
      <c r="D3136" s="441"/>
      <c r="E3136" s="441"/>
      <c r="F3136" s="438"/>
    </row>
    <row r="3137" spans="1:6" s="445" customFormat="1" ht="30" hidden="1" customHeight="1" x14ac:dyDescent="0.25">
      <c r="A3137" s="439"/>
      <c r="B3137" s="440"/>
      <c r="C3137" s="441"/>
      <c r="D3137" s="441"/>
      <c r="E3137" s="441"/>
      <c r="F3137" s="438"/>
    </row>
    <row r="3138" spans="1:6" s="445" customFormat="1" ht="30" hidden="1" customHeight="1" x14ac:dyDescent="0.25">
      <c r="A3138" s="439"/>
      <c r="B3138" s="440"/>
      <c r="C3138" s="441"/>
      <c r="D3138" s="441"/>
      <c r="E3138" s="441"/>
      <c r="F3138" s="438"/>
    </row>
    <row r="3139" spans="1:6" s="445" customFormat="1" ht="30" hidden="1" customHeight="1" x14ac:dyDescent="0.25">
      <c r="A3139" s="439"/>
      <c r="B3139" s="440"/>
      <c r="C3139" s="441"/>
      <c r="D3139" s="441"/>
      <c r="E3139" s="441"/>
      <c r="F3139" s="438"/>
    </row>
    <row r="3140" spans="1:6" s="445" customFormat="1" ht="30" hidden="1" customHeight="1" x14ac:dyDescent="0.25">
      <c r="A3140" s="439"/>
      <c r="B3140" s="440"/>
      <c r="C3140" s="441"/>
      <c r="D3140" s="441"/>
      <c r="E3140" s="441"/>
      <c r="F3140" s="438"/>
    </row>
    <row r="3141" spans="1:6" s="445" customFormat="1" ht="30" hidden="1" customHeight="1" x14ac:dyDescent="0.25">
      <c r="A3141" s="439"/>
      <c r="B3141" s="440"/>
      <c r="C3141" s="441"/>
      <c r="D3141" s="441"/>
      <c r="E3141" s="441"/>
      <c r="F3141" s="438"/>
    </row>
    <row r="3142" spans="1:6" s="445" customFormat="1" ht="30" hidden="1" customHeight="1" x14ac:dyDescent="0.25">
      <c r="A3142" s="439"/>
      <c r="B3142" s="440"/>
      <c r="C3142" s="441"/>
      <c r="D3142" s="441"/>
      <c r="E3142" s="441"/>
      <c r="F3142" s="438"/>
    </row>
    <row r="3143" spans="1:6" s="445" customFormat="1" ht="30" hidden="1" customHeight="1" x14ac:dyDescent="0.25">
      <c r="A3143" s="439"/>
      <c r="B3143" s="440"/>
      <c r="C3143" s="441"/>
      <c r="D3143" s="441"/>
      <c r="E3143" s="441"/>
      <c r="F3143" s="438"/>
    </row>
    <row r="3144" spans="1:6" s="445" customFormat="1" ht="30" hidden="1" customHeight="1" x14ac:dyDescent="0.25">
      <c r="A3144" s="439"/>
      <c r="B3144" s="440"/>
      <c r="C3144" s="441"/>
      <c r="D3144" s="441"/>
      <c r="E3144" s="441"/>
      <c r="F3144" s="438"/>
    </row>
    <row r="3145" spans="1:6" s="445" customFormat="1" ht="30" hidden="1" customHeight="1" x14ac:dyDescent="0.25">
      <c r="A3145" s="439"/>
      <c r="B3145" s="440"/>
      <c r="C3145" s="441"/>
      <c r="D3145" s="441"/>
      <c r="E3145" s="441"/>
      <c r="F3145" s="438"/>
    </row>
    <row r="3146" spans="1:6" s="445" customFormat="1" ht="30" hidden="1" customHeight="1" x14ac:dyDescent="0.25">
      <c r="A3146" s="439"/>
      <c r="B3146" s="440"/>
      <c r="C3146" s="441"/>
      <c r="D3146" s="441"/>
      <c r="E3146" s="441"/>
      <c r="F3146" s="438"/>
    </row>
    <row r="3147" spans="1:6" s="445" customFormat="1" ht="30" hidden="1" customHeight="1" x14ac:dyDescent="0.25">
      <c r="A3147" s="439"/>
      <c r="B3147" s="440"/>
      <c r="C3147" s="441"/>
      <c r="D3147" s="441"/>
      <c r="E3147" s="441"/>
      <c r="F3147" s="438"/>
    </row>
    <row r="3148" spans="1:6" s="445" customFormat="1" ht="30" hidden="1" customHeight="1" x14ac:dyDescent="0.25">
      <c r="A3148" s="439"/>
      <c r="B3148" s="440"/>
      <c r="C3148" s="441"/>
      <c r="D3148" s="441"/>
      <c r="E3148" s="441"/>
      <c r="F3148" s="438"/>
    </row>
    <row r="3149" spans="1:6" s="445" customFormat="1" ht="30" hidden="1" customHeight="1" x14ac:dyDescent="0.25">
      <c r="A3149" s="439"/>
      <c r="B3149" s="440"/>
      <c r="C3149" s="441"/>
      <c r="D3149" s="441"/>
      <c r="E3149" s="441"/>
      <c r="F3149" s="438"/>
    </row>
    <row r="3150" spans="1:6" s="445" customFormat="1" ht="30" hidden="1" customHeight="1" x14ac:dyDescent="0.25">
      <c r="A3150" s="439"/>
      <c r="B3150" s="440"/>
      <c r="C3150" s="441"/>
      <c r="D3150" s="441"/>
      <c r="E3150" s="441"/>
      <c r="F3150" s="438"/>
    </row>
    <row r="3151" spans="1:6" s="445" customFormat="1" ht="30" hidden="1" customHeight="1" x14ac:dyDescent="0.25">
      <c r="A3151" s="439"/>
      <c r="B3151" s="440"/>
      <c r="C3151" s="441"/>
      <c r="D3151" s="441"/>
      <c r="E3151" s="441"/>
      <c r="F3151" s="438"/>
    </row>
    <row r="3152" spans="1:6" s="445" customFormat="1" ht="30" hidden="1" customHeight="1" x14ac:dyDescent="0.25">
      <c r="A3152" s="439"/>
      <c r="B3152" s="440"/>
      <c r="C3152" s="441"/>
      <c r="D3152" s="441"/>
      <c r="E3152" s="441"/>
      <c r="F3152" s="438"/>
    </row>
    <row r="3153" spans="1:6" s="445" customFormat="1" ht="30" hidden="1" customHeight="1" x14ac:dyDescent="0.25">
      <c r="A3153" s="439"/>
      <c r="B3153" s="440"/>
      <c r="C3153" s="441"/>
      <c r="D3153" s="441"/>
      <c r="E3153" s="441"/>
      <c r="F3153" s="438"/>
    </row>
    <row r="3154" spans="1:6" s="445" customFormat="1" ht="30" hidden="1" customHeight="1" x14ac:dyDescent="0.25">
      <c r="A3154" s="439"/>
      <c r="B3154" s="440"/>
      <c r="C3154" s="441"/>
      <c r="D3154" s="441"/>
      <c r="E3154" s="441"/>
      <c r="F3154" s="438"/>
    </row>
    <row r="3155" spans="1:6" s="445" customFormat="1" ht="30" hidden="1" customHeight="1" x14ac:dyDescent="0.25">
      <c r="A3155" s="439"/>
      <c r="B3155" s="440"/>
      <c r="C3155" s="441"/>
      <c r="D3155" s="441"/>
      <c r="E3155" s="441"/>
      <c r="F3155" s="438"/>
    </row>
    <row r="3156" spans="1:6" s="445" customFormat="1" ht="30" hidden="1" customHeight="1" x14ac:dyDescent="0.25">
      <c r="A3156" s="439"/>
      <c r="B3156" s="440"/>
      <c r="C3156" s="441"/>
      <c r="D3156" s="441"/>
      <c r="E3156" s="441"/>
      <c r="F3156" s="438"/>
    </row>
    <row r="3157" spans="1:6" s="445" customFormat="1" ht="30" hidden="1" customHeight="1" x14ac:dyDescent="0.25">
      <c r="A3157" s="439"/>
      <c r="B3157" s="440"/>
      <c r="C3157" s="441"/>
      <c r="D3157" s="441"/>
      <c r="E3157" s="441"/>
      <c r="F3157" s="438"/>
    </row>
    <row r="3158" spans="1:6" s="445" customFormat="1" ht="30" hidden="1" customHeight="1" x14ac:dyDescent="0.25">
      <c r="A3158" s="439"/>
      <c r="B3158" s="440"/>
      <c r="C3158" s="441"/>
      <c r="D3158" s="441"/>
      <c r="E3158" s="441"/>
      <c r="F3158" s="438"/>
    </row>
    <row r="3159" spans="1:6" s="445" customFormat="1" ht="30" hidden="1" customHeight="1" x14ac:dyDescent="0.25">
      <c r="A3159" s="439"/>
      <c r="B3159" s="440"/>
      <c r="C3159" s="441"/>
      <c r="D3159" s="441"/>
      <c r="E3159" s="441"/>
      <c r="F3159" s="438"/>
    </row>
    <row r="3160" spans="1:6" s="445" customFormat="1" ht="30" hidden="1" customHeight="1" x14ac:dyDescent="0.25">
      <c r="A3160" s="439"/>
      <c r="B3160" s="440"/>
      <c r="C3160" s="441"/>
      <c r="D3160" s="441"/>
      <c r="E3160" s="441"/>
      <c r="F3160" s="438"/>
    </row>
    <row r="3161" spans="1:6" s="445" customFormat="1" ht="30" hidden="1" customHeight="1" x14ac:dyDescent="0.25">
      <c r="A3161" s="439"/>
      <c r="B3161" s="440"/>
      <c r="C3161" s="441"/>
      <c r="D3161" s="441"/>
      <c r="E3161" s="441"/>
      <c r="F3161" s="438"/>
    </row>
    <row r="3162" spans="1:6" s="445" customFormat="1" ht="30" hidden="1" customHeight="1" x14ac:dyDescent="0.25">
      <c r="A3162" s="439"/>
      <c r="B3162" s="440"/>
      <c r="C3162" s="441"/>
      <c r="D3162" s="441"/>
      <c r="E3162" s="441"/>
      <c r="F3162" s="438"/>
    </row>
    <row r="3163" spans="1:6" s="445" customFormat="1" ht="30" hidden="1" customHeight="1" x14ac:dyDescent="0.25">
      <c r="A3163" s="439"/>
      <c r="B3163" s="440"/>
      <c r="C3163" s="441"/>
      <c r="D3163" s="441"/>
      <c r="E3163" s="441"/>
      <c r="F3163" s="438"/>
    </row>
    <row r="3164" spans="1:6" s="445" customFormat="1" ht="30" hidden="1" customHeight="1" x14ac:dyDescent="0.25">
      <c r="A3164" s="439"/>
      <c r="B3164" s="440"/>
      <c r="C3164" s="441"/>
      <c r="D3164" s="441"/>
      <c r="E3164" s="441"/>
      <c r="F3164" s="438"/>
    </row>
    <row r="3165" spans="1:6" s="445" customFormat="1" ht="30" hidden="1" customHeight="1" x14ac:dyDescent="0.25">
      <c r="A3165" s="439"/>
      <c r="B3165" s="440"/>
      <c r="C3165" s="441"/>
      <c r="D3165" s="441"/>
      <c r="E3165" s="441"/>
      <c r="F3165" s="438"/>
    </row>
    <row r="3166" spans="1:6" s="445" customFormat="1" ht="30" hidden="1" customHeight="1" x14ac:dyDescent="0.25">
      <c r="A3166" s="439"/>
      <c r="B3166" s="440"/>
      <c r="C3166" s="441"/>
      <c r="D3166" s="441"/>
      <c r="E3166" s="441"/>
      <c r="F3166" s="438"/>
    </row>
    <row r="3167" spans="1:6" s="445" customFormat="1" ht="30" hidden="1" customHeight="1" x14ac:dyDescent="0.25">
      <c r="A3167" s="439"/>
      <c r="B3167" s="440"/>
      <c r="C3167" s="441"/>
      <c r="D3167" s="441"/>
      <c r="E3167" s="441"/>
      <c r="F3167" s="438"/>
    </row>
    <row r="3168" spans="1:6" s="445" customFormat="1" ht="30" hidden="1" customHeight="1" x14ac:dyDescent="0.25">
      <c r="A3168" s="439"/>
      <c r="B3168" s="440"/>
      <c r="C3168" s="441"/>
      <c r="D3168" s="441"/>
      <c r="E3168" s="441"/>
      <c r="F3168" s="438"/>
    </row>
    <row r="3169" spans="1:6" s="445" customFormat="1" ht="30" hidden="1" customHeight="1" x14ac:dyDescent="0.25">
      <c r="A3169" s="439"/>
      <c r="B3169" s="440"/>
      <c r="C3169" s="441"/>
      <c r="D3169" s="441"/>
      <c r="E3169" s="441"/>
      <c r="F3169" s="438"/>
    </row>
    <row r="3170" spans="1:6" s="445" customFormat="1" ht="30" hidden="1" customHeight="1" x14ac:dyDescent="0.25">
      <c r="A3170" s="439"/>
      <c r="B3170" s="440"/>
      <c r="C3170" s="441"/>
      <c r="D3170" s="441"/>
      <c r="E3170" s="441"/>
      <c r="F3170" s="438"/>
    </row>
    <row r="3171" spans="1:6" s="445" customFormat="1" ht="30" hidden="1" customHeight="1" x14ac:dyDescent="0.25">
      <c r="A3171" s="439"/>
      <c r="B3171" s="440"/>
      <c r="C3171" s="441"/>
      <c r="D3171" s="441"/>
      <c r="E3171" s="441"/>
      <c r="F3171" s="438"/>
    </row>
    <row r="3172" spans="1:6" s="445" customFormat="1" ht="30" hidden="1" customHeight="1" x14ac:dyDescent="0.25">
      <c r="A3172" s="439"/>
      <c r="B3172" s="440"/>
      <c r="C3172" s="441"/>
      <c r="D3172" s="441"/>
      <c r="E3172" s="441"/>
      <c r="F3172" s="438"/>
    </row>
    <row r="3173" spans="1:6" s="445" customFormat="1" ht="30" hidden="1" customHeight="1" x14ac:dyDescent="0.25">
      <c r="A3173" s="439"/>
      <c r="B3173" s="440"/>
      <c r="C3173" s="441"/>
      <c r="D3173" s="441"/>
      <c r="E3173" s="441"/>
      <c r="F3173" s="438"/>
    </row>
    <row r="3174" spans="1:6" s="445" customFormat="1" ht="30" hidden="1" customHeight="1" x14ac:dyDescent="0.25">
      <c r="A3174" s="439"/>
      <c r="B3174" s="440"/>
      <c r="C3174" s="441"/>
      <c r="D3174" s="441"/>
      <c r="E3174" s="441"/>
      <c r="F3174" s="438"/>
    </row>
    <row r="3175" spans="1:6" s="445" customFormat="1" ht="30" hidden="1" customHeight="1" x14ac:dyDescent="0.25">
      <c r="A3175" s="439"/>
      <c r="B3175" s="440"/>
      <c r="C3175" s="441"/>
      <c r="D3175" s="441"/>
      <c r="E3175" s="441"/>
      <c r="F3175" s="438"/>
    </row>
    <row r="3176" spans="1:6" s="445" customFormat="1" ht="30" hidden="1" customHeight="1" x14ac:dyDescent="0.25">
      <c r="A3176" s="439"/>
      <c r="B3176" s="440"/>
      <c r="C3176" s="441"/>
      <c r="D3176" s="441"/>
      <c r="E3176" s="441"/>
      <c r="F3176" s="438"/>
    </row>
    <row r="3177" spans="1:6" s="445" customFormat="1" ht="30" hidden="1" customHeight="1" x14ac:dyDescent="0.25">
      <c r="A3177" s="439"/>
      <c r="B3177" s="440"/>
      <c r="C3177" s="441"/>
      <c r="D3177" s="441"/>
      <c r="E3177" s="441"/>
      <c r="F3177" s="438"/>
    </row>
    <row r="3178" spans="1:6" s="445" customFormat="1" ht="30" hidden="1" customHeight="1" x14ac:dyDescent="0.25">
      <c r="A3178" s="439"/>
      <c r="B3178" s="440"/>
      <c r="C3178" s="441"/>
      <c r="D3178" s="441"/>
      <c r="E3178" s="441"/>
      <c r="F3178" s="438"/>
    </row>
    <row r="3179" spans="1:6" s="445" customFormat="1" ht="30" hidden="1" customHeight="1" x14ac:dyDescent="0.25">
      <c r="A3179" s="439"/>
      <c r="B3179" s="440"/>
      <c r="C3179" s="441"/>
      <c r="D3179" s="441"/>
      <c r="E3179" s="441"/>
      <c r="F3179" s="438"/>
    </row>
    <row r="3180" spans="1:6" s="445" customFormat="1" ht="30" hidden="1" customHeight="1" x14ac:dyDescent="0.25">
      <c r="A3180" s="439"/>
      <c r="B3180" s="440"/>
      <c r="C3180" s="441"/>
      <c r="D3180" s="441"/>
      <c r="E3180" s="441"/>
      <c r="F3180" s="438"/>
    </row>
    <row r="3181" spans="1:6" s="445" customFormat="1" ht="30" hidden="1" customHeight="1" x14ac:dyDescent="0.25">
      <c r="A3181" s="439"/>
      <c r="B3181" s="440"/>
      <c r="C3181" s="441"/>
      <c r="D3181" s="441"/>
      <c r="E3181" s="441"/>
      <c r="F3181" s="438"/>
    </row>
    <row r="3182" spans="1:6" s="445" customFormat="1" ht="30" hidden="1" customHeight="1" x14ac:dyDescent="0.25">
      <c r="A3182" s="439"/>
      <c r="B3182" s="440"/>
      <c r="C3182" s="441"/>
      <c r="D3182" s="441"/>
      <c r="E3182" s="441"/>
      <c r="F3182" s="438"/>
    </row>
    <row r="3183" spans="1:6" s="445" customFormat="1" ht="30" hidden="1" customHeight="1" x14ac:dyDescent="0.25">
      <c r="A3183" s="439"/>
      <c r="B3183" s="440"/>
      <c r="C3183" s="441"/>
      <c r="D3183" s="441"/>
      <c r="E3183" s="441"/>
      <c r="F3183" s="438"/>
    </row>
    <row r="3184" spans="1:6" s="445" customFormat="1" ht="30" hidden="1" customHeight="1" x14ac:dyDescent="0.25">
      <c r="A3184" s="439"/>
      <c r="B3184" s="440"/>
      <c r="C3184" s="441"/>
      <c r="D3184" s="441"/>
      <c r="E3184" s="441"/>
      <c r="F3184" s="438"/>
    </row>
    <row r="3185" spans="1:6" s="445" customFormat="1" ht="30" hidden="1" customHeight="1" x14ac:dyDescent="0.25">
      <c r="A3185" s="439"/>
      <c r="B3185" s="440"/>
      <c r="C3185" s="441"/>
      <c r="D3185" s="441"/>
      <c r="E3185" s="441"/>
      <c r="F3185" s="438"/>
    </row>
    <row r="3186" spans="1:6" s="445" customFormat="1" ht="30" hidden="1" customHeight="1" x14ac:dyDescent="0.25">
      <c r="A3186" s="439"/>
      <c r="B3186" s="440"/>
      <c r="C3186" s="441"/>
      <c r="D3186" s="441"/>
      <c r="E3186" s="441"/>
      <c r="F3186" s="438"/>
    </row>
    <row r="3187" spans="1:6" s="445" customFormat="1" ht="30" hidden="1" customHeight="1" x14ac:dyDescent="0.25">
      <c r="A3187" s="439"/>
      <c r="B3187" s="440"/>
      <c r="C3187" s="441"/>
      <c r="D3187" s="441"/>
      <c r="E3187" s="441"/>
      <c r="F3187" s="438"/>
    </row>
    <row r="3188" spans="1:6" s="445" customFormat="1" ht="30" hidden="1" customHeight="1" x14ac:dyDescent="0.25">
      <c r="A3188" s="439"/>
      <c r="B3188" s="440"/>
      <c r="C3188" s="441"/>
      <c r="D3188" s="441"/>
      <c r="E3188" s="441"/>
      <c r="F3188" s="438"/>
    </row>
    <row r="3189" spans="1:6" s="445" customFormat="1" ht="30" hidden="1" customHeight="1" x14ac:dyDescent="0.25">
      <c r="A3189" s="439"/>
      <c r="B3189" s="440"/>
      <c r="C3189" s="441"/>
      <c r="D3189" s="441"/>
      <c r="E3189" s="441"/>
      <c r="F3189" s="438"/>
    </row>
    <row r="3190" spans="1:6" s="445" customFormat="1" ht="30" hidden="1" customHeight="1" x14ac:dyDescent="0.25">
      <c r="A3190" s="439"/>
      <c r="B3190" s="440"/>
      <c r="C3190" s="441"/>
      <c r="D3190" s="441"/>
      <c r="E3190" s="441"/>
      <c r="F3190" s="438"/>
    </row>
    <row r="3191" spans="1:6" s="445" customFormat="1" ht="30" hidden="1" customHeight="1" x14ac:dyDescent="0.25">
      <c r="A3191" s="439"/>
      <c r="B3191" s="440"/>
      <c r="C3191" s="441"/>
      <c r="D3191" s="441"/>
      <c r="E3191" s="441"/>
      <c r="F3191" s="438"/>
    </row>
    <row r="3192" spans="1:6" s="445" customFormat="1" ht="30" hidden="1" customHeight="1" x14ac:dyDescent="0.25">
      <c r="A3192" s="439"/>
      <c r="B3192" s="440"/>
      <c r="C3192" s="441"/>
      <c r="D3192" s="441"/>
      <c r="E3192" s="441"/>
      <c r="F3192" s="438"/>
    </row>
    <row r="3193" spans="1:6" s="445" customFormat="1" ht="30" hidden="1" customHeight="1" x14ac:dyDescent="0.25">
      <c r="A3193" s="439"/>
      <c r="B3193" s="440"/>
      <c r="C3193" s="441"/>
      <c r="D3193" s="441"/>
      <c r="E3193" s="441"/>
      <c r="F3193" s="438"/>
    </row>
    <row r="3194" spans="1:6" s="445" customFormat="1" ht="30" hidden="1" customHeight="1" x14ac:dyDescent="0.25">
      <c r="A3194" s="439"/>
      <c r="B3194" s="440"/>
      <c r="C3194" s="441"/>
      <c r="D3194" s="441"/>
      <c r="E3194" s="441"/>
      <c r="F3194" s="438"/>
    </row>
    <row r="3195" spans="1:6" s="445" customFormat="1" ht="30" hidden="1" customHeight="1" x14ac:dyDescent="0.25">
      <c r="A3195" s="439"/>
      <c r="B3195" s="440"/>
      <c r="C3195" s="441"/>
      <c r="D3195" s="441"/>
      <c r="E3195" s="441"/>
      <c r="F3195" s="438"/>
    </row>
    <row r="3196" spans="1:6" s="445" customFormat="1" ht="30" hidden="1" customHeight="1" x14ac:dyDescent="0.25">
      <c r="A3196" s="439"/>
      <c r="B3196" s="440"/>
      <c r="C3196" s="441"/>
      <c r="D3196" s="441"/>
      <c r="E3196" s="441"/>
      <c r="F3196" s="438"/>
    </row>
    <row r="3197" spans="1:6" s="445" customFormat="1" ht="30" hidden="1" customHeight="1" x14ac:dyDescent="0.25">
      <c r="A3197" s="439"/>
      <c r="B3197" s="440"/>
      <c r="C3197" s="441"/>
      <c r="D3197" s="441"/>
      <c r="E3197" s="441"/>
      <c r="F3197" s="438"/>
    </row>
    <row r="3198" spans="1:6" s="445" customFormat="1" ht="30" hidden="1" customHeight="1" x14ac:dyDescent="0.25">
      <c r="A3198" s="439"/>
      <c r="B3198" s="440"/>
      <c r="C3198" s="441"/>
      <c r="D3198" s="441"/>
      <c r="E3198" s="441"/>
      <c r="F3198" s="438"/>
    </row>
    <row r="3199" spans="1:6" s="445" customFormat="1" ht="30" hidden="1" customHeight="1" x14ac:dyDescent="0.25">
      <c r="A3199" s="439"/>
      <c r="B3199" s="440"/>
      <c r="C3199" s="441"/>
      <c r="D3199" s="441"/>
      <c r="E3199" s="441"/>
      <c r="F3199" s="438"/>
    </row>
    <row r="3200" spans="1:6" s="445" customFormat="1" ht="30" hidden="1" customHeight="1" x14ac:dyDescent="0.25">
      <c r="A3200" s="439"/>
      <c r="B3200" s="440"/>
      <c r="C3200" s="441"/>
      <c r="D3200" s="441"/>
      <c r="E3200" s="441"/>
      <c r="F3200" s="438"/>
    </row>
    <row r="3201" spans="1:6" s="445" customFormat="1" ht="30" hidden="1" customHeight="1" x14ac:dyDescent="0.25">
      <c r="A3201" s="439"/>
      <c r="B3201" s="440"/>
      <c r="C3201" s="441"/>
      <c r="D3201" s="441"/>
      <c r="E3201" s="441"/>
      <c r="F3201" s="438"/>
    </row>
    <row r="3202" spans="1:6" s="445" customFormat="1" ht="30" hidden="1" customHeight="1" x14ac:dyDescent="0.25">
      <c r="A3202" s="439"/>
      <c r="B3202" s="440"/>
      <c r="C3202" s="441"/>
      <c r="D3202" s="441"/>
      <c r="E3202" s="441"/>
      <c r="F3202" s="438"/>
    </row>
    <row r="3203" spans="1:6" s="445" customFormat="1" ht="30" hidden="1" customHeight="1" x14ac:dyDescent="0.25">
      <c r="A3203" s="439"/>
      <c r="B3203" s="440"/>
      <c r="C3203" s="441"/>
      <c r="D3203" s="441"/>
      <c r="E3203" s="441"/>
      <c r="F3203" s="438"/>
    </row>
    <row r="3204" spans="1:6" s="445" customFormat="1" ht="30" hidden="1" customHeight="1" x14ac:dyDescent="0.25">
      <c r="A3204" s="439"/>
      <c r="B3204" s="440"/>
      <c r="C3204" s="441"/>
      <c r="D3204" s="441"/>
      <c r="E3204" s="441"/>
      <c r="F3204" s="438"/>
    </row>
    <row r="3205" spans="1:6" s="445" customFormat="1" ht="30" hidden="1" customHeight="1" x14ac:dyDescent="0.25">
      <c r="A3205" s="439"/>
      <c r="B3205" s="440"/>
      <c r="C3205" s="441"/>
      <c r="D3205" s="441"/>
      <c r="E3205" s="441"/>
      <c r="F3205" s="438"/>
    </row>
    <row r="3206" spans="1:6" s="445" customFormat="1" ht="30" hidden="1" customHeight="1" x14ac:dyDescent="0.25">
      <c r="A3206" s="439"/>
      <c r="B3206" s="440"/>
      <c r="C3206" s="441"/>
      <c r="D3206" s="441"/>
      <c r="E3206" s="441"/>
      <c r="F3206" s="438"/>
    </row>
    <row r="3207" spans="1:6" s="445" customFormat="1" ht="30" hidden="1" customHeight="1" x14ac:dyDescent="0.25">
      <c r="A3207" s="439"/>
      <c r="B3207" s="440"/>
      <c r="C3207" s="441"/>
      <c r="D3207" s="441"/>
      <c r="E3207" s="441"/>
      <c r="F3207" s="438"/>
    </row>
    <row r="3208" spans="1:6" s="445" customFormat="1" ht="30" hidden="1" customHeight="1" x14ac:dyDescent="0.25">
      <c r="A3208" s="439"/>
      <c r="B3208" s="440"/>
      <c r="C3208" s="441"/>
      <c r="D3208" s="441"/>
      <c r="E3208" s="441"/>
      <c r="F3208" s="438"/>
    </row>
    <row r="3209" spans="1:6" s="445" customFormat="1" ht="30" hidden="1" customHeight="1" x14ac:dyDescent="0.25">
      <c r="A3209" s="439"/>
      <c r="B3209" s="440"/>
      <c r="C3209" s="441"/>
      <c r="D3209" s="441"/>
      <c r="E3209" s="441"/>
      <c r="F3209" s="438"/>
    </row>
    <row r="3210" spans="1:6" s="445" customFormat="1" ht="30" hidden="1" customHeight="1" x14ac:dyDescent="0.25">
      <c r="A3210" s="439"/>
      <c r="B3210" s="440"/>
      <c r="C3210" s="441"/>
      <c r="D3210" s="441"/>
      <c r="E3210" s="441"/>
      <c r="F3210" s="438"/>
    </row>
    <row r="3211" spans="1:6" s="445" customFormat="1" ht="30" hidden="1" customHeight="1" x14ac:dyDescent="0.25">
      <c r="A3211" s="439"/>
      <c r="B3211" s="440"/>
      <c r="C3211" s="441"/>
      <c r="D3211" s="441"/>
      <c r="E3211" s="441"/>
      <c r="F3211" s="438"/>
    </row>
    <row r="3212" spans="1:6" s="445" customFormat="1" ht="30" hidden="1" customHeight="1" x14ac:dyDescent="0.25">
      <c r="A3212" s="439"/>
      <c r="B3212" s="440"/>
      <c r="C3212" s="441"/>
      <c r="D3212" s="441"/>
      <c r="E3212" s="441"/>
      <c r="F3212" s="438"/>
    </row>
    <row r="3213" spans="1:6" s="445" customFormat="1" ht="30" hidden="1" customHeight="1" x14ac:dyDescent="0.25">
      <c r="A3213" s="439"/>
      <c r="B3213" s="440"/>
      <c r="C3213" s="441"/>
      <c r="D3213" s="441"/>
      <c r="E3213" s="441"/>
      <c r="F3213" s="438"/>
    </row>
    <row r="3214" spans="1:6" s="445" customFormat="1" ht="30" hidden="1" customHeight="1" x14ac:dyDescent="0.25">
      <c r="A3214" s="439"/>
      <c r="B3214" s="440"/>
      <c r="C3214" s="441"/>
      <c r="D3214" s="441"/>
      <c r="E3214" s="441"/>
      <c r="F3214" s="438"/>
    </row>
    <row r="3215" spans="1:6" s="445" customFormat="1" ht="30" hidden="1" customHeight="1" x14ac:dyDescent="0.25">
      <c r="A3215" s="439"/>
      <c r="B3215" s="440"/>
      <c r="C3215" s="441"/>
      <c r="D3215" s="441"/>
      <c r="E3215" s="441"/>
      <c r="F3215" s="438"/>
    </row>
    <row r="3216" spans="1:6" s="445" customFormat="1" ht="30" hidden="1" customHeight="1" x14ac:dyDescent="0.25">
      <c r="A3216" s="439"/>
      <c r="B3216" s="440"/>
      <c r="C3216" s="441"/>
      <c r="D3216" s="441"/>
      <c r="E3216" s="441"/>
      <c r="F3216" s="438"/>
    </row>
    <row r="3217" spans="1:6" s="445" customFormat="1" ht="30" hidden="1" customHeight="1" x14ac:dyDescent="0.25">
      <c r="A3217" s="439"/>
      <c r="B3217" s="440"/>
      <c r="C3217" s="441"/>
      <c r="D3217" s="441"/>
      <c r="E3217" s="441"/>
      <c r="F3217" s="438"/>
    </row>
    <row r="3218" spans="1:6" s="445" customFormat="1" ht="30" hidden="1" customHeight="1" x14ac:dyDescent="0.25">
      <c r="A3218" s="439"/>
      <c r="B3218" s="440"/>
      <c r="C3218" s="441"/>
      <c r="D3218" s="441"/>
      <c r="E3218" s="441"/>
      <c r="F3218" s="438"/>
    </row>
    <row r="3219" spans="1:6" s="445" customFormat="1" ht="30" hidden="1" customHeight="1" x14ac:dyDescent="0.25">
      <c r="A3219" s="439"/>
      <c r="B3219" s="440"/>
      <c r="C3219" s="441"/>
      <c r="D3219" s="441"/>
      <c r="E3219" s="441"/>
      <c r="F3219" s="438"/>
    </row>
    <row r="3220" spans="1:6" s="445" customFormat="1" ht="30" hidden="1" customHeight="1" x14ac:dyDescent="0.25">
      <c r="A3220" s="439"/>
      <c r="B3220" s="440"/>
      <c r="C3220" s="441"/>
      <c r="D3220" s="441"/>
      <c r="E3220" s="441"/>
      <c r="F3220" s="438"/>
    </row>
    <row r="3221" spans="1:6" s="445" customFormat="1" ht="30" hidden="1" customHeight="1" x14ac:dyDescent="0.25">
      <c r="A3221" s="439"/>
      <c r="B3221" s="440"/>
      <c r="C3221" s="441"/>
      <c r="D3221" s="441"/>
      <c r="E3221" s="441"/>
      <c r="F3221" s="438"/>
    </row>
    <row r="3222" spans="1:6" s="445" customFormat="1" ht="30" hidden="1" customHeight="1" x14ac:dyDescent="0.25">
      <c r="A3222" s="439"/>
      <c r="B3222" s="440"/>
      <c r="C3222" s="441"/>
      <c r="D3222" s="441"/>
      <c r="E3222" s="441"/>
      <c r="F3222" s="438"/>
    </row>
    <row r="3223" spans="1:6" s="445" customFormat="1" ht="30" hidden="1" customHeight="1" x14ac:dyDescent="0.25">
      <c r="A3223" s="439"/>
      <c r="B3223" s="440"/>
      <c r="C3223" s="441"/>
      <c r="D3223" s="441"/>
      <c r="E3223" s="441"/>
      <c r="F3223" s="438"/>
    </row>
    <row r="3224" spans="1:6" s="445" customFormat="1" ht="30" hidden="1" customHeight="1" x14ac:dyDescent="0.25">
      <c r="A3224" s="439"/>
      <c r="B3224" s="440"/>
      <c r="C3224" s="441"/>
      <c r="D3224" s="441"/>
      <c r="E3224" s="441"/>
      <c r="F3224" s="438"/>
    </row>
    <row r="3225" spans="1:6" s="445" customFormat="1" ht="30" hidden="1" customHeight="1" x14ac:dyDescent="0.25">
      <c r="A3225" s="439"/>
      <c r="B3225" s="440"/>
      <c r="C3225" s="441"/>
      <c r="D3225" s="441"/>
      <c r="E3225" s="441"/>
      <c r="F3225" s="438"/>
    </row>
    <row r="3226" spans="1:6" s="445" customFormat="1" ht="30" hidden="1" customHeight="1" x14ac:dyDescent="0.25">
      <c r="A3226" s="439"/>
      <c r="B3226" s="440"/>
      <c r="C3226" s="441"/>
      <c r="D3226" s="441"/>
      <c r="E3226" s="441"/>
      <c r="F3226" s="438"/>
    </row>
    <row r="3227" spans="1:6" s="445" customFormat="1" ht="30" hidden="1" customHeight="1" x14ac:dyDescent="0.25">
      <c r="A3227" s="439"/>
      <c r="B3227" s="440"/>
      <c r="C3227" s="441"/>
      <c r="D3227" s="441"/>
      <c r="E3227" s="441"/>
      <c r="F3227" s="438"/>
    </row>
    <row r="3228" spans="1:6" s="445" customFormat="1" ht="30" hidden="1" customHeight="1" x14ac:dyDescent="0.25">
      <c r="A3228" s="439"/>
      <c r="B3228" s="440"/>
      <c r="C3228" s="441"/>
      <c r="D3228" s="441"/>
      <c r="E3228" s="441"/>
      <c r="F3228" s="438"/>
    </row>
    <row r="3229" spans="1:6" s="445" customFormat="1" ht="30" hidden="1" customHeight="1" x14ac:dyDescent="0.25">
      <c r="A3229" s="439"/>
      <c r="B3229" s="440"/>
      <c r="C3229" s="441"/>
      <c r="D3229" s="441"/>
      <c r="E3229" s="441"/>
      <c r="F3229" s="438"/>
    </row>
    <row r="3230" spans="1:6" s="445" customFormat="1" ht="30" hidden="1" customHeight="1" x14ac:dyDescent="0.25">
      <c r="A3230" s="439"/>
      <c r="B3230" s="440"/>
      <c r="C3230" s="441"/>
      <c r="D3230" s="441"/>
      <c r="E3230" s="441"/>
      <c r="F3230" s="438"/>
    </row>
    <row r="3231" spans="1:6" s="445" customFormat="1" ht="30" hidden="1" customHeight="1" x14ac:dyDescent="0.25">
      <c r="A3231" s="439"/>
      <c r="B3231" s="440"/>
      <c r="C3231" s="441"/>
      <c r="D3231" s="441"/>
      <c r="E3231" s="441"/>
      <c r="F3231" s="438"/>
    </row>
    <row r="3232" spans="1:6" s="445" customFormat="1" ht="30" hidden="1" customHeight="1" x14ac:dyDescent="0.25">
      <c r="A3232" s="439"/>
      <c r="B3232" s="440"/>
      <c r="C3232" s="441"/>
      <c r="D3232" s="441"/>
      <c r="E3232" s="441"/>
      <c r="F3232" s="438"/>
    </row>
    <row r="3233" spans="1:6" s="445" customFormat="1" ht="30" hidden="1" customHeight="1" x14ac:dyDescent="0.25">
      <c r="A3233" s="439"/>
      <c r="B3233" s="440"/>
      <c r="C3233" s="441"/>
      <c r="D3233" s="441"/>
      <c r="E3233" s="441"/>
      <c r="F3233" s="438"/>
    </row>
    <row r="3234" spans="1:6" s="445" customFormat="1" ht="30" hidden="1" customHeight="1" x14ac:dyDescent="0.25">
      <c r="A3234" s="439"/>
      <c r="B3234" s="440"/>
      <c r="C3234" s="441"/>
      <c r="D3234" s="441"/>
      <c r="E3234" s="441"/>
      <c r="F3234" s="438"/>
    </row>
    <row r="3235" spans="1:6" s="445" customFormat="1" ht="30" hidden="1" customHeight="1" x14ac:dyDescent="0.25">
      <c r="A3235" s="439"/>
      <c r="B3235" s="440"/>
      <c r="C3235" s="441"/>
      <c r="D3235" s="441"/>
      <c r="E3235" s="441"/>
      <c r="F3235" s="438"/>
    </row>
    <row r="3236" spans="1:6" s="445" customFormat="1" ht="30" hidden="1" customHeight="1" x14ac:dyDescent="0.25">
      <c r="A3236" s="439"/>
      <c r="B3236" s="440"/>
      <c r="C3236" s="441"/>
      <c r="D3236" s="441"/>
      <c r="E3236" s="441"/>
      <c r="F3236" s="438"/>
    </row>
    <row r="3237" spans="1:6" s="445" customFormat="1" ht="30" hidden="1" customHeight="1" x14ac:dyDescent="0.25">
      <c r="A3237" s="439"/>
      <c r="B3237" s="440"/>
      <c r="C3237" s="441"/>
      <c r="D3237" s="441"/>
      <c r="E3237" s="441"/>
      <c r="F3237" s="438"/>
    </row>
    <row r="3238" spans="1:6" s="445" customFormat="1" ht="30" hidden="1" customHeight="1" x14ac:dyDescent="0.25">
      <c r="A3238" s="439"/>
      <c r="B3238" s="440"/>
      <c r="C3238" s="441"/>
      <c r="D3238" s="441"/>
      <c r="E3238" s="441"/>
      <c r="F3238" s="438"/>
    </row>
    <row r="3239" spans="1:6" s="445" customFormat="1" ht="30" hidden="1" customHeight="1" x14ac:dyDescent="0.25">
      <c r="A3239" s="439"/>
      <c r="B3239" s="440"/>
      <c r="C3239" s="441"/>
      <c r="D3239" s="441"/>
      <c r="E3239" s="441"/>
      <c r="F3239" s="438"/>
    </row>
    <row r="3240" spans="1:6" s="445" customFormat="1" ht="30" hidden="1" customHeight="1" x14ac:dyDescent="0.25">
      <c r="A3240" s="439"/>
      <c r="B3240" s="440"/>
      <c r="C3240" s="441"/>
      <c r="D3240" s="441"/>
      <c r="E3240" s="441"/>
      <c r="F3240" s="438"/>
    </row>
    <row r="3241" spans="1:6" s="445" customFormat="1" ht="30" hidden="1" customHeight="1" x14ac:dyDescent="0.25">
      <c r="A3241" s="439"/>
      <c r="B3241" s="440"/>
      <c r="C3241" s="441"/>
      <c r="D3241" s="441"/>
      <c r="E3241" s="441"/>
      <c r="F3241" s="438"/>
    </row>
    <row r="3242" spans="1:6" s="445" customFormat="1" ht="30" hidden="1" customHeight="1" x14ac:dyDescent="0.25">
      <c r="A3242" s="439"/>
      <c r="B3242" s="440"/>
      <c r="C3242" s="441"/>
      <c r="D3242" s="441"/>
      <c r="E3242" s="441"/>
      <c r="F3242" s="438"/>
    </row>
    <row r="3243" spans="1:6" s="445" customFormat="1" ht="30" hidden="1" customHeight="1" x14ac:dyDescent="0.25">
      <c r="A3243" s="439"/>
      <c r="B3243" s="440"/>
      <c r="C3243" s="441"/>
      <c r="D3243" s="441"/>
      <c r="E3243" s="441"/>
      <c r="F3243" s="438"/>
    </row>
    <row r="3244" spans="1:6" s="445" customFormat="1" ht="30" hidden="1" customHeight="1" x14ac:dyDescent="0.25">
      <c r="A3244" s="439"/>
      <c r="B3244" s="440"/>
      <c r="C3244" s="441"/>
      <c r="D3244" s="441"/>
      <c r="E3244" s="441"/>
      <c r="F3244" s="438"/>
    </row>
    <row r="3245" spans="1:6" s="445" customFormat="1" ht="30" hidden="1" customHeight="1" x14ac:dyDescent="0.25">
      <c r="A3245" s="439"/>
      <c r="B3245" s="440"/>
      <c r="C3245" s="441"/>
      <c r="D3245" s="441"/>
      <c r="E3245" s="441"/>
      <c r="F3245" s="438"/>
    </row>
    <row r="3246" spans="1:6" s="445" customFormat="1" ht="30" hidden="1" customHeight="1" x14ac:dyDescent="0.25">
      <c r="A3246" s="439"/>
      <c r="B3246" s="440"/>
      <c r="C3246" s="441"/>
      <c r="D3246" s="441"/>
      <c r="E3246" s="441"/>
      <c r="F3246" s="438"/>
    </row>
    <row r="3247" spans="1:6" s="445" customFormat="1" ht="30" hidden="1" customHeight="1" x14ac:dyDescent="0.25">
      <c r="A3247" s="439"/>
      <c r="B3247" s="440"/>
      <c r="C3247" s="441"/>
      <c r="D3247" s="441"/>
      <c r="E3247" s="441"/>
      <c r="F3247" s="438"/>
    </row>
    <row r="3248" spans="1:6" s="445" customFormat="1" ht="30" hidden="1" customHeight="1" x14ac:dyDescent="0.25">
      <c r="A3248" s="439"/>
      <c r="B3248" s="440"/>
      <c r="C3248" s="441"/>
      <c r="D3248" s="441"/>
      <c r="E3248" s="441"/>
      <c r="F3248" s="438"/>
    </row>
    <row r="3249" spans="1:6" s="445" customFormat="1" ht="30" hidden="1" customHeight="1" x14ac:dyDescent="0.25">
      <c r="A3249" s="439"/>
      <c r="B3249" s="440"/>
      <c r="C3249" s="441"/>
      <c r="D3249" s="441"/>
      <c r="E3249" s="441"/>
      <c r="F3249" s="438"/>
    </row>
    <row r="3250" spans="1:6" s="445" customFormat="1" ht="30" hidden="1" customHeight="1" x14ac:dyDescent="0.25">
      <c r="A3250" s="439"/>
      <c r="B3250" s="440"/>
      <c r="C3250" s="441"/>
      <c r="D3250" s="441"/>
      <c r="E3250" s="441"/>
      <c r="F3250" s="438"/>
    </row>
    <row r="3251" spans="1:6" s="445" customFormat="1" ht="30" hidden="1" customHeight="1" x14ac:dyDescent="0.25">
      <c r="A3251" s="439"/>
      <c r="B3251" s="440"/>
      <c r="C3251" s="441"/>
      <c r="D3251" s="441"/>
      <c r="E3251" s="441"/>
      <c r="F3251" s="438"/>
    </row>
    <row r="3252" spans="1:6" s="445" customFormat="1" ht="30" hidden="1" customHeight="1" x14ac:dyDescent="0.25">
      <c r="A3252" s="439"/>
      <c r="B3252" s="440"/>
      <c r="C3252" s="441"/>
      <c r="D3252" s="441"/>
      <c r="E3252" s="441"/>
      <c r="F3252" s="438"/>
    </row>
    <row r="3253" spans="1:6" s="445" customFormat="1" ht="30" hidden="1" customHeight="1" x14ac:dyDescent="0.25">
      <c r="A3253" s="439"/>
      <c r="B3253" s="440"/>
      <c r="C3253" s="441"/>
      <c r="D3253" s="441"/>
      <c r="E3253" s="441"/>
      <c r="F3253" s="438"/>
    </row>
    <row r="3254" spans="1:6" s="445" customFormat="1" ht="30" hidden="1" customHeight="1" x14ac:dyDescent="0.25">
      <c r="A3254" s="439"/>
      <c r="B3254" s="440"/>
      <c r="C3254" s="441"/>
      <c r="D3254" s="441"/>
      <c r="E3254" s="441"/>
      <c r="F3254" s="438"/>
    </row>
    <row r="3255" spans="1:6" s="445" customFormat="1" ht="30" hidden="1" customHeight="1" x14ac:dyDescent="0.25">
      <c r="A3255" s="439"/>
      <c r="B3255" s="440"/>
      <c r="C3255" s="441"/>
      <c r="D3255" s="441"/>
      <c r="E3255" s="441"/>
      <c r="F3255" s="438"/>
    </row>
    <row r="3256" spans="1:6" s="445" customFormat="1" ht="30" hidden="1" customHeight="1" x14ac:dyDescent="0.25">
      <c r="A3256" s="439"/>
      <c r="B3256" s="440"/>
      <c r="C3256" s="441"/>
      <c r="D3256" s="441"/>
      <c r="E3256" s="441"/>
      <c r="F3256" s="438"/>
    </row>
    <row r="3257" spans="1:6" s="445" customFormat="1" ht="30" hidden="1" customHeight="1" x14ac:dyDescent="0.25">
      <c r="A3257" s="439"/>
      <c r="B3257" s="440"/>
      <c r="C3257" s="441"/>
      <c r="D3257" s="441"/>
      <c r="E3257" s="441"/>
      <c r="F3257" s="438"/>
    </row>
    <row r="3258" spans="1:6" s="445" customFormat="1" ht="30" hidden="1" customHeight="1" x14ac:dyDescent="0.25">
      <c r="A3258" s="439"/>
      <c r="B3258" s="440"/>
      <c r="C3258" s="441"/>
      <c r="D3258" s="441"/>
      <c r="E3258" s="441"/>
      <c r="F3258" s="438"/>
    </row>
    <row r="3259" spans="1:6" s="445" customFormat="1" ht="30" hidden="1" customHeight="1" x14ac:dyDescent="0.25">
      <c r="A3259" s="439"/>
      <c r="B3259" s="440"/>
      <c r="C3259" s="441"/>
      <c r="D3259" s="441"/>
      <c r="E3259" s="441"/>
      <c r="F3259" s="438"/>
    </row>
    <row r="3260" spans="1:6" s="445" customFormat="1" ht="30" hidden="1" customHeight="1" x14ac:dyDescent="0.25">
      <c r="A3260" s="439"/>
      <c r="B3260" s="440"/>
      <c r="C3260" s="441"/>
      <c r="D3260" s="441"/>
      <c r="E3260" s="441"/>
      <c r="F3260" s="438"/>
    </row>
    <row r="3261" spans="1:6" s="445" customFormat="1" ht="30" hidden="1" customHeight="1" x14ac:dyDescent="0.25">
      <c r="A3261" s="439"/>
      <c r="B3261" s="440"/>
      <c r="C3261" s="441"/>
      <c r="D3261" s="441"/>
      <c r="E3261" s="441"/>
      <c r="F3261" s="438"/>
    </row>
    <row r="3262" spans="1:6" s="445" customFormat="1" ht="30" hidden="1" customHeight="1" x14ac:dyDescent="0.25">
      <c r="A3262" s="439"/>
      <c r="B3262" s="440"/>
      <c r="C3262" s="441"/>
      <c r="D3262" s="441"/>
      <c r="E3262" s="441"/>
      <c r="F3262" s="438"/>
    </row>
    <row r="3263" spans="1:6" s="445" customFormat="1" ht="30" hidden="1" customHeight="1" x14ac:dyDescent="0.25">
      <c r="A3263" s="439"/>
      <c r="B3263" s="440"/>
      <c r="C3263" s="441"/>
      <c r="D3263" s="441"/>
      <c r="E3263" s="441"/>
      <c r="F3263" s="438"/>
    </row>
    <row r="3264" spans="1:6" s="445" customFormat="1" ht="30" hidden="1" customHeight="1" x14ac:dyDescent="0.25">
      <c r="A3264" s="439"/>
      <c r="B3264" s="440"/>
      <c r="C3264" s="441"/>
      <c r="D3264" s="441"/>
      <c r="E3264" s="441"/>
      <c r="F3264" s="438"/>
    </row>
    <row r="3265" spans="1:6" s="445" customFormat="1" ht="30" hidden="1" customHeight="1" x14ac:dyDescent="0.25">
      <c r="A3265" s="439"/>
      <c r="B3265" s="440"/>
      <c r="C3265" s="441"/>
      <c r="D3265" s="441"/>
      <c r="E3265" s="441"/>
      <c r="F3265" s="438"/>
    </row>
    <row r="3266" spans="1:6" s="445" customFormat="1" ht="30" hidden="1" customHeight="1" x14ac:dyDescent="0.25">
      <c r="A3266" s="439"/>
      <c r="B3266" s="440"/>
      <c r="C3266" s="441"/>
      <c r="D3266" s="441"/>
      <c r="E3266" s="441"/>
      <c r="F3266" s="438"/>
    </row>
    <row r="3267" spans="1:6" s="445" customFormat="1" ht="30" hidden="1" customHeight="1" x14ac:dyDescent="0.25">
      <c r="A3267" s="439"/>
      <c r="B3267" s="440"/>
      <c r="C3267" s="441"/>
      <c r="D3267" s="441"/>
      <c r="E3267" s="441"/>
      <c r="F3267" s="438"/>
    </row>
    <row r="3268" spans="1:6" s="445" customFormat="1" ht="30" hidden="1" customHeight="1" x14ac:dyDescent="0.25">
      <c r="A3268" s="439"/>
      <c r="B3268" s="440"/>
      <c r="C3268" s="441"/>
      <c r="D3268" s="441"/>
      <c r="E3268" s="441"/>
      <c r="F3268" s="438"/>
    </row>
    <row r="3269" spans="1:6" s="445" customFormat="1" ht="30" hidden="1" customHeight="1" x14ac:dyDescent="0.25">
      <c r="A3269" s="439"/>
      <c r="B3269" s="440"/>
      <c r="C3269" s="441"/>
      <c r="D3269" s="441"/>
      <c r="E3269" s="441"/>
      <c r="F3269" s="438"/>
    </row>
    <row r="3270" spans="1:6" s="445" customFormat="1" ht="30" hidden="1" customHeight="1" x14ac:dyDescent="0.25">
      <c r="A3270" s="439"/>
      <c r="B3270" s="440"/>
      <c r="C3270" s="441"/>
      <c r="D3270" s="441"/>
      <c r="E3270" s="441"/>
      <c r="F3270" s="438"/>
    </row>
    <row r="3271" spans="1:6" s="445" customFormat="1" ht="30" hidden="1" customHeight="1" x14ac:dyDescent="0.25">
      <c r="A3271" s="439"/>
      <c r="B3271" s="440"/>
      <c r="C3271" s="441"/>
      <c r="D3271" s="441"/>
      <c r="E3271" s="441"/>
      <c r="F3271" s="438"/>
    </row>
    <row r="3272" spans="1:6" s="445" customFormat="1" ht="30" hidden="1" customHeight="1" x14ac:dyDescent="0.25">
      <c r="A3272" s="439"/>
      <c r="B3272" s="440"/>
      <c r="C3272" s="441"/>
      <c r="D3272" s="441"/>
      <c r="E3272" s="441"/>
      <c r="F3272" s="438"/>
    </row>
    <row r="3273" spans="1:6" s="445" customFormat="1" ht="30" hidden="1" customHeight="1" x14ac:dyDescent="0.25">
      <c r="A3273" s="439"/>
      <c r="B3273" s="440"/>
      <c r="C3273" s="441"/>
      <c r="D3273" s="441"/>
      <c r="E3273" s="441"/>
      <c r="F3273" s="438"/>
    </row>
    <row r="3274" spans="1:6" s="445" customFormat="1" ht="30" hidden="1" customHeight="1" x14ac:dyDescent="0.25">
      <c r="A3274" s="439"/>
      <c r="B3274" s="440"/>
      <c r="C3274" s="441"/>
      <c r="D3274" s="441"/>
      <c r="E3274" s="441"/>
      <c r="F3274" s="438"/>
    </row>
    <row r="3275" spans="1:6" s="445" customFormat="1" ht="30" hidden="1" customHeight="1" x14ac:dyDescent="0.25">
      <c r="A3275" s="439"/>
      <c r="B3275" s="440"/>
      <c r="C3275" s="441"/>
      <c r="D3275" s="441"/>
      <c r="E3275" s="441"/>
      <c r="F3275" s="438"/>
    </row>
    <row r="3276" spans="1:6" s="445" customFormat="1" ht="30" hidden="1" customHeight="1" x14ac:dyDescent="0.25">
      <c r="A3276" s="439"/>
      <c r="B3276" s="440"/>
      <c r="C3276" s="441"/>
      <c r="D3276" s="441"/>
      <c r="E3276" s="441"/>
      <c r="F3276" s="438"/>
    </row>
    <row r="3277" spans="1:6" s="445" customFormat="1" ht="30" hidden="1" customHeight="1" x14ac:dyDescent="0.25">
      <c r="A3277" s="439"/>
      <c r="B3277" s="440"/>
      <c r="C3277" s="441"/>
      <c r="D3277" s="441"/>
      <c r="E3277" s="441"/>
      <c r="F3277" s="438"/>
    </row>
    <row r="3278" spans="1:6" s="445" customFormat="1" ht="30" hidden="1" customHeight="1" x14ac:dyDescent="0.25">
      <c r="A3278" s="439"/>
      <c r="B3278" s="440"/>
      <c r="C3278" s="441"/>
      <c r="D3278" s="441"/>
      <c r="E3278" s="441"/>
      <c r="F3278" s="438"/>
    </row>
    <row r="3279" spans="1:6" s="445" customFormat="1" ht="30" hidden="1" customHeight="1" x14ac:dyDescent="0.25">
      <c r="A3279" s="439"/>
      <c r="B3279" s="440"/>
      <c r="C3279" s="441"/>
      <c r="D3279" s="441"/>
      <c r="E3279" s="441"/>
      <c r="F3279" s="438"/>
    </row>
    <row r="3280" spans="1:6" s="445" customFormat="1" ht="30" hidden="1" customHeight="1" x14ac:dyDescent="0.25">
      <c r="A3280" s="439"/>
      <c r="B3280" s="440"/>
      <c r="C3280" s="441"/>
      <c r="D3280" s="441"/>
      <c r="E3280" s="441"/>
      <c r="F3280" s="438"/>
    </row>
    <row r="3281" spans="1:6" s="445" customFormat="1" ht="30" hidden="1" customHeight="1" x14ac:dyDescent="0.25">
      <c r="A3281" s="439"/>
      <c r="B3281" s="440"/>
      <c r="C3281" s="441"/>
      <c r="D3281" s="441"/>
      <c r="E3281" s="441"/>
      <c r="F3281" s="438"/>
    </row>
    <row r="3282" spans="1:6" s="445" customFormat="1" ht="30" hidden="1" customHeight="1" x14ac:dyDescent="0.25">
      <c r="A3282" s="439"/>
      <c r="B3282" s="440"/>
      <c r="C3282" s="441"/>
      <c r="D3282" s="441"/>
      <c r="E3282" s="441"/>
      <c r="F3282" s="438"/>
    </row>
    <row r="3283" spans="1:6" s="445" customFormat="1" ht="30" hidden="1" customHeight="1" x14ac:dyDescent="0.25">
      <c r="A3283" s="439"/>
      <c r="B3283" s="440"/>
      <c r="C3283" s="441"/>
      <c r="D3283" s="441"/>
      <c r="E3283" s="441"/>
      <c r="F3283" s="438"/>
    </row>
    <row r="3284" spans="1:6" s="445" customFormat="1" ht="30" hidden="1" customHeight="1" x14ac:dyDescent="0.25">
      <c r="A3284" s="439"/>
      <c r="B3284" s="440"/>
      <c r="C3284" s="441"/>
      <c r="D3284" s="441"/>
      <c r="E3284" s="441"/>
      <c r="F3284" s="438"/>
    </row>
    <row r="3285" spans="1:6" s="445" customFormat="1" ht="30" hidden="1" customHeight="1" x14ac:dyDescent="0.25">
      <c r="A3285" s="439"/>
      <c r="B3285" s="440"/>
      <c r="C3285" s="441"/>
      <c r="D3285" s="441"/>
      <c r="E3285" s="441"/>
      <c r="F3285" s="438"/>
    </row>
    <row r="3286" spans="1:6" s="445" customFormat="1" ht="30" hidden="1" customHeight="1" x14ac:dyDescent="0.25">
      <c r="A3286" s="439"/>
      <c r="B3286" s="440"/>
      <c r="C3286" s="441"/>
      <c r="D3286" s="441"/>
      <c r="E3286" s="441"/>
      <c r="F3286" s="438"/>
    </row>
    <row r="3287" spans="1:6" s="445" customFormat="1" ht="30" hidden="1" customHeight="1" x14ac:dyDescent="0.25">
      <c r="A3287" s="439"/>
      <c r="B3287" s="440"/>
      <c r="C3287" s="441"/>
      <c r="D3287" s="441"/>
      <c r="E3287" s="441"/>
      <c r="F3287" s="438"/>
    </row>
    <row r="3288" spans="1:6" s="445" customFormat="1" ht="30" hidden="1" customHeight="1" x14ac:dyDescent="0.25">
      <c r="A3288" s="439"/>
      <c r="B3288" s="440"/>
      <c r="C3288" s="441"/>
      <c r="D3288" s="441"/>
      <c r="E3288" s="441"/>
      <c r="F3288" s="438"/>
    </row>
    <row r="3289" spans="1:6" s="445" customFormat="1" ht="30" hidden="1" customHeight="1" x14ac:dyDescent="0.25">
      <c r="A3289" s="439"/>
      <c r="B3289" s="440"/>
      <c r="C3289" s="441"/>
      <c r="D3289" s="441"/>
      <c r="E3289" s="441"/>
      <c r="F3289" s="438"/>
    </row>
    <row r="3290" spans="1:6" s="445" customFormat="1" ht="30" hidden="1" customHeight="1" x14ac:dyDescent="0.25">
      <c r="A3290" s="439"/>
      <c r="B3290" s="440"/>
      <c r="C3290" s="441"/>
      <c r="D3290" s="441"/>
      <c r="E3290" s="441"/>
      <c r="F3290" s="438"/>
    </row>
    <row r="3291" spans="1:6" s="445" customFormat="1" ht="30" hidden="1" customHeight="1" x14ac:dyDescent="0.25">
      <c r="A3291" s="439"/>
      <c r="B3291" s="440"/>
      <c r="C3291" s="441"/>
      <c r="D3291" s="441"/>
      <c r="E3291" s="441"/>
      <c r="F3291" s="438"/>
    </row>
    <row r="3292" spans="1:6" s="445" customFormat="1" ht="30" hidden="1" customHeight="1" x14ac:dyDescent="0.25">
      <c r="A3292" s="439"/>
      <c r="B3292" s="440"/>
      <c r="C3292" s="441"/>
      <c r="D3292" s="441"/>
      <c r="E3292" s="441"/>
      <c r="F3292" s="438"/>
    </row>
    <row r="3293" spans="1:6" s="445" customFormat="1" ht="30" hidden="1" customHeight="1" x14ac:dyDescent="0.25">
      <c r="A3293" s="439"/>
      <c r="B3293" s="440"/>
      <c r="C3293" s="441"/>
      <c r="D3293" s="441"/>
      <c r="E3293" s="441"/>
      <c r="F3293" s="438"/>
    </row>
    <row r="3294" spans="1:6" s="445" customFormat="1" ht="30" hidden="1" customHeight="1" x14ac:dyDescent="0.25">
      <c r="A3294" s="439"/>
      <c r="B3294" s="440"/>
      <c r="C3294" s="441"/>
      <c r="D3294" s="441"/>
      <c r="E3294" s="441"/>
      <c r="F3294" s="438"/>
    </row>
    <row r="3295" spans="1:6" s="445" customFormat="1" ht="30" hidden="1" customHeight="1" x14ac:dyDescent="0.25">
      <c r="A3295" s="439"/>
      <c r="B3295" s="440"/>
      <c r="C3295" s="441"/>
      <c r="D3295" s="441"/>
      <c r="E3295" s="441"/>
      <c r="F3295" s="438"/>
    </row>
    <row r="3296" spans="1:6" s="445" customFormat="1" ht="30" hidden="1" customHeight="1" x14ac:dyDescent="0.25">
      <c r="A3296" s="439"/>
      <c r="B3296" s="440"/>
      <c r="C3296" s="441"/>
      <c r="D3296" s="441"/>
      <c r="E3296" s="441"/>
      <c r="F3296" s="438"/>
    </row>
    <row r="3297" spans="1:6" s="445" customFormat="1" ht="30" hidden="1" customHeight="1" x14ac:dyDescent="0.25">
      <c r="A3297" s="439"/>
      <c r="B3297" s="440"/>
      <c r="C3297" s="441"/>
      <c r="D3297" s="441"/>
      <c r="E3297" s="441"/>
      <c r="F3297" s="438"/>
    </row>
    <row r="3298" spans="1:6" s="445" customFormat="1" ht="30" hidden="1" customHeight="1" x14ac:dyDescent="0.25">
      <c r="A3298" s="439"/>
      <c r="B3298" s="440"/>
      <c r="C3298" s="441"/>
      <c r="D3298" s="441"/>
      <c r="E3298" s="441"/>
      <c r="F3298" s="438"/>
    </row>
    <row r="3299" spans="1:6" s="445" customFormat="1" ht="30" hidden="1" customHeight="1" x14ac:dyDescent="0.25">
      <c r="A3299" s="439"/>
      <c r="B3299" s="440"/>
      <c r="C3299" s="441"/>
      <c r="D3299" s="441"/>
      <c r="E3299" s="441"/>
      <c r="F3299" s="438"/>
    </row>
    <row r="3300" spans="1:6" s="445" customFormat="1" ht="30" hidden="1" customHeight="1" x14ac:dyDescent="0.25">
      <c r="A3300" s="439"/>
      <c r="B3300" s="440"/>
      <c r="C3300" s="441"/>
      <c r="D3300" s="441"/>
      <c r="E3300" s="441"/>
      <c r="F3300" s="438"/>
    </row>
    <row r="3301" spans="1:6" s="445" customFormat="1" ht="30" hidden="1" customHeight="1" x14ac:dyDescent="0.25">
      <c r="A3301" s="439"/>
      <c r="B3301" s="440"/>
      <c r="C3301" s="441"/>
      <c r="D3301" s="441"/>
      <c r="E3301" s="441"/>
      <c r="F3301" s="438"/>
    </row>
    <row r="3302" spans="1:6" s="445" customFormat="1" ht="30" hidden="1" customHeight="1" x14ac:dyDescent="0.25">
      <c r="A3302" s="439"/>
      <c r="B3302" s="440"/>
      <c r="C3302" s="441"/>
      <c r="D3302" s="441"/>
      <c r="E3302" s="441"/>
      <c r="F3302" s="438"/>
    </row>
    <row r="3303" spans="1:6" s="445" customFormat="1" ht="30" hidden="1" customHeight="1" x14ac:dyDescent="0.25">
      <c r="A3303" s="439"/>
      <c r="B3303" s="440"/>
      <c r="C3303" s="441"/>
      <c r="D3303" s="441"/>
      <c r="E3303" s="441"/>
      <c r="F3303" s="438"/>
    </row>
    <row r="3304" spans="1:6" s="445" customFormat="1" ht="30" hidden="1" customHeight="1" x14ac:dyDescent="0.25">
      <c r="A3304" s="439"/>
      <c r="B3304" s="440"/>
      <c r="C3304" s="441"/>
      <c r="D3304" s="441"/>
      <c r="E3304" s="441"/>
      <c r="F3304" s="438"/>
    </row>
    <row r="3305" spans="1:6" s="445" customFormat="1" ht="30" hidden="1" customHeight="1" x14ac:dyDescent="0.25">
      <c r="A3305" s="439"/>
      <c r="B3305" s="440"/>
      <c r="C3305" s="441"/>
      <c r="D3305" s="441"/>
      <c r="E3305" s="441"/>
      <c r="F3305" s="438"/>
    </row>
    <row r="3306" spans="1:6" s="445" customFormat="1" ht="30" hidden="1" customHeight="1" x14ac:dyDescent="0.25">
      <c r="A3306" s="439"/>
      <c r="B3306" s="440"/>
      <c r="C3306" s="441"/>
      <c r="D3306" s="441"/>
      <c r="E3306" s="441"/>
      <c r="F3306" s="438"/>
    </row>
    <row r="3307" spans="1:6" s="445" customFormat="1" ht="30" hidden="1" customHeight="1" x14ac:dyDescent="0.25">
      <c r="A3307" s="439"/>
      <c r="B3307" s="440"/>
      <c r="C3307" s="441"/>
      <c r="D3307" s="441"/>
      <c r="E3307" s="441"/>
      <c r="F3307" s="438"/>
    </row>
    <row r="3308" spans="1:6" s="445" customFormat="1" ht="30" hidden="1" customHeight="1" x14ac:dyDescent="0.25">
      <c r="A3308" s="439"/>
      <c r="B3308" s="440"/>
      <c r="C3308" s="441"/>
      <c r="D3308" s="441"/>
      <c r="E3308" s="441"/>
      <c r="F3308" s="438"/>
    </row>
    <row r="3309" spans="1:6" s="445" customFormat="1" ht="30" hidden="1" customHeight="1" x14ac:dyDescent="0.25">
      <c r="A3309" s="439"/>
      <c r="B3309" s="440"/>
      <c r="C3309" s="441"/>
      <c r="D3309" s="441"/>
      <c r="E3309" s="441"/>
      <c r="F3309" s="438"/>
    </row>
    <row r="3310" spans="1:6" s="445" customFormat="1" ht="30" hidden="1" customHeight="1" x14ac:dyDescent="0.25">
      <c r="A3310" s="439"/>
      <c r="B3310" s="440"/>
      <c r="C3310" s="441"/>
      <c r="D3310" s="441"/>
      <c r="E3310" s="441"/>
      <c r="F3310" s="438"/>
    </row>
    <row r="3311" spans="1:6" s="445" customFormat="1" ht="30" hidden="1" customHeight="1" x14ac:dyDescent="0.25">
      <c r="A3311" s="439"/>
      <c r="B3311" s="440"/>
      <c r="C3311" s="441"/>
      <c r="D3311" s="441"/>
      <c r="E3311" s="441"/>
      <c r="F3311" s="438"/>
    </row>
    <row r="3312" spans="1:6" s="445" customFormat="1" ht="30" hidden="1" customHeight="1" x14ac:dyDescent="0.25">
      <c r="A3312" s="439"/>
      <c r="B3312" s="440"/>
      <c r="C3312" s="441"/>
      <c r="D3312" s="441"/>
      <c r="E3312" s="441"/>
      <c r="F3312" s="438"/>
    </row>
    <row r="3313" spans="1:6" s="445" customFormat="1" ht="30" hidden="1" customHeight="1" x14ac:dyDescent="0.25">
      <c r="A3313" s="439"/>
      <c r="B3313" s="440"/>
      <c r="C3313" s="441"/>
      <c r="D3313" s="441"/>
      <c r="E3313" s="441"/>
      <c r="F3313" s="438"/>
    </row>
    <row r="3314" spans="1:6" s="445" customFormat="1" ht="30" hidden="1" customHeight="1" x14ac:dyDescent="0.25">
      <c r="A3314" s="439"/>
      <c r="B3314" s="440"/>
      <c r="C3314" s="441"/>
      <c r="D3314" s="441"/>
      <c r="E3314" s="441"/>
      <c r="F3314" s="438"/>
    </row>
    <row r="3315" spans="1:6" s="445" customFormat="1" ht="30" hidden="1" customHeight="1" x14ac:dyDescent="0.25">
      <c r="A3315" s="439"/>
      <c r="B3315" s="440"/>
      <c r="C3315" s="441"/>
      <c r="D3315" s="441"/>
      <c r="E3315" s="441"/>
      <c r="F3315" s="438"/>
    </row>
    <row r="3316" spans="1:6" s="445" customFormat="1" ht="30" hidden="1" customHeight="1" x14ac:dyDescent="0.25">
      <c r="A3316" s="439"/>
      <c r="B3316" s="440"/>
      <c r="C3316" s="441"/>
      <c r="D3316" s="441"/>
      <c r="E3316" s="441"/>
      <c r="F3316" s="438"/>
    </row>
    <row r="3317" spans="1:6" s="445" customFormat="1" ht="30" hidden="1" customHeight="1" x14ac:dyDescent="0.25">
      <c r="A3317" s="439"/>
      <c r="B3317" s="440"/>
      <c r="C3317" s="441"/>
      <c r="D3317" s="441"/>
      <c r="E3317" s="441"/>
      <c r="F3317" s="438"/>
    </row>
    <row r="3318" spans="1:6" s="445" customFormat="1" ht="30" hidden="1" customHeight="1" x14ac:dyDescent="0.25">
      <c r="A3318" s="439"/>
      <c r="B3318" s="440"/>
      <c r="C3318" s="441"/>
      <c r="D3318" s="441"/>
      <c r="E3318" s="441"/>
      <c r="F3318" s="438"/>
    </row>
    <row r="3319" spans="1:6" s="445" customFormat="1" ht="30" hidden="1" customHeight="1" x14ac:dyDescent="0.25">
      <c r="A3319" s="439"/>
      <c r="B3319" s="440"/>
      <c r="C3319" s="441"/>
      <c r="D3319" s="441"/>
      <c r="E3319" s="441"/>
      <c r="F3319" s="438"/>
    </row>
    <row r="3320" spans="1:6" s="445" customFormat="1" ht="30" hidden="1" customHeight="1" x14ac:dyDescent="0.25">
      <c r="A3320" s="439"/>
      <c r="B3320" s="440"/>
      <c r="C3320" s="441"/>
      <c r="D3320" s="441"/>
      <c r="E3320" s="441"/>
      <c r="F3320" s="438"/>
    </row>
    <row r="3321" spans="1:6" s="445" customFormat="1" ht="30" hidden="1" customHeight="1" x14ac:dyDescent="0.25">
      <c r="A3321" s="439"/>
      <c r="B3321" s="440"/>
      <c r="C3321" s="441"/>
      <c r="D3321" s="441"/>
      <c r="E3321" s="441"/>
      <c r="F3321" s="438"/>
    </row>
    <row r="3322" spans="1:6" s="445" customFormat="1" ht="30" hidden="1" customHeight="1" x14ac:dyDescent="0.25">
      <c r="A3322" s="439"/>
      <c r="B3322" s="440"/>
      <c r="C3322" s="441"/>
      <c r="D3322" s="441"/>
      <c r="E3322" s="441"/>
      <c r="F3322" s="438"/>
    </row>
    <row r="3323" spans="1:6" s="445" customFormat="1" ht="30" hidden="1" customHeight="1" x14ac:dyDescent="0.25">
      <c r="A3323" s="439"/>
      <c r="B3323" s="440"/>
      <c r="C3323" s="441"/>
      <c r="D3323" s="441"/>
      <c r="E3323" s="441"/>
      <c r="F3323" s="438"/>
    </row>
    <row r="3324" spans="1:6" s="445" customFormat="1" ht="30" hidden="1" customHeight="1" x14ac:dyDescent="0.25">
      <c r="A3324" s="439"/>
      <c r="B3324" s="440"/>
      <c r="C3324" s="441"/>
      <c r="D3324" s="441"/>
      <c r="E3324" s="441"/>
      <c r="F3324" s="438"/>
    </row>
    <row r="3325" spans="1:6" s="445" customFormat="1" ht="30" hidden="1" customHeight="1" x14ac:dyDescent="0.25">
      <c r="A3325" s="439"/>
      <c r="B3325" s="440"/>
      <c r="C3325" s="441"/>
      <c r="D3325" s="441"/>
      <c r="E3325" s="441"/>
      <c r="F3325" s="438"/>
    </row>
    <row r="3326" spans="1:6" s="445" customFormat="1" ht="30" hidden="1" customHeight="1" x14ac:dyDescent="0.25">
      <c r="A3326" s="439"/>
      <c r="B3326" s="440"/>
      <c r="C3326" s="441"/>
      <c r="D3326" s="441"/>
      <c r="E3326" s="441"/>
      <c r="F3326" s="438"/>
    </row>
    <row r="3327" spans="1:6" s="445" customFormat="1" ht="30" hidden="1" customHeight="1" x14ac:dyDescent="0.25">
      <c r="A3327" s="439"/>
      <c r="B3327" s="440"/>
      <c r="C3327" s="441"/>
      <c r="D3327" s="441"/>
      <c r="E3327" s="441"/>
      <c r="F3327" s="438"/>
    </row>
    <row r="3328" spans="1:6" s="445" customFormat="1" ht="30" hidden="1" customHeight="1" x14ac:dyDescent="0.25">
      <c r="A3328" s="439"/>
      <c r="B3328" s="440"/>
      <c r="C3328" s="441"/>
      <c r="D3328" s="441"/>
      <c r="E3328" s="441"/>
      <c r="F3328" s="438"/>
    </row>
    <row r="3329" spans="1:6" s="445" customFormat="1" ht="30" hidden="1" customHeight="1" x14ac:dyDescent="0.25">
      <c r="A3329" s="439"/>
      <c r="B3329" s="440"/>
      <c r="C3329" s="441"/>
      <c r="D3329" s="441"/>
      <c r="E3329" s="441"/>
      <c r="F3329" s="438"/>
    </row>
    <row r="3330" spans="1:6" s="445" customFormat="1" ht="30" hidden="1" customHeight="1" x14ac:dyDescent="0.25">
      <c r="A3330" s="439"/>
      <c r="B3330" s="440"/>
      <c r="C3330" s="441"/>
      <c r="D3330" s="441"/>
      <c r="E3330" s="441"/>
      <c r="F3330" s="438"/>
    </row>
    <row r="3331" spans="1:6" s="445" customFormat="1" ht="30" hidden="1" customHeight="1" x14ac:dyDescent="0.25">
      <c r="A3331" s="439"/>
      <c r="B3331" s="440"/>
      <c r="C3331" s="441"/>
      <c r="D3331" s="441"/>
      <c r="E3331" s="441"/>
      <c r="F3331" s="438"/>
    </row>
    <row r="3332" spans="1:6" s="445" customFormat="1" ht="30" hidden="1" customHeight="1" x14ac:dyDescent="0.25">
      <c r="A3332" s="439"/>
      <c r="B3332" s="440"/>
      <c r="C3332" s="441"/>
      <c r="D3332" s="441"/>
      <c r="E3332" s="441"/>
      <c r="F3332" s="438"/>
    </row>
    <row r="3333" spans="1:6" s="445" customFormat="1" ht="30" hidden="1" customHeight="1" x14ac:dyDescent="0.25">
      <c r="A3333" s="439"/>
      <c r="B3333" s="440"/>
      <c r="C3333" s="441"/>
      <c r="D3333" s="441"/>
      <c r="E3333" s="441"/>
      <c r="F3333" s="438"/>
    </row>
    <row r="3334" spans="1:6" s="445" customFormat="1" ht="30" hidden="1" customHeight="1" x14ac:dyDescent="0.25">
      <c r="A3334" s="439"/>
      <c r="B3334" s="440"/>
      <c r="C3334" s="441"/>
      <c r="D3334" s="441"/>
      <c r="E3334" s="441"/>
      <c r="F3334" s="438"/>
    </row>
    <row r="3335" spans="1:6" s="445" customFormat="1" ht="30" hidden="1" customHeight="1" x14ac:dyDescent="0.25">
      <c r="A3335" s="439"/>
      <c r="B3335" s="440"/>
      <c r="C3335" s="441"/>
      <c r="D3335" s="441"/>
      <c r="E3335" s="441"/>
      <c r="F3335" s="438"/>
    </row>
    <row r="3336" spans="1:6" s="445" customFormat="1" ht="30" hidden="1" customHeight="1" x14ac:dyDescent="0.25">
      <c r="A3336" s="439"/>
      <c r="B3336" s="440"/>
      <c r="C3336" s="441"/>
      <c r="D3336" s="441"/>
      <c r="E3336" s="441"/>
      <c r="F3336" s="438"/>
    </row>
    <row r="3337" spans="1:6" s="445" customFormat="1" ht="30" hidden="1" customHeight="1" x14ac:dyDescent="0.25">
      <c r="A3337" s="439"/>
      <c r="B3337" s="440"/>
      <c r="C3337" s="441"/>
      <c r="D3337" s="441"/>
      <c r="E3337" s="441"/>
      <c r="F3337" s="438"/>
    </row>
    <row r="3338" spans="1:6" s="445" customFormat="1" ht="30" hidden="1" customHeight="1" x14ac:dyDescent="0.25">
      <c r="A3338" s="439"/>
      <c r="B3338" s="440"/>
      <c r="C3338" s="441"/>
      <c r="D3338" s="441"/>
      <c r="E3338" s="441"/>
      <c r="F3338" s="438"/>
    </row>
    <row r="3339" spans="1:6" s="445" customFormat="1" ht="30" hidden="1" customHeight="1" x14ac:dyDescent="0.25">
      <c r="A3339" s="439"/>
      <c r="B3339" s="440"/>
      <c r="C3339" s="441"/>
      <c r="D3339" s="441"/>
      <c r="E3339" s="441"/>
      <c r="F3339" s="438"/>
    </row>
    <row r="3340" spans="1:6" s="445" customFormat="1" ht="30" hidden="1" customHeight="1" x14ac:dyDescent="0.25">
      <c r="A3340" s="439"/>
      <c r="B3340" s="440"/>
      <c r="C3340" s="441"/>
      <c r="D3340" s="441"/>
      <c r="E3340" s="441"/>
      <c r="F3340" s="438"/>
    </row>
    <row r="3341" spans="1:6" s="445" customFormat="1" ht="30" hidden="1" customHeight="1" x14ac:dyDescent="0.25">
      <c r="A3341" s="439"/>
      <c r="B3341" s="440"/>
      <c r="C3341" s="441"/>
      <c r="D3341" s="441"/>
      <c r="E3341" s="441"/>
      <c r="F3341" s="438"/>
    </row>
    <row r="3342" spans="1:6" s="445" customFormat="1" ht="30" hidden="1" customHeight="1" x14ac:dyDescent="0.25">
      <c r="A3342" s="439"/>
      <c r="B3342" s="440"/>
      <c r="C3342" s="441"/>
      <c r="D3342" s="441"/>
      <c r="E3342" s="441"/>
      <c r="F3342" s="438"/>
    </row>
    <row r="3343" spans="1:6" s="445" customFormat="1" ht="30" hidden="1" customHeight="1" x14ac:dyDescent="0.25">
      <c r="A3343" s="439"/>
      <c r="B3343" s="440"/>
      <c r="C3343" s="441"/>
      <c r="D3343" s="441"/>
      <c r="E3343" s="441"/>
      <c r="F3343" s="438"/>
    </row>
    <row r="3344" spans="1:6" s="445" customFormat="1" ht="30" hidden="1" customHeight="1" x14ac:dyDescent="0.25">
      <c r="A3344" s="439"/>
      <c r="B3344" s="440"/>
      <c r="C3344" s="441"/>
      <c r="D3344" s="441"/>
      <c r="E3344" s="441"/>
      <c r="F3344" s="438"/>
    </row>
    <row r="3345" spans="1:6" s="445" customFormat="1" ht="30" hidden="1" customHeight="1" x14ac:dyDescent="0.25">
      <c r="A3345" s="439"/>
      <c r="B3345" s="440"/>
      <c r="C3345" s="441"/>
      <c r="D3345" s="441"/>
      <c r="E3345" s="441"/>
      <c r="F3345" s="438"/>
    </row>
    <row r="3346" spans="1:6" s="445" customFormat="1" ht="30" hidden="1" customHeight="1" x14ac:dyDescent="0.25">
      <c r="A3346" s="439"/>
      <c r="B3346" s="440"/>
      <c r="C3346" s="441"/>
      <c r="D3346" s="441"/>
      <c r="E3346" s="441"/>
      <c r="F3346" s="438"/>
    </row>
    <row r="3347" spans="1:6" s="445" customFormat="1" ht="30" hidden="1" customHeight="1" x14ac:dyDescent="0.25">
      <c r="A3347" s="439"/>
      <c r="B3347" s="440"/>
      <c r="C3347" s="441"/>
      <c r="D3347" s="441"/>
      <c r="E3347" s="441"/>
      <c r="F3347" s="438"/>
    </row>
    <row r="3348" spans="1:6" s="445" customFormat="1" ht="30" hidden="1" customHeight="1" x14ac:dyDescent="0.25">
      <c r="A3348" s="439"/>
      <c r="B3348" s="440"/>
      <c r="C3348" s="441"/>
      <c r="D3348" s="441"/>
      <c r="E3348" s="441"/>
      <c r="F3348" s="438"/>
    </row>
    <row r="3349" spans="1:6" s="445" customFormat="1" ht="30" hidden="1" customHeight="1" x14ac:dyDescent="0.25">
      <c r="A3349" s="439"/>
      <c r="B3349" s="440"/>
      <c r="C3349" s="441"/>
      <c r="D3349" s="441"/>
      <c r="E3349" s="441"/>
      <c r="F3349" s="438"/>
    </row>
    <row r="3350" spans="1:6" s="445" customFormat="1" ht="30" hidden="1" customHeight="1" x14ac:dyDescent="0.25">
      <c r="A3350" s="439"/>
      <c r="B3350" s="440"/>
      <c r="C3350" s="441"/>
      <c r="D3350" s="441"/>
      <c r="E3350" s="441"/>
      <c r="F3350" s="438"/>
    </row>
    <row r="3351" spans="1:6" s="445" customFormat="1" ht="30" hidden="1" customHeight="1" x14ac:dyDescent="0.25">
      <c r="A3351" s="439"/>
      <c r="B3351" s="440"/>
      <c r="C3351" s="441"/>
      <c r="D3351" s="441"/>
      <c r="E3351" s="441"/>
      <c r="F3351" s="438"/>
    </row>
    <row r="3352" spans="1:6" s="445" customFormat="1" ht="30" hidden="1" customHeight="1" x14ac:dyDescent="0.25">
      <c r="A3352" s="439"/>
      <c r="B3352" s="440"/>
      <c r="C3352" s="441"/>
      <c r="D3352" s="441"/>
      <c r="E3352" s="441"/>
      <c r="F3352" s="438"/>
    </row>
    <row r="3353" spans="1:6" s="445" customFormat="1" ht="30" hidden="1" customHeight="1" x14ac:dyDescent="0.25">
      <c r="A3353" s="439"/>
      <c r="B3353" s="440"/>
      <c r="C3353" s="441"/>
      <c r="D3353" s="441"/>
      <c r="E3353" s="441"/>
      <c r="F3353" s="438"/>
    </row>
    <row r="3354" spans="1:6" s="445" customFormat="1" ht="30" hidden="1" customHeight="1" x14ac:dyDescent="0.25">
      <c r="A3354" s="439"/>
      <c r="B3354" s="440"/>
      <c r="C3354" s="441"/>
      <c r="D3354" s="441"/>
      <c r="E3354" s="441"/>
      <c r="F3354" s="438"/>
    </row>
    <row r="3355" spans="1:6" s="445" customFormat="1" ht="30" hidden="1" customHeight="1" x14ac:dyDescent="0.25">
      <c r="A3355" s="439"/>
      <c r="B3355" s="440"/>
      <c r="C3355" s="441"/>
      <c r="D3355" s="441"/>
      <c r="E3355" s="441"/>
      <c r="F3355" s="438"/>
    </row>
    <row r="3356" spans="1:6" s="445" customFormat="1" ht="30" hidden="1" customHeight="1" x14ac:dyDescent="0.25">
      <c r="A3356" s="439"/>
      <c r="B3356" s="440"/>
      <c r="C3356" s="441"/>
      <c r="D3356" s="441"/>
      <c r="E3356" s="441"/>
      <c r="F3356" s="438"/>
    </row>
    <row r="3357" spans="1:6" s="445" customFormat="1" ht="30" hidden="1" customHeight="1" x14ac:dyDescent="0.25">
      <c r="A3357" s="439"/>
      <c r="B3357" s="440"/>
      <c r="C3357" s="441"/>
      <c r="D3357" s="441"/>
      <c r="E3357" s="441"/>
      <c r="F3357" s="438"/>
    </row>
    <row r="3358" spans="1:6" s="445" customFormat="1" ht="30" hidden="1" customHeight="1" x14ac:dyDescent="0.25">
      <c r="A3358" s="439"/>
      <c r="B3358" s="440"/>
      <c r="C3358" s="441"/>
      <c r="D3358" s="441"/>
      <c r="E3358" s="441"/>
      <c r="F3358" s="438"/>
    </row>
    <row r="3359" spans="1:6" s="445" customFormat="1" ht="30" hidden="1" customHeight="1" x14ac:dyDescent="0.25">
      <c r="A3359" s="439"/>
      <c r="B3359" s="440"/>
      <c r="C3359" s="441"/>
      <c r="D3359" s="441"/>
      <c r="E3359" s="441"/>
      <c r="F3359" s="438"/>
    </row>
    <row r="3360" spans="1:6" s="445" customFormat="1" ht="30" hidden="1" customHeight="1" x14ac:dyDescent="0.25">
      <c r="A3360" s="439"/>
      <c r="B3360" s="440"/>
      <c r="C3360" s="441"/>
      <c r="D3360" s="441"/>
      <c r="E3360" s="441"/>
      <c r="F3360" s="438"/>
    </row>
    <row r="3361" spans="1:6" s="445" customFormat="1" ht="30" hidden="1" customHeight="1" x14ac:dyDescent="0.25">
      <c r="A3361" s="439"/>
      <c r="B3361" s="440"/>
      <c r="C3361" s="441"/>
      <c r="D3361" s="441"/>
      <c r="E3361" s="441"/>
      <c r="F3361" s="438"/>
    </row>
    <row r="3362" spans="1:6" s="445" customFormat="1" ht="30" hidden="1" customHeight="1" x14ac:dyDescent="0.25">
      <c r="A3362" s="439"/>
      <c r="B3362" s="440"/>
      <c r="C3362" s="441"/>
      <c r="D3362" s="441"/>
      <c r="E3362" s="441"/>
      <c r="F3362" s="438"/>
    </row>
  </sheetData>
  <sheetProtection autoFilter="0"/>
  <autoFilter ref="A1:A3362">
    <filterColumn colId="0">
      <customFilters>
        <customFilter operator="notEqual" val=" "/>
      </customFilters>
    </filterColumn>
  </autoFilter>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E41 E54:E55 E130:E136 E145 E311:E312 E2749 E1070:E2748 E2750:E2760" formulaRange="1"/>
    <ignoredError sqref="B2:B2760 B2761:B2770 B2771:B2878" numberStoredAsText="1"/>
    <ignoredError sqref="A13:A40 A313:A1069 A137:A144 A56:A129 A42:A53 A146:A310" evalError="1"/>
    <ignoredError sqref="A311:A312 A130:A136 A54:A55 A41 A145 A1070:A2749 A2750:A2760" evalError="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filterMode="1" enableFormatConditionsCalculation="0">
    <tabColor indexed="47"/>
    <pageSetUpPr fitToPage="1"/>
  </sheetPr>
  <dimension ref="A1:G164"/>
  <sheetViews>
    <sheetView zoomScale="80" zoomScaleNormal="80" workbookViewId="0">
      <pane ySplit="1" topLeftCell="A2" activePane="bottomLeft" state="frozen"/>
      <selection pane="bottomLeft" activeCell="F161" sqref="F161"/>
    </sheetView>
  </sheetViews>
  <sheetFormatPr defaultRowHeight="15.75" x14ac:dyDescent="0.25"/>
  <cols>
    <col min="1" max="1" width="15.42578125" style="320" customWidth="1"/>
    <col min="2" max="2" width="11.85546875" style="320" customWidth="1"/>
    <col min="3" max="3" width="52.85546875" style="453" customWidth="1"/>
    <col min="4" max="4" width="91.140625" style="453" customWidth="1"/>
    <col min="5" max="5" width="15.28515625" style="453" customWidth="1"/>
    <col min="6" max="6" width="61.42578125" style="453" customWidth="1"/>
    <col min="7" max="7" width="35" style="446" customWidth="1"/>
    <col min="8" max="16384" width="9.140625" style="447"/>
  </cols>
  <sheetData>
    <row r="1" spans="1:7" ht="35.25" customHeight="1" x14ac:dyDescent="0.25">
      <c r="A1" s="319" t="s">
        <v>121</v>
      </c>
      <c r="B1" s="319" t="s">
        <v>122</v>
      </c>
      <c r="C1" s="319" t="s">
        <v>123</v>
      </c>
      <c r="D1" s="319" t="s">
        <v>124</v>
      </c>
      <c r="E1" s="319" t="s">
        <v>267</v>
      </c>
      <c r="F1" s="319" t="s">
        <v>196</v>
      </c>
    </row>
    <row r="2" spans="1:7" s="450" customFormat="1" ht="30" hidden="1" customHeight="1" x14ac:dyDescent="0.25">
      <c r="A2" s="448" t="str">
        <f>IF((SUM('Разделы 11, 12, 13, 14'!E9:E9)=0),"","Неверно!")</f>
        <v/>
      </c>
      <c r="B2" s="437" t="s">
        <v>10819</v>
      </c>
      <c r="C2" s="451" t="s">
        <v>10518</v>
      </c>
      <c r="D2" s="451" t="s">
        <v>10519</v>
      </c>
      <c r="E2" s="451" t="str">
        <f>CONCATENATE(SUM('Разделы 11, 12, 13, 14'!E9:E9),"=",0)</f>
        <v>0=0</v>
      </c>
      <c r="F2" s="452"/>
      <c r="G2" s="449" t="str">
        <f>IF(('ФЛК (информационный)'!A2="Неверно!")*('ФЛК (информационный)'!F2=""),"Внести подтверждение к нарушенному информационному ФЛК"," ")</f>
        <v xml:space="preserve"> </v>
      </c>
    </row>
    <row r="3" spans="1:7" s="450" customFormat="1" ht="30" hidden="1" customHeight="1" x14ac:dyDescent="0.25">
      <c r="A3" s="448" t="str">
        <f>IF((SUM('Разделы 11, 12, 13, 14'!E10:E10)=0),"","Неверно!")</f>
        <v/>
      </c>
      <c r="B3" s="437" t="s">
        <v>10819</v>
      </c>
      <c r="C3" s="451" t="s">
        <v>10520</v>
      </c>
      <c r="D3" s="451" t="s">
        <v>10519</v>
      </c>
      <c r="E3" s="451" t="str">
        <f>CONCATENATE(SUM('Разделы 11, 12, 13, 14'!E10:E10),"=",0)</f>
        <v>0=0</v>
      </c>
      <c r="F3" s="452"/>
      <c r="G3" s="449" t="str">
        <f>IF(('ФЛК (информационный)'!A3="Неверно!")*('ФЛК (информационный)'!F3=""),"Внести подтверждение к нарушенному информационному ФЛК"," ")</f>
        <v xml:space="preserve"> </v>
      </c>
    </row>
    <row r="4" spans="1:7" s="450" customFormat="1" ht="30" hidden="1" customHeight="1" x14ac:dyDescent="0.25">
      <c r="A4" s="448" t="str">
        <f>IF((SUM('Разделы 11, 12, 13, 14'!E11:E11)=0),"","Неверно!")</f>
        <v/>
      </c>
      <c r="B4" s="437" t="s">
        <v>10819</v>
      </c>
      <c r="C4" s="451" t="s">
        <v>10521</v>
      </c>
      <c r="D4" s="451" t="s">
        <v>10519</v>
      </c>
      <c r="E4" s="451" t="str">
        <f>CONCATENATE(SUM('Разделы 11, 12, 13, 14'!E11:E11),"=",0)</f>
        <v>0=0</v>
      </c>
      <c r="F4" s="452"/>
      <c r="G4" s="449" t="str">
        <f>IF(('ФЛК (информационный)'!A4="Неверно!")*('ФЛК (информационный)'!F4=""),"Внести подтверждение к нарушенному информационному ФЛК"," ")</f>
        <v xml:space="preserve"> </v>
      </c>
    </row>
    <row r="5" spans="1:7" s="450" customFormat="1" ht="30" hidden="1" customHeight="1" x14ac:dyDescent="0.25">
      <c r="A5" s="448" t="str">
        <f>IF((SUM('Раздел 1'!Q19:V19)&gt;=SUM('Раздел 1'!H19:K19)),"","Неверно!")</f>
        <v/>
      </c>
      <c r="B5" s="437" t="s">
        <v>10820</v>
      </c>
      <c r="C5" s="451" t="s">
        <v>1908</v>
      </c>
      <c r="D5" s="451" t="s">
        <v>10522</v>
      </c>
      <c r="E5" s="451" t="str">
        <f>CONCATENATE(SUM('Раздел 1'!Q19:V19),"&gt;=",SUM('Раздел 1'!H19:K19))</f>
        <v>1&gt;=1</v>
      </c>
      <c r="F5" s="452"/>
      <c r="G5" s="449" t="str">
        <f>IF(('ФЛК (информационный)'!A5="Неверно!")*('ФЛК (информационный)'!F5=""),"Внести подтверждение к нарушенному информационному ФЛК"," ")</f>
        <v xml:space="preserve"> </v>
      </c>
    </row>
    <row r="6" spans="1:7" s="450" customFormat="1" ht="30" hidden="1" customHeight="1" x14ac:dyDescent="0.25">
      <c r="A6" s="448" t="str">
        <f>IF((SUM('Раздел 1'!Q20:V20)&gt;=SUM('Раздел 1'!H20:K20)),"","Неверно!")</f>
        <v/>
      </c>
      <c r="B6" s="437" t="s">
        <v>10820</v>
      </c>
      <c r="C6" s="451" t="s">
        <v>1909</v>
      </c>
      <c r="D6" s="451" t="s">
        <v>10522</v>
      </c>
      <c r="E6" s="451" t="str">
        <f>CONCATENATE(SUM('Раздел 1'!Q20:V20),"&gt;=",SUM('Раздел 1'!H20:K20))</f>
        <v>0&gt;=0</v>
      </c>
      <c r="F6" s="452"/>
      <c r="G6" s="449" t="str">
        <f>IF(('ФЛК (информационный)'!A6="Неверно!")*('ФЛК (информационный)'!F6=""),"Внести подтверждение к нарушенному информационному ФЛК"," ")</f>
        <v xml:space="preserve"> </v>
      </c>
    </row>
    <row r="7" spans="1:7" s="450" customFormat="1" ht="30" hidden="1" customHeight="1" x14ac:dyDescent="0.25">
      <c r="A7" s="448" t="str">
        <f>IF((SUM('Раздел 1'!Q21:V21)&gt;=SUM('Раздел 1'!H21:K21)),"","Неверно!")</f>
        <v/>
      </c>
      <c r="B7" s="437" t="s">
        <v>10820</v>
      </c>
      <c r="C7" s="451" t="s">
        <v>1910</v>
      </c>
      <c r="D7" s="451" t="s">
        <v>10522</v>
      </c>
      <c r="E7" s="451" t="str">
        <f>CONCATENATE(SUM('Раздел 1'!Q21:V21),"&gt;=",SUM('Раздел 1'!H21:K21))</f>
        <v>1&gt;=1</v>
      </c>
      <c r="F7" s="452"/>
      <c r="G7" s="449" t="str">
        <f>IF(('ФЛК (информационный)'!A7="Неверно!")*('ФЛК (информационный)'!F7=""),"Внести подтверждение к нарушенному информационному ФЛК"," ")</f>
        <v xml:space="preserve"> </v>
      </c>
    </row>
    <row r="8" spans="1:7" s="450" customFormat="1" ht="30" hidden="1" customHeight="1" x14ac:dyDescent="0.25">
      <c r="A8" s="448" t="str">
        <f>IF((SUM('Раздел 1'!Q22:V22)&gt;=SUM('Раздел 1'!H22:K22)),"","Неверно!")</f>
        <v/>
      </c>
      <c r="B8" s="437" t="s">
        <v>10820</v>
      </c>
      <c r="C8" s="451" t="s">
        <v>1911</v>
      </c>
      <c r="D8" s="451" t="s">
        <v>10522</v>
      </c>
      <c r="E8" s="451" t="str">
        <f>CONCATENATE(SUM('Раздел 1'!Q22:V22),"&gt;=",SUM('Раздел 1'!H22:K22))</f>
        <v>0&gt;=0</v>
      </c>
      <c r="F8" s="452"/>
      <c r="G8" s="449" t="str">
        <f>IF(('ФЛК (информационный)'!A8="Неверно!")*('ФЛК (информационный)'!F8=""),"Внести подтверждение к нарушенному информационному ФЛК"," ")</f>
        <v xml:space="preserve"> </v>
      </c>
    </row>
    <row r="9" spans="1:7" s="450" customFormat="1" ht="30" hidden="1" customHeight="1" x14ac:dyDescent="0.25">
      <c r="A9" s="448" t="str">
        <f>IF((SUM('Раздел 1'!Q23:V23)&gt;=SUM('Раздел 1'!H23:K23)),"","Неверно!")</f>
        <v/>
      </c>
      <c r="B9" s="437" t="s">
        <v>10820</v>
      </c>
      <c r="C9" s="451" t="s">
        <v>1912</v>
      </c>
      <c r="D9" s="451" t="s">
        <v>10522</v>
      </c>
      <c r="E9" s="451" t="str">
        <f>CONCATENATE(SUM('Раздел 1'!Q23:V23),"&gt;=",SUM('Раздел 1'!H23:K23))</f>
        <v>0&gt;=0</v>
      </c>
      <c r="F9" s="452"/>
      <c r="G9" s="449" t="str">
        <f>IF(('ФЛК (информационный)'!A9="Неверно!")*('ФЛК (информационный)'!F9=""),"Внести подтверждение к нарушенному информационному ФЛК"," ")</f>
        <v xml:space="preserve"> </v>
      </c>
    </row>
    <row r="10" spans="1:7" s="450" customFormat="1" ht="30" hidden="1" customHeight="1" x14ac:dyDescent="0.25">
      <c r="A10" s="448" t="str">
        <f>IF((SUM('Раздел 1'!Q24:V24)&gt;=SUM('Раздел 1'!H24:K24)),"","Неверно!")</f>
        <v/>
      </c>
      <c r="B10" s="437" t="s">
        <v>10820</v>
      </c>
      <c r="C10" s="451" t="s">
        <v>1913</v>
      </c>
      <c r="D10" s="451" t="s">
        <v>10522</v>
      </c>
      <c r="E10" s="451" t="str">
        <f>CONCATENATE(SUM('Раздел 1'!Q24:V24),"&gt;=",SUM('Раздел 1'!H24:K24))</f>
        <v>4&gt;=4</v>
      </c>
      <c r="F10" s="452"/>
      <c r="G10" s="449" t="str">
        <f>IF(('ФЛК (информационный)'!A10="Неверно!")*('ФЛК (информационный)'!F10=""),"Внести подтверждение к нарушенному информационному ФЛК"," ")</f>
        <v xml:space="preserve"> </v>
      </c>
    </row>
    <row r="11" spans="1:7" s="450" customFormat="1" ht="30" hidden="1" customHeight="1" x14ac:dyDescent="0.25">
      <c r="A11" s="448" t="str">
        <f>IF((SUM('Раздел 1'!Q25:V25)&gt;=SUM('Раздел 1'!H25:K25)),"","Неверно!")</f>
        <v/>
      </c>
      <c r="B11" s="437" t="s">
        <v>10820</v>
      </c>
      <c r="C11" s="451" t="s">
        <v>1914</v>
      </c>
      <c r="D11" s="451" t="s">
        <v>10522</v>
      </c>
      <c r="E11" s="451" t="str">
        <f>CONCATENATE(SUM('Раздел 1'!Q25:V25),"&gt;=",SUM('Раздел 1'!H25:K25))</f>
        <v>0&gt;=0</v>
      </c>
      <c r="F11" s="452"/>
      <c r="G11" s="449" t="str">
        <f>IF(('ФЛК (информационный)'!A11="Неверно!")*('ФЛК (информационный)'!F11=""),"Внести подтверждение к нарушенному информационному ФЛК"," ")</f>
        <v xml:space="preserve"> </v>
      </c>
    </row>
    <row r="12" spans="1:7" s="450" customFormat="1" ht="30" hidden="1" customHeight="1" x14ac:dyDescent="0.25">
      <c r="A12" s="448" t="str">
        <f>IF((SUM('Раздел 1'!Q26:V26)&gt;=SUM('Раздел 1'!H26:K26)),"","Неверно!")</f>
        <v/>
      </c>
      <c r="B12" s="437" t="s">
        <v>10820</v>
      </c>
      <c r="C12" s="451" t="s">
        <v>1915</v>
      </c>
      <c r="D12" s="451" t="s">
        <v>10522</v>
      </c>
      <c r="E12" s="451" t="str">
        <f>CONCATENATE(SUM('Раздел 1'!Q26:V26),"&gt;=",SUM('Раздел 1'!H26:K26))</f>
        <v>0&gt;=0</v>
      </c>
      <c r="F12" s="452"/>
      <c r="G12" s="449" t="str">
        <f>IF(('ФЛК (информационный)'!A12="Неверно!")*('ФЛК (информационный)'!F12=""),"Внести подтверждение к нарушенному информационному ФЛК"," ")</f>
        <v xml:space="preserve"> </v>
      </c>
    </row>
    <row r="13" spans="1:7" s="450" customFormat="1" ht="30" hidden="1" customHeight="1" x14ac:dyDescent="0.25">
      <c r="A13" s="448" t="str">
        <f>IF((SUM('Раздел 1'!Q27:V27)&gt;=SUM('Раздел 1'!H27:K27)),"","Неверно!")</f>
        <v/>
      </c>
      <c r="B13" s="437" t="s">
        <v>10820</v>
      </c>
      <c r="C13" s="451" t="s">
        <v>1916</v>
      </c>
      <c r="D13" s="451" t="s">
        <v>10522</v>
      </c>
      <c r="E13" s="451" t="str">
        <f>CONCATENATE(SUM('Раздел 1'!Q27:V27),"&gt;=",SUM('Раздел 1'!H27:K27))</f>
        <v>0&gt;=0</v>
      </c>
      <c r="F13" s="452"/>
      <c r="G13" s="449" t="str">
        <f>IF(('ФЛК (информационный)'!A13="Неверно!")*('ФЛК (информационный)'!F13=""),"Внести подтверждение к нарушенному информационному ФЛК"," ")</f>
        <v xml:space="preserve"> </v>
      </c>
    </row>
    <row r="14" spans="1:7" s="450" customFormat="1" ht="30" hidden="1" customHeight="1" x14ac:dyDescent="0.25">
      <c r="A14" s="448" t="str">
        <f>IF((SUM('Раздел 1'!Q28:V28)&gt;=SUM('Раздел 1'!H28:K28)),"","Неверно!")</f>
        <v/>
      </c>
      <c r="B14" s="437" t="s">
        <v>10820</v>
      </c>
      <c r="C14" s="451" t="s">
        <v>1917</v>
      </c>
      <c r="D14" s="451" t="s">
        <v>10522</v>
      </c>
      <c r="E14" s="451" t="str">
        <f>CONCATENATE(SUM('Раздел 1'!Q28:V28),"&gt;=",SUM('Раздел 1'!H28:K28))</f>
        <v>0&gt;=0</v>
      </c>
      <c r="F14" s="452"/>
      <c r="G14" s="449" t="str">
        <f>IF(('ФЛК (информационный)'!A14="Неверно!")*('ФЛК (информационный)'!F14=""),"Внести подтверждение к нарушенному информационному ФЛК"," ")</f>
        <v xml:space="preserve"> </v>
      </c>
    </row>
    <row r="15" spans="1:7" s="450" customFormat="1" ht="30" hidden="1" customHeight="1" x14ac:dyDescent="0.25">
      <c r="A15" s="448" t="str">
        <f>IF((SUM('Раздел 1'!Q11:V11)&gt;=SUM('Раздел 1'!H11:K11)),"","Неверно!")</f>
        <v/>
      </c>
      <c r="B15" s="437" t="s">
        <v>10820</v>
      </c>
      <c r="C15" s="451" t="s">
        <v>1918</v>
      </c>
      <c r="D15" s="451" t="s">
        <v>10522</v>
      </c>
      <c r="E15" s="451" t="str">
        <f>CONCATENATE(SUM('Раздел 1'!Q11:V11),"&gt;=",SUM('Раздел 1'!H11:K11))</f>
        <v>0&gt;=0</v>
      </c>
      <c r="F15" s="452"/>
      <c r="G15" s="449" t="str">
        <f>IF(('ФЛК (информационный)'!A15="Неверно!")*('ФЛК (информационный)'!F15=""),"Внести подтверждение к нарушенному информационному ФЛК"," ")</f>
        <v xml:space="preserve"> </v>
      </c>
    </row>
    <row r="16" spans="1:7" s="450" customFormat="1" ht="30" hidden="1" customHeight="1" x14ac:dyDescent="0.25">
      <c r="A16" s="448" t="str">
        <f>IF((SUM('Раздел 1'!Q29:V29)&gt;=SUM('Раздел 1'!H29:K29)),"","Неверно!")</f>
        <v/>
      </c>
      <c r="B16" s="437" t="s">
        <v>10820</v>
      </c>
      <c r="C16" s="451" t="s">
        <v>1919</v>
      </c>
      <c r="D16" s="451" t="s">
        <v>10522</v>
      </c>
      <c r="E16" s="451" t="str">
        <f>CONCATENATE(SUM('Раздел 1'!Q29:V29),"&gt;=",SUM('Раздел 1'!H29:K29))</f>
        <v>0&gt;=0</v>
      </c>
      <c r="F16" s="452"/>
      <c r="G16" s="449" t="str">
        <f>IF(('ФЛК (информационный)'!A16="Неверно!")*('ФЛК (информационный)'!F16=""),"Внести подтверждение к нарушенному информационному ФЛК"," ")</f>
        <v xml:space="preserve"> </v>
      </c>
    </row>
    <row r="17" spans="1:7" s="450" customFormat="1" ht="30" hidden="1" customHeight="1" x14ac:dyDescent="0.25">
      <c r="A17" s="448" t="str">
        <f>IF((SUM('Раздел 1'!Q30:V30)&gt;=SUM('Раздел 1'!H30:K30)),"","Неверно!")</f>
        <v/>
      </c>
      <c r="B17" s="437" t="s">
        <v>10820</v>
      </c>
      <c r="C17" s="451" t="s">
        <v>1920</v>
      </c>
      <c r="D17" s="451" t="s">
        <v>10522</v>
      </c>
      <c r="E17" s="451" t="str">
        <f>CONCATENATE(SUM('Раздел 1'!Q30:V30),"&gt;=",SUM('Раздел 1'!H30:K30))</f>
        <v>0&gt;=0</v>
      </c>
      <c r="F17" s="452"/>
      <c r="G17" s="449" t="str">
        <f>IF(('ФЛК (информационный)'!A17="Неверно!")*('ФЛК (информационный)'!F17=""),"Внести подтверждение к нарушенному информационному ФЛК"," ")</f>
        <v xml:space="preserve"> </v>
      </c>
    </row>
    <row r="18" spans="1:7" s="450" customFormat="1" ht="30" hidden="1" customHeight="1" x14ac:dyDescent="0.25">
      <c r="A18" s="448" t="str">
        <f>IF((SUM('Раздел 1'!Q31:V31)&gt;=SUM('Раздел 1'!H31:K31)),"","Неверно!")</f>
        <v/>
      </c>
      <c r="B18" s="437" t="s">
        <v>10820</v>
      </c>
      <c r="C18" s="451" t="s">
        <v>1921</v>
      </c>
      <c r="D18" s="451" t="s">
        <v>10522</v>
      </c>
      <c r="E18" s="451" t="str">
        <f>CONCATENATE(SUM('Раздел 1'!Q31:V31),"&gt;=",SUM('Раздел 1'!H31:K31))</f>
        <v>0&gt;=0</v>
      </c>
      <c r="F18" s="452"/>
      <c r="G18" s="449" t="str">
        <f>IF(('ФЛК (информационный)'!A18="Неверно!")*('ФЛК (информационный)'!F18=""),"Внести подтверждение к нарушенному информационному ФЛК"," ")</f>
        <v xml:space="preserve"> </v>
      </c>
    </row>
    <row r="19" spans="1:7" s="450" customFormat="1" ht="30" hidden="1" customHeight="1" x14ac:dyDescent="0.25">
      <c r="A19" s="448" t="str">
        <f>IF((SUM('Раздел 1'!Q32:V32)&gt;=SUM('Раздел 1'!H32:K32)),"","Неверно!")</f>
        <v/>
      </c>
      <c r="B19" s="437" t="s">
        <v>10820</v>
      </c>
      <c r="C19" s="451" t="s">
        <v>1922</v>
      </c>
      <c r="D19" s="451" t="s">
        <v>10522</v>
      </c>
      <c r="E19" s="451" t="str">
        <f>CONCATENATE(SUM('Раздел 1'!Q32:V32),"&gt;=",SUM('Раздел 1'!H32:K32))</f>
        <v>8&gt;=8</v>
      </c>
      <c r="F19" s="452"/>
      <c r="G19" s="449" t="str">
        <f>IF(('ФЛК (информационный)'!A19="Неверно!")*('ФЛК (информационный)'!F19=""),"Внести подтверждение к нарушенному информационному ФЛК"," ")</f>
        <v xml:space="preserve"> </v>
      </c>
    </row>
    <row r="20" spans="1:7" s="450" customFormat="1" ht="30" hidden="1" customHeight="1" x14ac:dyDescent="0.25">
      <c r="A20" s="448" t="str">
        <f>IF((SUM('Раздел 1'!Q33:V33)&gt;=SUM('Раздел 1'!H33:K33)),"","Неверно!")</f>
        <v/>
      </c>
      <c r="B20" s="437" t="s">
        <v>10820</v>
      </c>
      <c r="C20" s="451" t="s">
        <v>1923</v>
      </c>
      <c r="D20" s="451" t="s">
        <v>10522</v>
      </c>
      <c r="E20" s="451" t="str">
        <f>CONCATENATE(SUM('Раздел 1'!Q33:V33),"&gt;=",SUM('Раздел 1'!H33:K33))</f>
        <v>0&gt;=0</v>
      </c>
      <c r="F20" s="452"/>
      <c r="G20" s="449" t="str">
        <f>IF(('ФЛК (информационный)'!A20="Неверно!")*('ФЛК (информационный)'!F20=""),"Внести подтверждение к нарушенному информационному ФЛК"," ")</f>
        <v xml:space="preserve"> </v>
      </c>
    </row>
    <row r="21" spans="1:7" s="450" customFormat="1" ht="30" hidden="1" customHeight="1" x14ac:dyDescent="0.25">
      <c r="A21" s="448" t="str">
        <f>IF((SUM('Раздел 1'!Q34:V34)&gt;=SUM('Раздел 1'!H34:K34)),"","Неверно!")</f>
        <v/>
      </c>
      <c r="B21" s="437" t="s">
        <v>10820</v>
      </c>
      <c r="C21" s="451" t="s">
        <v>1924</v>
      </c>
      <c r="D21" s="451" t="s">
        <v>10522</v>
      </c>
      <c r="E21" s="451" t="str">
        <f>CONCATENATE(SUM('Раздел 1'!Q34:V34),"&gt;=",SUM('Раздел 1'!H34:K34))</f>
        <v>2&gt;=2</v>
      </c>
      <c r="F21" s="452"/>
      <c r="G21" s="449" t="str">
        <f>IF(('ФЛК (информационный)'!A21="Неверно!")*('ФЛК (информационный)'!F21=""),"Внести подтверждение к нарушенному информационному ФЛК"," ")</f>
        <v xml:space="preserve"> </v>
      </c>
    </row>
    <row r="22" spans="1:7" s="450" customFormat="1" ht="30" hidden="1" customHeight="1" x14ac:dyDescent="0.25">
      <c r="A22" s="448" t="str">
        <f>IF((SUM('Раздел 1'!Q35:V35)&gt;=SUM('Раздел 1'!H35:K35)),"","Неверно!")</f>
        <v/>
      </c>
      <c r="B22" s="437" t="s">
        <v>10820</v>
      </c>
      <c r="C22" s="451" t="s">
        <v>1925</v>
      </c>
      <c r="D22" s="451" t="s">
        <v>10522</v>
      </c>
      <c r="E22" s="451" t="str">
        <f>CONCATENATE(SUM('Раздел 1'!Q35:V35),"&gt;=",SUM('Раздел 1'!H35:K35))</f>
        <v>3&gt;=2</v>
      </c>
      <c r="F22" s="452"/>
      <c r="G22" s="449" t="str">
        <f>IF(('ФЛК (информационный)'!A22="Неверно!")*('ФЛК (информационный)'!F22=""),"Внести подтверждение к нарушенному информационному ФЛК"," ")</f>
        <v xml:space="preserve"> </v>
      </c>
    </row>
    <row r="23" spans="1:7" s="450" customFormat="1" ht="30" hidden="1" customHeight="1" x14ac:dyDescent="0.25">
      <c r="A23" s="448" t="str">
        <f>IF((SUM('Раздел 1'!Q36:V36)&gt;=SUM('Раздел 1'!H36:K36)),"","Неверно!")</f>
        <v/>
      </c>
      <c r="B23" s="437" t="s">
        <v>10820</v>
      </c>
      <c r="C23" s="451" t="s">
        <v>1926</v>
      </c>
      <c r="D23" s="451" t="s">
        <v>10522</v>
      </c>
      <c r="E23" s="451" t="str">
        <f>CONCATENATE(SUM('Раздел 1'!Q36:V36),"&gt;=",SUM('Раздел 1'!H36:K36))</f>
        <v>7&gt;=7</v>
      </c>
      <c r="F23" s="452"/>
      <c r="G23" s="449" t="str">
        <f>IF(('ФЛК (информационный)'!A23="Неверно!")*('ФЛК (информационный)'!F23=""),"Внести подтверждение к нарушенному информационному ФЛК"," ")</f>
        <v xml:space="preserve"> </v>
      </c>
    </row>
    <row r="24" spans="1:7" s="450" customFormat="1" ht="30" hidden="1" customHeight="1" x14ac:dyDescent="0.25">
      <c r="A24" s="448" t="str">
        <f>IF((SUM('Раздел 1'!Q37:V37)&gt;=SUM('Раздел 1'!H37:K37)),"","Неверно!")</f>
        <v/>
      </c>
      <c r="B24" s="437" t="s">
        <v>10820</v>
      </c>
      <c r="C24" s="451" t="s">
        <v>1927</v>
      </c>
      <c r="D24" s="451" t="s">
        <v>10522</v>
      </c>
      <c r="E24" s="451" t="str">
        <f>CONCATENATE(SUM('Раздел 1'!Q37:V37),"&gt;=",SUM('Раздел 1'!H37:K37))</f>
        <v>0&gt;=0</v>
      </c>
      <c r="F24" s="452"/>
      <c r="G24" s="449" t="str">
        <f>IF(('ФЛК (информационный)'!A24="Неверно!")*('ФЛК (информационный)'!F24=""),"Внести подтверждение к нарушенному информационному ФЛК"," ")</f>
        <v xml:space="preserve"> </v>
      </c>
    </row>
    <row r="25" spans="1:7" s="450" customFormat="1" ht="30" hidden="1" customHeight="1" x14ac:dyDescent="0.25">
      <c r="A25" s="448" t="str">
        <f>IF((SUM('Раздел 1'!Q38:V38)&gt;=SUM('Раздел 1'!H38:K38)),"","Неверно!")</f>
        <v/>
      </c>
      <c r="B25" s="437" t="s">
        <v>10820</v>
      </c>
      <c r="C25" s="451" t="s">
        <v>1928</v>
      </c>
      <c r="D25" s="451" t="s">
        <v>10522</v>
      </c>
      <c r="E25" s="451" t="str">
        <f>CONCATENATE(SUM('Раздел 1'!Q38:V38),"&gt;=",SUM('Раздел 1'!H38:K38))</f>
        <v>0&gt;=0</v>
      </c>
      <c r="F25" s="452"/>
      <c r="G25" s="449" t="str">
        <f>IF(('ФЛК (информационный)'!A25="Неверно!")*('ФЛК (информационный)'!F25=""),"Внести подтверждение к нарушенному информационному ФЛК"," ")</f>
        <v xml:space="preserve"> </v>
      </c>
    </row>
    <row r="26" spans="1:7" s="450" customFormat="1" ht="30" hidden="1" customHeight="1" x14ac:dyDescent="0.25">
      <c r="A26" s="448" t="str">
        <f>IF((SUM('Раздел 1'!Q12:V12)&gt;=SUM('Раздел 1'!H12:K12)),"","Неверно!")</f>
        <v/>
      </c>
      <c r="B26" s="437" t="s">
        <v>10820</v>
      </c>
      <c r="C26" s="451" t="s">
        <v>1929</v>
      </c>
      <c r="D26" s="451" t="s">
        <v>10522</v>
      </c>
      <c r="E26" s="451" t="str">
        <f>CONCATENATE(SUM('Раздел 1'!Q12:V12),"&gt;=",SUM('Раздел 1'!H12:K12))</f>
        <v>0&gt;=0</v>
      </c>
      <c r="F26" s="452"/>
      <c r="G26" s="449" t="str">
        <f>IF(('ФЛК (информационный)'!A26="Неверно!")*('ФЛК (информационный)'!F26=""),"Внести подтверждение к нарушенному информационному ФЛК"," ")</f>
        <v xml:space="preserve"> </v>
      </c>
    </row>
    <row r="27" spans="1:7" s="450" customFormat="1" ht="30" hidden="1" customHeight="1" x14ac:dyDescent="0.25">
      <c r="A27" s="448" t="str">
        <f>IF((SUM('Раздел 1'!Q39:V39)&gt;=SUM('Раздел 1'!H39:K39)),"","Неверно!")</f>
        <v/>
      </c>
      <c r="B27" s="437" t="s">
        <v>10820</v>
      </c>
      <c r="C27" s="451" t="s">
        <v>1930</v>
      </c>
      <c r="D27" s="451" t="s">
        <v>10522</v>
      </c>
      <c r="E27" s="451" t="str">
        <f>CONCATENATE(SUM('Раздел 1'!Q39:V39),"&gt;=",SUM('Раздел 1'!H39:K39))</f>
        <v>0&gt;=0</v>
      </c>
      <c r="F27" s="452"/>
      <c r="G27" s="449" t="str">
        <f>IF(('ФЛК (информационный)'!A27="Неверно!")*('ФЛК (информационный)'!F27=""),"Внести подтверждение к нарушенному информационному ФЛК"," ")</f>
        <v xml:space="preserve"> </v>
      </c>
    </row>
    <row r="28" spans="1:7" s="450" customFormat="1" ht="30" hidden="1" customHeight="1" x14ac:dyDescent="0.25">
      <c r="A28" s="448" t="str">
        <f>IF((SUM('Раздел 1'!Q40:V40)&gt;=SUM('Раздел 1'!H40:K40)),"","Неверно!")</f>
        <v/>
      </c>
      <c r="B28" s="437" t="s">
        <v>10820</v>
      </c>
      <c r="C28" s="451" t="s">
        <v>1931</v>
      </c>
      <c r="D28" s="451" t="s">
        <v>10522</v>
      </c>
      <c r="E28" s="451" t="str">
        <f>CONCATENATE(SUM('Раздел 1'!Q40:V40),"&gt;=",SUM('Раздел 1'!H40:K40))</f>
        <v>0&gt;=0</v>
      </c>
      <c r="F28" s="452"/>
      <c r="G28" s="449" t="str">
        <f>IF(('ФЛК (информационный)'!A28="Неверно!")*('ФЛК (информационный)'!F28=""),"Внести подтверждение к нарушенному информационному ФЛК"," ")</f>
        <v xml:space="preserve"> </v>
      </c>
    </row>
    <row r="29" spans="1:7" s="450" customFormat="1" ht="30" hidden="1" customHeight="1" x14ac:dyDescent="0.25">
      <c r="A29" s="448" t="str">
        <f>IF((SUM('Раздел 1'!Q41:V41)&gt;=SUM('Раздел 1'!H41:K41)),"","Неверно!")</f>
        <v/>
      </c>
      <c r="B29" s="437" t="s">
        <v>10820</v>
      </c>
      <c r="C29" s="451" t="s">
        <v>1932</v>
      </c>
      <c r="D29" s="451" t="s">
        <v>10522</v>
      </c>
      <c r="E29" s="451" t="str">
        <f>CONCATENATE(SUM('Раздел 1'!Q41:V41),"&gt;=",SUM('Раздел 1'!H41:K41))</f>
        <v>0&gt;=0</v>
      </c>
      <c r="F29" s="452"/>
      <c r="G29" s="449" t="str">
        <f>IF(('ФЛК (информационный)'!A29="Неверно!")*('ФЛК (информационный)'!F29=""),"Внести подтверждение к нарушенному информационному ФЛК"," ")</f>
        <v xml:space="preserve"> </v>
      </c>
    </row>
    <row r="30" spans="1:7" s="450" customFormat="1" ht="30" hidden="1" customHeight="1" x14ac:dyDescent="0.25">
      <c r="A30" s="448" t="str">
        <f>IF((SUM('Раздел 1'!Q42:V42)&gt;=SUM('Раздел 1'!H42:K42)),"","Неверно!")</f>
        <v/>
      </c>
      <c r="B30" s="437" t="s">
        <v>10820</v>
      </c>
      <c r="C30" s="451" t="s">
        <v>1933</v>
      </c>
      <c r="D30" s="451" t="s">
        <v>10522</v>
      </c>
      <c r="E30" s="451" t="str">
        <f>CONCATENATE(SUM('Раздел 1'!Q42:V42),"&gt;=",SUM('Раздел 1'!H42:K42))</f>
        <v>0&gt;=0</v>
      </c>
      <c r="F30" s="452"/>
      <c r="G30" s="449" t="str">
        <f>IF(('ФЛК (информационный)'!A30="Неверно!")*('ФЛК (информационный)'!F30=""),"Внести подтверждение к нарушенному информационному ФЛК"," ")</f>
        <v xml:space="preserve"> </v>
      </c>
    </row>
    <row r="31" spans="1:7" s="450" customFormat="1" ht="30" hidden="1" customHeight="1" x14ac:dyDescent="0.25">
      <c r="A31" s="448" t="str">
        <f>IF((SUM('Раздел 1'!Q43:V43)&gt;=SUM('Раздел 1'!H43:K43)),"","Неверно!")</f>
        <v/>
      </c>
      <c r="B31" s="437" t="s">
        <v>10820</v>
      </c>
      <c r="C31" s="451" t="s">
        <v>1934</v>
      </c>
      <c r="D31" s="451" t="s">
        <v>10522</v>
      </c>
      <c r="E31" s="451" t="str">
        <f>CONCATENATE(SUM('Раздел 1'!Q43:V43),"&gt;=",SUM('Раздел 1'!H43:K43))</f>
        <v>4&gt;=4</v>
      </c>
      <c r="F31" s="452"/>
      <c r="G31" s="449" t="str">
        <f>IF(('ФЛК (информационный)'!A31="Неверно!")*('ФЛК (информационный)'!F31=""),"Внести подтверждение к нарушенному информационному ФЛК"," ")</f>
        <v xml:space="preserve"> </v>
      </c>
    </row>
    <row r="32" spans="1:7" s="450" customFormat="1" ht="30" hidden="1" customHeight="1" x14ac:dyDescent="0.25">
      <c r="A32" s="448" t="str">
        <f>IF((SUM('Раздел 1'!Q44:V44)&gt;=SUM('Раздел 1'!H44:K44)),"","Неверно!")</f>
        <v/>
      </c>
      <c r="B32" s="437" t="s">
        <v>10820</v>
      </c>
      <c r="C32" s="451" t="s">
        <v>1935</v>
      </c>
      <c r="D32" s="451" t="s">
        <v>10522</v>
      </c>
      <c r="E32" s="451" t="str">
        <f>CONCATENATE(SUM('Раздел 1'!Q44:V44),"&gt;=",SUM('Раздел 1'!H44:K44))</f>
        <v>0&gt;=0</v>
      </c>
      <c r="F32" s="452"/>
      <c r="G32" s="449" t="str">
        <f>IF(('ФЛК (информационный)'!A32="Неверно!")*('ФЛК (информационный)'!F32=""),"Внести подтверждение к нарушенному информационному ФЛК"," ")</f>
        <v xml:space="preserve"> </v>
      </c>
    </row>
    <row r="33" spans="1:7" s="450" customFormat="1" ht="30" hidden="1" customHeight="1" x14ac:dyDescent="0.25">
      <c r="A33" s="448" t="str">
        <f>IF((SUM('Раздел 1'!Q45:V45)&gt;=SUM('Раздел 1'!H45:K45)),"","Неверно!")</f>
        <v/>
      </c>
      <c r="B33" s="437" t="s">
        <v>10820</v>
      </c>
      <c r="C33" s="451" t="s">
        <v>1936</v>
      </c>
      <c r="D33" s="451" t="s">
        <v>10522</v>
      </c>
      <c r="E33" s="451" t="str">
        <f>CONCATENATE(SUM('Раздел 1'!Q45:V45),"&gt;=",SUM('Раздел 1'!H45:K45))</f>
        <v>0&gt;=0</v>
      </c>
      <c r="F33" s="452"/>
      <c r="G33" s="449" t="str">
        <f>IF(('ФЛК (информационный)'!A33="Неверно!")*('ФЛК (информационный)'!F33=""),"Внести подтверждение к нарушенному информационному ФЛК"," ")</f>
        <v xml:space="preserve"> </v>
      </c>
    </row>
    <row r="34" spans="1:7" s="450" customFormat="1" ht="30" hidden="1" customHeight="1" x14ac:dyDescent="0.25">
      <c r="A34" s="448" t="str">
        <f>IF((SUM('Раздел 1'!Q46:V46)&gt;=SUM('Раздел 1'!H46:K46)),"","Неверно!")</f>
        <v/>
      </c>
      <c r="B34" s="437" t="s">
        <v>10820</v>
      </c>
      <c r="C34" s="451" t="s">
        <v>1937</v>
      </c>
      <c r="D34" s="451" t="s">
        <v>10522</v>
      </c>
      <c r="E34" s="451" t="str">
        <f>CONCATENATE(SUM('Раздел 1'!Q46:V46),"&gt;=",SUM('Раздел 1'!H46:K46))</f>
        <v>23&gt;=23</v>
      </c>
      <c r="F34" s="452"/>
      <c r="G34" s="449" t="str">
        <f>IF(('ФЛК (информационный)'!A34="Неверно!")*('ФЛК (информационный)'!F34=""),"Внести подтверждение к нарушенному информационному ФЛК"," ")</f>
        <v xml:space="preserve"> </v>
      </c>
    </row>
    <row r="35" spans="1:7" s="450" customFormat="1" ht="30" hidden="1" customHeight="1" x14ac:dyDescent="0.25">
      <c r="A35" s="448" t="str">
        <f>IF((SUM('Раздел 1'!Q47:V47)&gt;=SUM('Раздел 1'!H47:K47)),"","Неверно!")</f>
        <v/>
      </c>
      <c r="B35" s="437" t="s">
        <v>10820</v>
      </c>
      <c r="C35" s="451" t="s">
        <v>1938</v>
      </c>
      <c r="D35" s="451" t="s">
        <v>10522</v>
      </c>
      <c r="E35" s="451" t="str">
        <f>CONCATENATE(SUM('Раздел 1'!Q47:V47),"&gt;=",SUM('Раздел 1'!H47:K47))</f>
        <v>2&gt;=2</v>
      </c>
      <c r="F35" s="452"/>
      <c r="G35" s="449" t="str">
        <f>IF(('ФЛК (информационный)'!A35="Неверно!")*('ФЛК (информационный)'!F35=""),"Внести подтверждение к нарушенному информационному ФЛК"," ")</f>
        <v xml:space="preserve"> </v>
      </c>
    </row>
    <row r="36" spans="1:7" s="450" customFormat="1" ht="30" hidden="1" customHeight="1" x14ac:dyDescent="0.25">
      <c r="A36" s="448" t="str">
        <f>IF((SUM('Раздел 1'!Q48:V48)&gt;=SUM('Раздел 1'!H48:K48)),"","Неверно!")</f>
        <v/>
      </c>
      <c r="B36" s="437" t="s">
        <v>10820</v>
      </c>
      <c r="C36" s="451" t="s">
        <v>1939</v>
      </c>
      <c r="D36" s="451" t="s">
        <v>10522</v>
      </c>
      <c r="E36" s="451" t="str">
        <f>CONCATENATE(SUM('Раздел 1'!Q48:V48),"&gt;=",SUM('Раздел 1'!H48:K48))</f>
        <v>0&gt;=0</v>
      </c>
      <c r="F36" s="452"/>
      <c r="G36" s="449" t="str">
        <f>IF(('ФЛК (информационный)'!A36="Неверно!")*('ФЛК (информационный)'!F36=""),"Внести подтверждение к нарушенному информационному ФЛК"," ")</f>
        <v xml:space="preserve"> </v>
      </c>
    </row>
    <row r="37" spans="1:7" s="450" customFormat="1" ht="30" hidden="1" customHeight="1" x14ac:dyDescent="0.25">
      <c r="A37" s="448" t="str">
        <f>IF((SUM('Раздел 1'!Q13:V13)&gt;=SUM('Раздел 1'!H13:K13)),"","Неверно!")</f>
        <v/>
      </c>
      <c r="B37" s="437" t="s">
        <v>10820</v>
      </c>
      <c r="C37" s="451" t="s">
        <v>1940</v>
      </c>
      <c r="D37" s="451" t="s">
        <v>10522</v>
      </c>
      <c r="E37" s="451" t="str">
        <f>CONCATENATE(SUM('Раздел 1'!Q13:V13),"&gt;=",SUM('Раздел 1'!H13:K13))</f>
        <v>4&gt;=4</v>
      </c>
      <c r="F37" s="452"/>
      <c r="G37" s="449" t="str">
        <f>IF(('ФЛК (информационный)'!A37="Неверно!")*('ФЛК (информационный)'!F37=""),"Внести подтверждение к нарушенному информационному ФЛК"," ")</f>
        <v xml:space="preserve"> </v>
      </c>
    </row>
    <row r="38" spans="1:7" s="450" customFormat="1" ht="30" hidden="1" customHeight="1" x14ac:dyDescent="0.25">
      <c r="A38" s="448" t="str">
        <f>IF((SUM('Раздел 1'!Q49:V49)&gt;=SUM('Раздел 1'!H49:K49)),"","Неверно!")</f>
        <v/>
      </c>
      <c r="B38" s="437" t="s">
        <v>10820</v>
      </c>
      <c r="C38" s="451" t="s">
        <v>1941</v>
      </c>
      <c r="D38" s="451" t="s">
        <v>10522</v>
      </c>
      <c r="E38" s="451" t="str">
        <f>CONCATENATE(SUM('Раздел 1'!Q49:V49),"&gt;=",SUM('Раздел 1'!H49:K49))</f>
        <v>27&gt;=26</v>
      </c>
      <c r="F38" s="452"/>
      <c r="G38" s="449" t="str">
        <f>IF(('ФЛК (информационный)'!A38="Неверно!")*('ФЛК (информационный)'!F38=""),"Внести подтверждение к нарушенному информационному ФЛК"," ")</f>
        <v xml:space="preserve"> </v>
      </c>
    </row>
    <row r="39" spans="1:7" s="450" customFormat="1" ht="30" hidden="1" customHeight="1" x14ac:dyDescent="0.25">
      <c r="A39" s="448" t="str">
        <f>IF((SUM('Раздел 1'!Q50:V50)&gt;=SUM('Раздел 1'!H50:K50)),"","Неверно!")</f>
        <v/>
      </c>
      <c r="B39" s="437" t="s">
        <v>10820</v>
      </c>
      <c r="C39" s="451" t="s">
        <v>1942</v>
      </c>
      <c r="D39" s="451" t="s">
        <v>10522</v>
      </c>
      <c r="E39" s="451" t="str">
        <f>CONCATENATE(SUM('Раздел 1'!Q50:V50),"&gt;=",SUM('Раздел 1'!H50:K50))</f>
        <v>1&gt;=1</v>
      </c>
      <c r="F39" s="452"/>
      <c r="G39" s="449" t="str">
        <f>IF(('ФЛК (информационный)'!A39="Неверно!")*('ФЛК (информационный)'!F39=""),"Внести подтверждение к нарушенному информационному ФЛК"," ")</f>
        <v xml:space="preserve"> </v>
      </c>
    </row>
    <row r="40" spans="1:7" s="450" customFormat="1" ht="30" hidden="1" customHeight="1" x14ac:dyDescent="0.25">
      <c r="A40" s="448" t="str">
        <f>IF((SUM('Раздел 1'!Q51:V51)&gt;=SUM('Раздел 1'!H51:K51)),"","Неверно!")</f>
        <v/>
      </c>
      <c r="B40" s="437" t="s">
        <v>10820</v>
      </c>
      <c r="C40" s="451" t="s">
        <v>1943</v>
      </c>
      <c r="D40" s="451" t="s">
        <v>10522</v>
      </c>
      <c r="E40" s="451" t="str">
        <f>CONCATENATE(SUM('Раздел 1'!Q51:V51),"&gt;=",SUM('Раздел 1'!H51:K51))</f>
        <v>37&gt;=35</v>
      </c>
      <c r="F40" s="452"/>
      <c r="G40" s="449" t="str">
        <f>IF(('ФЛК (информационный)'!A40="Неверно!")*('ФЛК (информационный)'!F40=""),"Внести подтверждение к нарушенному информационному ФЛК"," ")</f>
        <v xml:space="preserve"> </v>
      </c>
    </row>
    <row r="41" spans="1:7" s="450" customFormat="1" ht="30" hidden="1" customHeight="1" x14ac:dyDescent="0.25">
      <c r="A41" s="448" t="str">
        <f>IF((SUM('Раздел 1'!Q52:V52)&gt;=SUM('Раздел 1'!H52:K52)),"","Неверно!")</f>
        <v/>
      </c>
      <c r="B41" s="437" t="s">
        <v>10820</v>
      </c>
      <c r="C41" s="451" t="s">
        <v>1944</v>
      </c>
      <c r="D41" s="451" t="s">
        <v>10522</v>
      </c>
      <c r="E41" s="451" t="str">
        <f>CONCATENATE(SUM('Раздел 1'!Q52:V52),"&gt;=",SUM('Раздел 1'!H52:K52))</f>
        <v>67&gt;=65</v>
      </c>
      <c r="F41" s="452"/>
      <c r="G41" s="449" t="str">
        <f>IF(('ФЛК (информационный)'!A41="Неверно!")*('ФЛК (информационный)'!F41=""),"Внести подтверждение к нарушенному информационному ФЛК"," ")</f>
        <v xml:space="preserve"> </v>
      </c>
    </row>
    <row r="42" spans="1:7" s="450" customFormat="1" ht="30" hidden="1" customHeight="1" x14ac:dyDescent="0.25">
      <c r="A42" s="448" t="str">
        <f>IF((SUM('Раздел 1'!Q53:V53)&gt;=SUM('Раздел 1'!H53:K53)),"","Неверно!")</f>
        <v/>
      </c>
      <c r="B42" s="437" t="s">
        <v>10820</v>
      </c>
      <c r="C42" s="451" t="s">
        <v>1945</v>
      </c>
      <c r="D42" s="451" t="s">
        <v>10522</v>
      </c>
      <c r="E42" s="451" t="str">
        <f>CONCATENATE(SUM('Раздел 1'!Q53:V53),"&gt;=",SUM('Раздел 1'!H53:K53))</f>
        <v>0&gt;=0</v>
      </c>
      <c r="F42" s="452"/>
      <c r="G42" s="449" t="str">
        <f>IF(('ФЛК (информационный)'!A42="Неверно!")*('ФЛК (информационный)'!F42=""),"Внести подтверждение к нарушенному информационному ФЛК"," ")</f>
        <v xml:space="preserve"> </v>
      </c>
    </row>
    <row r="43" spans="1:7" s="450" customFormat="1" ht="30" hidden="1" customHeight="1" x14ac:dyDescent="0.25">
      <c r="A43" s="448" t="str">
        <f>IF((SUM('Раздел 1'!Q54:V54)&gt;=SUM('Раздел 1'!H54:K54)),"","Неверно!")</f>
        <v/>
      </c>
      <c r="B43" s="437" t="s">
        <v>10820</v>
      </c>
      <c r="C43" s="451" t="s">
        <v>1946</v>
      </c>
      <c r="D43" s="451" t="s">
        <v>10522</v>
      </c>
      <c r="E43" s="451" t="str">
        <f>CONCATENATE(SUM('Раздел 1'!Q54:V54),"&gt;=",SUM('Раздел 1'!H54:K54))</f>
        <v>1&gt;=1</v>
      </c>
      <c r="F43" s="452"/>
      <c r="G43" s="449" t="str">
        <f>IF(('ФЛК (информационный)'!A43="Неверно!")*('ФЛК (информационный)'!F43=""),"Внести подтверждение к нарушенному информационному ФЛК"," ")</f>
        <v xml:space="preserve"> </v>
      </c>
    </row>
    <row r="44" spans="1:7" s="450" customFormat="1" ht="30" hidden="1" customHeight="1" x14ac:dyDescent="0.25">
      <c r="A44" s="448" t="str">
        <f>IF((SUM('Раздел 1'!Q55:V55)&gt;=SUM('Раздел 1'!H55:K55)),"","Неверно!")</f>
        <v/>
      </c>
      <c r="B44" s="437" t="s">
        <v>10820</v>
      </c>
      <c r="C44" s="451" t="s">
        <v>1947</v>
      </c>
      <c r="D44" s="451" t="s">
        <v>10522</v>
      </c>
      <c r="E44" s="451" t="str">
        <f>CONCATENATE(SUM('Раздел 1'!Q55:V55),"&gt;=",SUM('Раздел 1'!H55:K55))</f>
        <v>2&gt;=2</v>
      </c>
      <c r="F44" s="452"/>
      <c r="G44" s="449" t="str">
        <f>IF(('ФЛК (информационный)'!A44="Неверно!")*('ФЛК (информационный)'!F44=""),"Внести подтверждение к нарушенному информационному ФЛК"," ")</f>
        <v xml:space="preserve"> </v>
      </c>
    </row>
    <row r="45" spans="1:7" s="450" customFormat="1" ht="30" hidden="1" customHeight="1" x14ac:dyDescent="0.25">
      <c r="A45" s="448" t="str">
        <f>IF((SUM('Раздел 1'!Q56:V56)&gt;=SUM('Раздел 1'!H56:K56)),"","Неверно!")</f>
        <v/>
      </c>
      <c r="B45" s="437" t="s">
        <v>10820</v>
      </c>
      <c r="C45" s="451" t="s">
        <v>1948</v>
      </c>
      <c r="D45" s="451" t="s">
        <v>10522</v>
      </c>
      <c r="E45" s="451" t="str">
        <f>CONCATENATE(SUM('Раздел 1'!Q56:V56),"&gt;=",SUM('Раздел 1'!H56:K56))</f>
        <v>15&gt;=14</v>
      </c>
      <c r="F45" s="452"/>
      <c r="G45" s="449" t="str">
        <f>IF(('ФЛК (информационный)'!A45="Неверно!")*('ФЛК (информационный)'!F45=""),"Внести подтверждение к нарушенному информационному ФЛК"," ")</f>
        <v xml:space="preserve"> </v>
      </c>
    </row>
    <row r="46" spans="1:7" s="450" customFormat="1" ht="30" hidden="1" customHeight="1" x14ac:dyDescent="0.25">
      <c r="A46" s="448" t="str">
        <f>IF((SUM('Раздел 1'!Q57:V57)&gt;=SUM('Раздел 1'!H57:K57)),"","Неверно!")</f>
        <v/>
      </c>
      <c r="B46" s="437" t="s">
        <v>10820</v>
      </c>
      <c r="C46" s="451" t="s">
        <v>1949</v>
      </c>
      <c r="D46" s="451" t="s">
        <v>10522</v>
      </c>
      <c r="E46" s="451" t="str">
        <f>CONCATENATE(SUM('Раздел 1'!Q57:V57),"&gt;=",SUM('Раздел 1'!H57:K57))</f>
        <v>23&gt;=22</v>
      </c>
      <c r="F46" s="452"/>
      <c r="G46" s="449" t="str">
        <f>IF(('ФЛК (информационный)'!A46="Неверно!")*('ФЛК (информационный)'!F46=""),"Внести подтверждение к нарушенному информационному ФЛК"," ")</f>
        <v xml:space="preserve"> </v>
      </c>
    </row>
    <row r="47" spans="1:7" s="450" customFormat="1" ht="30" hidden="1" customHeight="1" x14ac:dyDescent="0.25">
      <c r="A47" s="448" t="str">
        <f>IF((SUM('Раздел 1'!Q58:V58)&gt;=SUM('Раздел 1'!H58:K58)),"","Неверно!")</f>
        <v/>
      </c>
      <c r="B47" s="437" t="s">
        <v>10820</v>
      </c>
      <c r="C47" s="451" t="s">
        <v>1950</v>
      </c>
      <c r="D47" s="451" t="s">
        <v>10522</v>
      </c>
      <c r="E47" s="451" t="str">
        <f>CONCATENATE(SUM('Раздел 1'!Q58:V58),"&gt;=",SUM('Раздел 1'!H58:K58))</f>
        <v>28&gt;=28</v>
      </c>
      <c r="F47" s="452"/>
      <c r="G47" s="449" t="str">
        <f>IF(('ФЛК (информационный)'!A47="Неверно!")*('ФЛК (информационный)'!F47=""),"Внести подтверждение к нарушенному информационному ФЛК"," ")</f>
        <v xml:space="preserve"> </v>
      </c>
    </row>
    <row r="48" spans="1:7" s="450" customFormat="1" ht="30" hidden="1" customHeight="1" x14ac:dyDescent="0.25">
      <c r="A48" s="448" t="str">
        <f>IF((SUM('Раздел 1'!Q14:V14)&gt;=SUM('Раздел 1'!H14:K14)),"","Неверно!")</f>
        <v/>
      </c>
      <c r="B48" s="437" t="s">
        <v>10820</v>
      </c>
      <c r="C48" s="451" t="s">
        <v>1951</v>
      </c>
      <c r="D48" s="451" t="s">
        <v>10522</v>
      </c>
      <c r="E48" s="451" t="str">
        <f>CONCATENATE(SUM('Раздел 1'!Q14:V14),"&gt;=",SUM('Раздел 1'!H14:K14))</f>
        <v>0&gt;=0</v>
      </c>
      <c r="F48" s="452"/>
      <c r="G48" s="449" t="str">
        <f>IF(('ФЛК (информационный)'!A48="Неверно!")*('ФЛК (информационный)'!F48=""),"Внести подтверждение к нарушенному информационному ФЛК"," ")</f>
        <v xml:space="preserve"> </v>
      </c>
    </row>
    <row r="49" spans="1:7" s="450" customFormat="1" ht="30" hidden="1" customHeight="1" x14ac:dyDescent="0.25">
      <c r="A49" s="448" t="str">
        <f>IF((SUM('Раздел 1'!Q59:V59)&gt;=SUM('Раздел 1'!H59:K59)),"","Неверно!")</f>
        <v/>
      </c>
      <c r="B49" s="437" t="s">
        <v>10820</v>
      </c>
      <c r="C49" s="451" t="s">
        <v>1952</v>
      </c>
      <c r="D49" s="451" t="s">
        <v>10522</v>
      </c>
      <c r="E49" s="451" t="str">
        <f>CONCATENATE(SUM('Раздел 1'!Q59:V59),"&gt;=",SUM('Раздел 1'!H59:K59))</f>
        <v>2&gt;=2</v>
      </c>
      <c r="F49" s="452"/>
      <c r="G49" s="449" t="str">
        <f>IF(('ФЛК (информационный)'!A49="Неверно!")*('ФЛК (информационный)'!F49=""),"Внести подтверждение к нарушенному информационному ФЛК"," ")</f>
        <v xml:space="preserve"> </v>
      </c>
    </row>
    <row r="50" spans="1:7" s="450" customFormat="1" ht="30" hidden="1" customHeight="1" x14ac:dyDescent="0.25">
      <c r="A50" s="448" t="str">
        <f>IF((SUM('Раздел 1'!Q60:V60)&gt;=SUM('Раздел 1'!H60:K60)),"","Неверно!")</f>
        <v/>
      </c>
      <c r="B50" s="437" t="s">
        <v>10820</v>
      </c>
      <c r="C50" s="451" t="s">
        <v>1953</v>
      </c>
      <c r="D50" s="451" t="s">
        <v>10522</v>
      </c>
      <c r="E50" s="451" t="str">
        <f>CONCATENATE(SUM('Раздел 1'!Q60:V60),"&gt;=",SUM('Раздел 1'!H60:K60))</f>
        <v>0&gt;=0</v>
      </c>
      <c r="F50" s="452"/>
      <c r="G50" s="449" t="str">
        <f>IF(('ФЛК (информационный)'!A50="Неверно!")*('ФЛК (информационный)'!F50=""),"Внести подтверждение к нарушенному информационному ФЛК"," ")</f>
        <v xml:space="preserve"> </v>
      </c>
    </row>
    <row r="51" spans="1:7" s="450" customFormat="1" ht="30" hidden="1" customHeight="1" x14ac:dyDescent="0.25">
      <c r="A51" s="448" t="str">
        <f>IF((SUM('Раздел 1'!Q61:V61)&gt;=SUM('Раздел 1'!H61:K61)),"","Неверно!")</f>
        <v/>
      </c>
      <c r="B51" s="437" t="s">
        <v>10820</v>
      </c>
      <c r="C51" s="451" t="s">
        <v>1954</v>
      </c>
      <c r="D51" s="451" t="s">
        <v>10522</v>
      </c>
      <c r="E51" s="451" t="str">
        <f>CONCATENATE(SUM('Раздел 1'!Q61:V61),"&gt;=",SUM('Раздел 1'!H61:K61))</f>
        <v>0&gt;=0</v>
      </c>
      <c r="F51" s="452"/>
      <c r="G51" s="449" t="str">
        <f>IF(('ФЛК (информационный)'!A51="Неверно!")*('ФЛК (информационный)'!F51=""),"Внести подтверждение к нарушенному информационному ФЛК"," ")</f>
        <v xml:space="preserve"> </v>
      </c>
    </row>
    <row r="52" spans="1:7" s="450" customFormat="1" ht="30" hidden="1" customHeight="1" x14ac:dyDescent="0.25">
      <c r="A52" s="448" t="str">
        <f>IF((SUM('Раздел 1'!Q62:V62)&gt;=SUM('Раздел 1'!H62:K62)),"","Неверно!")</f>
        <v/>
      </c>
      <c r="B52" s="437" t="s">
        <v>10820</v>
      </c>
      <c r="C52" s="451" t="s">
        <v>1955</v>
      </c>
      <c r="D52" s="451" t="s">
        <v>10522</v>
      </c>
      <c r="E52" s="451" t="str">
        <f>CONCATENATE(SUM('Раздел 1'!Q62:V62),"&gt;=",SUM('Раздел 1'!H62:K62))</f>
        <v>0&gt;=0</v>
      </c>
      <c r="F52" s="452"/>
      <c r="G52" s="449" t="str">
        <f>IF(('ФЛК (информационный)'!A52="Неверно!")*('ФЛК (информационный)'!F52=""),"Внести подтверждение к нарушенному информационному ФЛК"," ")</f>
        <v xml:space="preserve"> </v>
      </c>
    </row>
    <row r="53" spans="1:7" s="450" customFormat="1" ht="30" hidden="1" customHeight="1" x14ac:dyDescent="0.25">
      <c r="A53" s="448" t="str">
        <f>IF((SUM('Раздел 1'!Q63:V63)&gt;=SUM('Раздел 1'!H63:K63)),"","Неверно!")</f>
        <v/>
      </c>
      <c r="B53" s="437" t="s">
        <v>10820</v>
      </c>
      <c r="C53" s="451" t="s">
        <v>1956</v>
      </c>
      <c r="D53" s="451" t="s">
        <v>10522</v>
      </c>
      <c r="E53" s="451" t="str">
        <f>CONCATENATE(SUM('Раздел 1'!Q63:V63),"&gt;=",SUM('Раздел 1'!H63:K63))</f>
        <v>0&gt;=0</v>
      </c>
      <c r="F53" s="452"/>
      <c r="G53" s="449" t="str">
        <f>IF(('ФЛК (информационный)'!A53="Неверно!")*('ФЛК (информационный)'!F53=""),"Внести подтверждение к нарушенному информационному ФЛК"," ")</f>
        <v xml:space="preserve"> </v>
      </c>
    </row>
    <row r="54" spans="1:7" s="450" customFormat="1" ht="30" hidden="1" customHeight="1" x14ac:dyDescent="0.25">
      <c r="A54" s="448" t="str">
        <f>IF((SUM('Раздел 1'!Q15:V15)&gt;=SUM('Раздел 1'!H15:K15)),"","Неверно!")</f>
        <v/>
      </c>
      <c r="B54" s="437" t="s">
        <v>10820</v>
      </c>
      <c r="C54" s="451" t="s">
        <v>1957</v>
      </c>
      <c r="D54" s="451" t="s">
        <v>10522</v>
      </c>
      <c r="E54" s="451" t="str">
        <f>CONCATENATE(SUM('Раздел 1'!Q15:V15),"&gt;=",SUM('Раздел 1'!H15:K15))</f>
        <v>0&gt;=0</v>
      </c>
      <c r="F54" s="452"/>
      <c r="G54" s="449" t="str">
        <f>IF(('ФЛК (информационный)'!A54="Неверно!")*('ФЛК (информационный)'!F54=""),"Внести подтверждение к нарушенному информационному ФЛК"," ")</f>
        <v xml:space="preserve"> </v>
      </c>
    </row>
    <row r="55" spans="1:7" s="450" customFormat="1" ht="30" hidden="1" customHeight="1" x14ac:dyDescent="0.25">
      <c r="A55" s="448" t="str">
        <f>IF((SUM('Раздел 1'!Q16:V16)&gt;=SUM('Раздел 1'!H16:K16)),"","Неверно!")</f>
        <v/>
      </c>
      <c r="B55" s="437" t="s">
        <v>10820</v>
      </c>
      <c r="C55" s="451" t="s">
        <v>1958</v>
      </c>
      <c r="D55" s="451" t="s">
        <v>10522</v>
      </c>
      <c r="E55" s="451" t="str">
        <f>CONCATENATE(SUM('Раздел 1'!Q16:V16),"&gt;=",SUM('Раздел 1'!H16:K16))</f>
        <v>0&gt;=0</v>
      </c>
      <c r="F55" s="452"/>
      <c r="G55" s="449" t="str">
        <f>IF(('ФЛК (информационный)'!A55="Неверно!")*('ФЛК (информационный)'!F55=""),"Внести подтверждение к нарушенному информационному ФЛК"," ")</f>
        <v xml:space="preserve"> </v>
      </c>
    </row>
    <row r="56" spans="1:7" s="450" customFormat="1" ht="28.15" hidden="1" customHeight="1" x14ac:dyDescent="0.25">
      <c r="A56" s="448" t="str">
        <f>IF((SUM('Раздел 1'!Q17:V17)&gt;=SUM('Раздел 1'!H17:K17)),"","Неверно!")</f>
        <v/>
      </c>
      <c r="B56" s="437" t="s">
        <v>10820</v>
      </c>
      <c r="C56" s="451" t="s">
        <v>1959</v>
      </c>
      <c r="D56" s="451" t="s">
        <v>10522</v>
      </c>
      <c r="E56" s="451" t="str">
        <f>CONCATENATE(SUM('Раздел 1'!Q17:V17),"&gt;=",SUM('Раздел 1'!H17:K17))</f>
        <v>11&gt;=10</v>
      </c>
      <c r="F56" s="452"/>
      <c r="G56" s="449" t="str">
        <f>IF(('ФЛК (информационный)'!A56="Неверно!")*('ФЛК (информационный)'!F56=""),"Внести подтверждение к нарушенному информационному ФЛК"," ")</f>
        <v xml:space="preserve"> </v>
      </c>
    </row>
    <row r="57" spans="1:7" s="450" customFormat="1" ht="27.6" hidden="1" customHeight="1" x14ac:dyDescent="0.25">
      <c r="A57" s="448" t="str">
        <f>IF((SUM('Раздел 1'!Q18:V18)&gt;=SUM('Раздел 1'!H18:K18)),"","Неверно!")</f>
        <v/>
      </c>
      <c r="B57" s="437" t="s">
        <v>10820</v>
      </c>
      <c r="C57" s="451" t="s">
        <v>1960</v>
      </c>
      <c r="D57" s="451" t="s">
        <v>10522</v>
      </c>
      <c r="E57" s="451" t="str">
        <f>CONCATENATE(SUM('Раздел 1'!Q18:V18),"&gt;=",SUM('Раздел 1'!H18:K18))</f>
        <v>0&gt;=0</v>
      </c>
      <c r="F57" s="452"/>
      <c r="G57" s="449" t="str">
        <f>IF(('ФЛК (информационный)'!A57="Неверно!")*('ФЛК (информационный)'!F57=""),"Внести подтверждение к нарушенному информационному ФЛК"," ")</f>
        <v xml:space="preserve"> </v>
      </c>
    </row>
    <row r="58" spans="1:7" s="450" customFormat="1" ht="99.6" hidden="1" customHeight="1" x14ac:dyDescent="0.25">
      <c r="A58" s="448" t="str">
        <f>IF((SUM('Раздел 1'!H10:H10)&lt;=SUM('Раздел 1'!Q10:R10)),"","Неверно!")</f>
        <v/>
      </c>
      <c r="B58" s="437" t="s">
        <v>10821</v>
      </c>
      <c r="C58" s="451" t="s">
        <v>2763</v>
      </c>
      <c r="D58" s="451" t="s">
        <v>496</v>
      </c>
      <c r="E58" s="451" t="str">
        <f>CONCATENATE(SUM('Раздел 1'!H10:H10),"&lt;=",SUM('Раздел 1'!Q10:R10))</f>
        <v>49&lt;=50</v>
      </c>
      <c r="F58" s="452"/>
      <c r="G58" s="449" t="str">
        <f>IF(('ФЛК (информационный)'!A58="Неверно!")*('ФЛК (информационный)'!F58=""),"Внести подтверждение к нарушенному информационному ФЛК"," ")</f>
        <v xml:space="preserve"> </v>
      </c>
    </row>
    <row r="59" spans="1:7" s="450" customFormat="1" ht="98.45" hidden="1" customHeight="1" x14ac:dyDescent="0.25">
      <c r="A59" s="448" t="str">
        <f>IF((SUM('Раздел 2'!E45:E45)&lt;=SUM('Раздел 1'!W10:W10)),"","Неверно!")</f>
        <v/>
      </c>
      <c r="B59" s="437" t="s">
        <v>10822</v>
      </c>
      <c r="C59" s="451" t="s">
        <v>2761</v>
      </c>
      <c r="D59" s="451" t="s">
        <v>10523</v>
      </c>
      <c r="E59" s="451" t="str">
        <f>CONCATENATE(SUM('Раздел 2'!E45:E45),"&lt;=",SUM('Раздел 1'!W10:W10))</f>
        <v>0&lt;=0</v>
      </c>
      <c r="F59" s="452"/>
      <c r="G59" s="449" t="str">
        <f>IF(('ФЛК (информационный)'!A59="Неверно!")*('ФЛК (информационный)'!F59=""),"Внести подтверждение к нарушенному информационному ФЛК"," ")</f>
        <v xml:space="preserve"> </v>
      </c>
    </row>
    <row r="60" spans="1:7" s="450" customFormat="1" ht="93.6" hidden="1" customHeight="1" x14ac:dyDescent="0.25">
      <c r="A60" s="448" t="str">
        <f>IF((SUM('Раздел 2'!F45:F45)&lt;=SUM('Раздел 1'!W10:W10)),"","Неверно!")</f>
        <v/>
      </c>
      <c r="B60" s="437" t="s">
        <v>10822</v>
      </c>
      <c r="C60" s="451" t="s">
        <v>2762</v>
      </c>
      <c r="D60" s="451" t="s">
        <v>10523</v>
      </c>
      <c r="E60" s="451" t="str">
        <f>CONCATENATE(SUM('Раздел 2'!F45:F45),"&lt;=",SUM('Раздел 1'!W10:W10))</f>
        <v>0&lt;=0</v>
      </c>
      <c r="F60" s="452"/>
      <c r="G60" s="449" t="str">
        <f>IF(('ФЛК (информационный)'!A60="Неверно!")*('ФЛК (информационный)'!F60=""),"Внести подтверждение к нарушенному информационному ФЛК"," ")</f>
        <v xml:space="preserve"> </v>
      </c>
    </row>
    <row r="61" spans="1:7" s="450" customFormat="1" ht="91.9" customHeight="1" x14ac:dyDescent="0.25">
      <c r="A61" s="448" t="str">
        <f>IF((SUM('Раздел 1'!F50:G50)=SUM('Раздел 1'!M50:M50)+SUM('Раздел 1'!O50:O50)+SUM('Раздел 1'!AK50:AK50)),"","Неверно!")</f>
        <v>Неверно!</v>
      </c>
      <c r="B61" s="437" t="s">
        <v>10823</v>
      </c>
      <c r="C61" s="451" t="s">
        <v>2756</v>
      </c>
      <c r="D61" s="451" t="s">
        <v>7324</v>
      </c>
      <c r="E61" s="451" t="str">
        <f>CONCATENATE(SUM('Раздел 1'!F50:G50),"=",SUM('Раздел 1'!M50:M50),"+",SUM('Раздел 1'!O50:O50),"+",SUM('Раздел 1'!AK50:AK50))</f>
        <v>6=1+3+0</v>
      </c>
      <c r="F61" s="452" t="s">
        <v>11213</v>
      </c>
      <c r="G61" s="449" t="str">
        <f>IF(('ФЛК (информационный)'!A61="Неверно!")*('ФЛК (информационный)'!F61=""),"Внести подтверждение к нарушенному информационному ФЛК"," ")</f>
        <v xml:space="preserve"> </v>
      </c>
    </row>
    <row r="62" spans="1:7" s="450" customFormat="1" ht="49.9" customHeight="1" x14ac:dyDescent="0.25">
      <c r="A62" s="448" t="str">
        <f>IF((SUM('Раздел 1'!F51:G51)=SUM('Раздел 1'!M51:M51)+SUM('Раздел 1'!O51:O51)+SUM('Раздел 1'!AK51:AK51)),"","Неверно!")</f>
        <v>Неверно!</v>
      </c>
      <c r="B62" s="437" t="s">
        <v>10823</v>
      </c>
      <c r="C62" s="451" t="s">
        <v>2757</v>
      </c>
      <c r="D62" s="451" t="s">
        <v>7324</v>
      </c>
      <c r="E62" s="451" t="str">
        <f>CONCATENATE(SUM('Раздел 1'!F51:G51),"=",SUM('Раздел 1'!M51:M51),"+",SUM('Раздел 1'!O51:O51),"+",SUM('Раздел 1'!AK51:AK51))</f>
        <v>55=35+19+0</v>
      </c>
      <c r="F62" s="452" t="s">
        <v>11215</v>
      </c>
      <c r="G62" s="449" t="str">
        <f>IF(('ФЛК (информационный)'!A62="Неверно!")*('ФЛК (информационный)'!F62=""),"Внести подтверждение к нарушенному информационному ФЛК"," ")</f>
        <v xml:space="preserve"> </v>
      </c>
    </row>
    <row r="63" spans="1:7" s="450" customFormat="1" ht="13.9" hidden="1" customHeight="1" x14ac:dyDescent="0.25">
      <c r="A63" s="448" t="str">
        <f>IF((SUM('Раздел 1'!F52:G52)=SUM('Раздел 1'!M52:M52)+SUM('Раздел 1'!O52:O52)+SUM('Раздел 1'!AK52:AK52)),"","Неверно!")</f>
        <v/>
      </c>
      <c r="B63" s="437" t="s">
        <v>10823</v>
      </c>
      <c r="C63" s="451" t="s">
        <v>2758</v>
      </c>
      <c r="D63" s="451" t="s">
        <v>7324</v>
      </c>
      <c r="E63" s="451" t="str">
        <f>CONCATENATE(SUM('Раздел 1'!F52:G52),"=",SUM('Раздел 1'!M52:M52),"+",SUM('Раздел 1'!O52:O52),"+",SUM('Раздел 1'!AK52:AK52))</f>
        <v>106=66+40+0</v>
      </c>
      <c r="F63" s="452"/>
      <c r="G63" s="449" t="str">
        <f>IF(('ФЛК (информационный)'!A63="Неверно!")*('ФЛК (информационный)'!F63=""),"Внести подтверждение к нарушенному информационному ФЛК"," ")</f>
        <v xml:space="preserve"> </v>
      </c>
    </row>
    <row r="64" spans="1:7" s="450" customFormat="1" ht="13.9" hidden="1" customHeight="1" x14ac:dyDescent="0.25">
      <c r="A64" s="448" t="str">
        <f>IF((SUM('Раздел 1'!F53:G53)=SUM('Раздел 1'!M53:M53)+SUM('Раздел 1'!O53:O53)+SUM('Раздел 1'!AK53:AK53)),"","Неверно!")</f>
        <v/>
      </c>
      <c r="B64" s="437" t="s">
        <v>10823</v>
      </c>
      <c r="C64" s="451" t="s">
        <v>2759</v>
      </c>
      <c r="D64" s="451" t="s">
        <v>7324</v>
      </c>
      <c r="E64" s="451" t="str">
        <f>CONCATENATE(SUM('Раздел 1'!F53:G53),"=",SUM('Раздел 1'!M53:M53),"+",SUM('Раздел 1'!O53:O53),"+",SUM('Раздел 1'!AK53:AK53))</f>
        <v>1=0+1+0</v>
      </c>
      <c r="F64" s="452"/>
      <c r="G64" s="449" t="str">
        <f>IF(('ФЛК (информационный)'!A64="Неверно!")*('ФЛК (информационный)'!F64=""),"Внести подтверждение к нарушенному информационному ФЛК"," ")</f>
        <v xml:space="preserve"> </v>
      </c>
    </row>
    <row r="65" spans="1:7" s="450" customFormat="1" ht="13.9" hidden="1" customHeight="1" x14ac:dyDescent="0.25">
      <c r="A65" s="448" t="str">
        <f>IF((SUM('Раздел 1'!F54:G54)=SUM('Раздел 1'!M54:M54)+SUM('Раздел 1'!O54:O54)+SUM('Раздел 1'!AK54:AK54)),"","Неверно!")</f>
        <v/>
      </c>
      <c r="B65" s="437" t="s">
        <v>10823</v>
      </c>
      <c r="C65" s="451" t="s">
        <v>2760</v>
      </c>
      <c r="D65" s="451" t="s">
        <v>7324</v>
      </c>
      <c r="E65" s="451" t="str">
        <f>CONCATENATE(SUM('Раздел 1'!F54:G54),"=",SUM('Раздел 1'!M54:M54),"+",SUM('Раздел 1'!O54:O54),"+",SUM('Раздел 1'!AK54:AK54))</f>
        <v>1=1+0+0</v>
      </c>
      <c r="F65" s="452"/>
      <c r="G65" s="449" t="str">
        <f>IF(('ФЛК (информационный)'!A65="Неверно!")*('ФЛК (информационный)'!F65=""),"Внести подтверждение к нарушенному информационному ФЛК"," ")</f>
        <v xml:space="preserve"> </v>
      </c>
    </row>
    <row r="66" spans="1:7" s="450" customFormat="1" ht="13.9" customHeight="1" x14ac:dyDescent="0.25">
      <c r="A66" s="448" t="str">
        <f>IF((SUM('Раздел 1'!Q50:Q50)+SUM('Раздел 2'!E28:E28)-SUM('Раздел 2'!E31:E31)=SUM('Раздел 3'!D10:D10)),"","Неверно!")</f>
        <v>Неверно!</v>
      </c>
      <c r="B66" s="437" t="s">
        <v>10824</v>
      </c>
      <c r="C66" s="451" t="s">
        <v>2755</v>
      </c>
      <c r="D66" s="451" t="s">
        <v>495</v>
      </c>
      <c r="E66" s="451" t="str">
        <f>CONCATENATE(SUM('Раздел 1'!Q50:Q50),"+",SUM('Раздел 2'!E28:E28),"-",SUM('Раздел 2'!E31:E31),"=",SUM('Раздел 3'!D10:D10))</f>
        <v>1+5-1=7</v>
      </c>
      <c r="F66" s="452" t="s">
        <v>11214</v>
      </c>
      <c r="G66" s="449" t="str">
        <f>IF(('ФЛК (информационный)'!A66="Неверно!")*('ФЛК (информационный)'!F66=""),"Внести подтверждение к нарушенному информационному ФЛК"," ")</f>
        <v xml:space="preserve"> </v>
      </c>
    </row>
    <row r="67" spans="1:7" s="450" customFormat="1" ht="13.9" customHeight="1" x14ac:dyDescent="0.25">
      <c r="A67" s="448" t="str">
        <f>IF((SUM('Раздел 1'!O53:O53)=0),"","Неверно!")</f>
        <v>Неверно!</v>
      </c>
      <c r="B67" s="437" t="s">
        <v>10825</v>
      </c>
      <c r="C67" s="451" t="s">
        <v>2721</v>
      </c>
      <c r="D67" s="451" t="s">
        <v>2722</v>
      </c>
      <c r="E67" s="451" t="str">
        <f>CONCATENATE(SUM('Раздел 1'!O53:O53),"=",0)</f>
        <v>1=0</v>
      </c>
      <c r="F67" s="452" t="s">
        <v>11216</v>
      </c>
      <c r="G67" s="449" t="str">
        <f>IF(('ФЛК (информационный)'!A67="Неверно!")*('ФЛК (информационный)'!F67=""),"Внести подтверждение к нарушенному информационному ФЛК"," ")</f>
        <v xml:space="preserve"> </v>
      </c>
    </row>
    <row r="68" spans="1:7" s="450" customFormat="1" ht="13.9" customHeight="1" x14ac:dyDescent="0.25">
      <c r="A68" s="448" t="str">
        <f>IF((SUM('Раздел 1'!P53:P53)=0),"","Неверно!")</f>
        <v>Неверно!</v>
      </c>
      <c r="B68" s="437" t="s">
        <v>10825</v>
      </c>
      <c r="C68" s="451" t="s">
        <v>2723</v>
      </c>
      <c r="D68" s="451" t="s">
        <v>2722</v>
      </c>
      <c r="E68" s="451" t="str">
        <f>CONCATENATE(SUM('Раздел 1'!P53:P53),"=",0)</f>
        <v>1=0</v>
      </c>
      <c r="F68" s="452" t="s">
        <v>11216</v>
      </c>
      <c r="G68" s="449" t="str">
        <f>IF(('ФЛК (информационный)'!A68="Неверно!")*('ФЛК (информационный)'!F68=""),"Внести подтверждение к нарушенному информационному ФЛК"," ")</f>
        <v xml:space="preserve"> </v>
      </c>
    </row>
    <row r="69" spans="1:7" s="450" customFormat="1" ht="13.9" hidden="1" customHeight="1" x14ac:dyDescent="0.25">
      <c r="A69" s="448" t="str">
        <f>IF((SUM('Раздел 1'!Q53:Q53)=0),"","Неверно!")</f>
        <v/>
      </c>
      <c r="B69" s="437" t="s">
        <v>10825</v>
      </c>
      <c r="C69" s="451" t="s">
        <v>2724</v>
      </c>
      <c r="D69" s="451" t="s">
        <v>2722</v>
      </c>
      <c r="E69" s="451" t="str">
        <f>CONCATENATE(SUM('Раздел 1'!Q53:Q53),"=",0)</f>
        <v>0=0</v>
      </c>
      <c r="F69" s="452"/>
      <c r="G69" s="449" t="str">
        <f>IF(('ФЛК (информационный)'!A69="Неверно!")*('ФЛК (информационный)'!F69=""),"Внести подтверждение к нарушенному информационному ФЛК"," ")</f>
        <v xml:space="preserve"> </v>
      </c>
    </row>
    <row r="70" spans="1:7" s="450" customFormat="1" ht="13.9" hidden="1" customHeight="1" x14ac:dyDescent="0.25">
      <c r="A70" s="448" t="str">
        <f>IF((SUM('Раздел 1'!R53:R53)=0),"","Неверно!")</f>
        <v/>
      </c>
      <c r="B70" s="437" t="s">
        <v>10825</v>
      </c>
      <c r="C70" s="451" t="s">
        <v>2725</v>
      </c>
      <c r="D70" s="451" t="s">
        <v>2722</v>
      </c>
      <c r="E70" s="451" t="str">
        <f>CONCATENATE(SUM('Раздел 1'!R53:R53),"=",0)</f>
        <v>0=0</v>
      </c>
      <c r="F70" s="452"/>
      <c r="G70" s="449" t="str">
        <f>IF(('ФЛК (информационный)'!A70="Неверно!")*('ФЛК (информационный)'!F70=""),"Внести подтверждение к нарушенному информационному ФЛК"," ")</f>
        <v xml:space="preserve"> </v>
      </c>
    </row>
    <row r="71" spans="1:7" s="450" customFormat="1" ht="13.9" hidden="1" customHeight="1" x14ac:dyDescent="0.25">
      <c r="A71" s="448" t="str">
        <f>IF((SUM('Раздел 1'!S53:S53)=0),"","Неверно!")</f>
        <v/>
      </c>
      <c r="B71" s="437" t="s">
        <v>10825</v>
      </c>
      <c r="C71" s="451" t="s">
        <v>2726</v>
      </c>
      <c r="D71" s="451" t="s">
        <v>2722</v>
      </c>
      <c r="E71" s="451" t="str">
        <f>CONCATENATE(SUM('Раздел 1'!S53:S53),"=",0)</f>
        <v>0=0</v>
      </c>
      <c r="F71" s="452"/>
      <c r="G71" s="449" t="str">
        <f>IF(('ФЛК (информационный)'!A71="Неверно!")*('ФЛК (информационный)'!F71=""),"Внести подтверждение к нарушенному информационному ФЛК"," ")</f>
        <v xml:space="preserve"> </v>
      </c>
    </row>
    <row r="72" spans="1:7" s="450" customFormat="1" ht="13.9" hidden="1" customHeight="1" x14ac:dyDescent="0.25">
      <c r="A72" s="448" t="str">
        <f>IF((SUM('Раздел 1'!T53:T53)=0),"","Неверно!")</f>
        <v/>
      </c>
      <c r="B72" s="437" t="s">
        <v>10825</v>
      </c>
      <c r="C72" s="451" t="s">
        <v>2727</v>
      </c>
      <c r="D72" s="451" t="s">
        <v>2722</v>
      </c>
      <c r="E72" s="451" t="str">
        <f>CONCATENATE(SUM('Раздел 1'!T53:T53),"=",0)</f>
        <v>0=0</v>
      </c>
      <c r="F72" s="452"/>
      <c r="G72" s="449" t="str">
        <f>IF(('ФЛК (информационный)'!A72="Неверно!")*('ФЛК (информационный)'!F72=""),"Внести подтверждение к нарушенному информационному ФЛК"," ")</f>
        <v xml:space="preserve"> </v>
      </c>
    </row>
    <row r="73" spans="1:7" s="450" customFormat="1" ht="13.9" hidden="1" customHeight="1" x14ac:dyDescent="0.25">
      <c r="A73" s="448" t="str">
        <f>IF((SUM('Раздел 1'!U53:U53)=0),"","Неверно!")</f>
        <v/>
      </c>
      <c r="B73" s="437" t="s">
        <v>10825</v>
      </c>
      <c r="C73" s="451" t="s">
        <v>2728</v>
      </c>
      <c r="D73" s="451" t="s">
        <v>2722</v>
      </c>
      <c r="E73" s="451" t="str">
        <f>CONCATENATE(SUM('Раздел 1'!U53:U53),"=",0)</f>
        <v>0=0</v>
      </c>
      <c r="F73" s="452"/>
      <c r="G73" s="449" t="str">
        <f>IF(('ФЛК (информационный)'!A73="Неверно!")*('ФЛК (информационный)'!F73=""),"Внести подтверждение к нарушенному информационному ФЛК"," ")</f>
        <v xml:space="preserve"> </v>
      </c>
    </row>
    <row r="74" spans="1:7" s="450" customFormat="1" ht="13.9" hidden="1" customHeight="1" x14ac:dyDescent="0.25">
      <c r="A74" s="448" t="str">
        <f>IF((SUM('Раздел 1'!V53:V53)=0),"","Неверно!")</f>
        <v/>
      </c>
      <c r="B74" s="437" t="s">
        <v>10825</v>
      </c>
      <c r="C74" s="451" t="s">
        <v>2729</v>
      </c>
      <c r="D74" s="451" t="s">
        <v>2722</v>
      </c>
      <c r="E74" s="451" t="str">
        <f>CONCATENATE(SUM('Раздел 1'!V53:V53),"=",0)</f>
        <v>0=0</v>
      </c>
      <c r="F74" s="452"/>
      <c r="G74" s="449" t="str">
        <f>IF(('ФЛК (информационный)'!A74="Неверно!")*('ФЛК (информационный)'!F74=""),"Внести подтверждение к нарушенному информационному ФЛК"," ")</f>
        <v xml:space="preserve"> </v>
      </c>
    </row>
    <row r="75" spans="1:7" s="450" customFormat="1" ht="13.9" hidden="1" customHeight="1" x14ac:dyDescent="0.25">
      <c r="A75" s="448" t="str">
        <f>IF((SUM('Раздел 1'!W53:W53)=0),"","Неверно!")</f>
        <v/>
      </c>
      <c r="B75" s="437" t="s">
        <v>10825</v>
      </c>
      <c r="C75" s="451" t="s">
        <v>2730</v>
      </c>
      <c r="D75" s="451" t="s">
        <v>2722</v>
      </c>
      <c r="E75" s="451" t="str">
        <f>CONCATENATE(SUM('Раздел 1'!W53:W53),"=",0)</f>
        <v>0=0</v>
      </c>
      <c r="F75" s="452"/>
      <c r="G75" s="449" t="str">
        <f>IF(('ФЛК (информационный)'!A75="Неверно!")*('ФЛК (информационный)'!F75=""),"Внести подтверждение к нарушенному информационному ФЛК"," ")</f>
        <v xml:space="preserve"> </v>
      </c>
    </row>
    <row r="76" spans="1:7" s="450" customFormat="1" ht="13.9" hidden="1" customHeight="1" x14ac:dyDescent="0.25">
      <c r="A76" s="448" t="str">
        <f>IF((SUM('Раздел 1'!X53:X53)=0),"","Неверно!")</f>
        <v/>
      </c>
      <c r="B76" s="437" t="s">
        <v>10825</v>
      </c>
      <c r="C76" s="451" t="s">
        <v>2731</v>
      </c>
      <c r="D76" s="451" t="s">
        <v>2722</v>
      </c>
      <c r="E76" s="451" t="str">
        <f>CONCATENATE(SUM('Раздел 1'!X53:X53),"=",0)</f>
        <v>0=0</v>
      </c>
      <c r="F76" s="452"/>
      <c r="G76" s="449" t="str">
        <f>IF(('ФЛК (информационный)'!A76="Неверно!")*('ФЛК (информационный)'!F76=""),"Внести подтверждение к нарушенному информационному ФЛК"," ")</f>
        <v xml:space="preserve"> </v>
      </c>
    </row>
    <row r="77" spans="1:7" s="450" customFormat="1" ht="13.9" customHeight="1" x14ac:dyDescent="0.25">
      <c r="A77" s="448" t="str">
        <f>IF((SUM('Раздел 1'!G53:G53)=0),"","Неверно!")</f>
        <v>Неверно!</v>
      </c>
      <c r="B77" s="437" t="s">
        <v>10825</v>
      </c>
      <c r="C77" s="451" t="s">
        <v>2732</v>
      </c>
      <c r="D77" s="451" t="s">
        <v>2722</v>
      </c>
      <c r="E77" s="451" t="str">
        <f>CONCATENATE(SUM('Раздел 1'!G53:G53),"=",0)</f>
        <v>1=0</v>
      </c>
      <c r="F77" s="452" t="s">
        <v>11216</v>
      </c>
      <c r="G77" s="449" t="str">
        <f>IF(('ФЛК (информационный)'!A77="Неверно!")*('ФЛК (информационный)'!F77=""),"Внести подтверждение к нарушенному информационному ФЛК"," ")</f>
        <v xml:space="preserve"> </v>
      </c>
    </row>
    <row r="78" spans="1:7" s="450" customFormat="1" ht="13.9" hidden="1" customHeight="1" x14ac:dyDescent="0.25">
      <c r="A78" s="448" t="str">
        <f>IF((SUM('Раздел 1'!Y53:Y53)=0),"","Неверно!")</f>
        <v/>
      </c>
      <c r="B78" s="437" t="s">
        <v>10825</v>
      </c>
      <c r="C78" s="451" t="s">
        <v>2733</v>
      </c>
      <c r="D78" s="451" t="s">
        <v>2722</v>
      </c>
      <c r="E78" s="451" t="str">
        <f>CONCATENATE(SUM('Раздел 1'!Y53:Y53),"=",0)</f>
        <v>0=0</v>
      </c>
      <c r="F78" s="452"/>
      <c r="G78" s="449" t="str">
        <f>IF(('ФЛК (информационный)'!A78="Неверно!")*('ФЛК (информационный)'!F78=""),"Внести подтверждение к нарушенному информационному ФЛК"," ")</f>
        <v xml:space="preserve"> </v>
      </c>
    </row>
    <row r="79" spans="1:7" s="450" customFormat="1" ht="13.9" hidden="1" customHeight="1" x14ac:dyDescent="0.25">
      <c r="A79" s="448" t="str">
        <f>IF((SUM('Раздел 1'!Z53:Z53)=0),"","Неверно!")</f>
        <v/>
      </c>
      <c r="B79" s="437" t="s">
        <v>10825</v>
      </c>
      <c r="C79" s="451" t="s">
        <v>2734</v>
      </c>
      <c r="D79" s="451" t="s">
        <v>2722</v>
      </c>
      <c r="E79" s="451" t="str">
        <f>CONCATENATE(SUM('Раздел 1'!Z53:Z53),"=",0)</f>
        <v>0=0</v>
      </c>
      <c r="F79" s="452"/>
      <c r="G79" s="449" t="str">
        <f>IF(('ФЛК (информационный)'!A79="Неверно!")*('ФЛК (информационный)'!F79=""),"Внести подтверждение к нарушенному информационному ФЛК"," ")</f>
        <v xml:space="preserve"> </v>
      </c>
    </row>
    <row r="80" spans="1:7" s="450" customFormat="1" ht="13.9" hidden="1" customHeight="1" x14ac:dyDescent="0.25">
      <c r="A80" s="448" t="str">
        <f>IF((SUM('Раздел 1'!AA53:AA53)=0),"","Неверно!")</f>
        <v/>
      </c>
      <c r="B80" s="437" t="s">
        <v>10825</v>
      </c>
      <c r="C80" s="451" t="s">
        <v>2735</v>
      </c>
      <c r="D80" s="451" t="s">
        <v>2722</v>
      </c>
      <c r="E80" s="451" t="str">
        <f>CONCATENATE(SUM('Раздел 1'!AA53:AA53),"=",0)</f>
        <v>0=0</v>
      </c>
      <c r="F80" s="452"/>
      <c r="G80" s="449" t="str">
        <f>IF(('ФЛК (информационный)'!A80="Неверно!")*('ФЛК (информационный)'!F80=""),"Внести подтверждение к нарушенному информационному ФЛК"," ")</f>
        <v xml:space="preserve"> </v>
      </c>
    </row>
    <row r="81" spans="1:7" s="450" customFormat="1" ht="13.9" hidden="1" customHeight="1" x14ac:dyDescent="0.25">
      <c r="A81" s="448" t="str">
        <f>IF((SUM('Раздел 1'!AB53:AB53)=0),"","Неверно!")</f>
        <v/>
      </c>
      <c r="B81" s="437" t="s">
        <v>10825</v>
      </c>
      <c r="C81" s="451" t="s">
        <v>2736</v>
      </c>
      <c r="D81" s="451" t="s">
        <v>2722</v>
      </c>
      <c r="E81" s="451" t="str">
        <f>CONCATENATE(SUM('Раздел 1'!AB53:AB53),"=",0)</f>
        <v>0=0</v>
      </c>
      <c r="F81" s="452"/>
      <c r="G81" s="449" t="str">
        <f>IF(('ФЛК (информационный)'!A81="Неверно!")*('ФЛК (информационный)'!F81=""),"Внести подтверждение к нарушенному информационному ФЛК"," ")</f>
        <v xml:space="preserve"> </v>
      </c>
    </row>
    <row r="82" spans="1:7" s="450" customFormat="1" ht="13.9" hidden="1" customHeight="1" x14ac:dyDescent="0.25">
      <c r="A82" s="448" t="str">
        <f>IF((SUM('Раздел 1'!AC53:AC53)=0),"","Неверно!")</f>
        <v/>
      </c>
      <c r="B82" s="437" t="s">
        <v>10825</v>
      </c>
      <c r="C82" s="451" t="s">
        <v>2737</v>
      </c>
      <c r="D82" s="451" t="s">
        <v>2722</v>
      </c>
      <c r="E82" s="451" t="str">
        <f>CONCATENATE(SUM('Раздел 1'!AC53:AC53),"=",0)</f>
        <v>0=0</v>
      </c>
      <c r="F82" s="452"/>
      <c r="G82" s="449" t="str">
        <f>IF(('ФЛК (информационный)'!A82="Неверно!")*('ФЛК (информационный)'!F82=""),"Внести подтверждение к нарушенному информационному ФЛК"," ")</f>
        <v xml:space="preserve"> </v>
      </c>
    </row>
    <row r="83" spans="1:7" s="450" customFormat="1" ht="13.9" hidden="1" customHeight="1" x14ac:dyDescent="0.25">
      <c r="A83" s="448" t="str">
        <f>IF((SUM('Раздел 1'!AD53:AD53)=0),"","Неверно!")</f>
        <v/>
      </c>
      <c r="B83" s="437" t="s">
        <v>10825</v>
      </c>
      <c r="C83" s="451" t="s">
        <v>2738</v>
      </c>
      <c r="D83" s="451" t="s">
        <v>2722</v>
      </c>
      <c r="E83" s="451" t="str">
        <f>CONCATENATE(SUM('Раздел 1'!AD53:AD53),"=",0)</f>
        <v>0=0</v>
      </c>
      <c r="F83" s="452"/>
      <c r="G83" s="449" t="str">
        <f>IF(('ФЛК (информационный)'!A83="Неверно!")*('ФЛК (информационный)'!F83=""),"Внести подтверждение к нарушенному информационному ФЛК"," ")</f>
        <v xml:space="preserve"> </v>
      </c>
    </row>
    <row r="84" spans="1:7" s="450" customFormat="1" ht="13.9" hidden="1" customHeight="1" x14ac:dyDescent="0.25">
      <c r="A84" s="448" t="str">
        <f>IF((SUM('Раздел 1'!AE53:AE53)=0),"","Неверно!")</f>
        <v/>
      </c>
      <c r="B84" s="437" t="s">
        <v>10825</v>
      </c>
      <c r="C84" s="451" t="s">
        <v>2739</v>
      </c>
      <c r="D84" s="451" t="s">
        <v>2722</v>
      </c>
      <c r="E84" s="451" t="str">
        <f>CONCATENATE(SUM('Раздел 1'!AE53:AE53),"=",0)</f>
        <v>0=0</v>
      </c>
      <c r="F84" s="452"/>
      <c r="G84" s="449" t="str">
        <f>IF(('ФЛК (информационный)'!A84="Неверно!")*('ФЛК (информационный)'!F84=""),"Внести подтверждение к нарушенному информационному ФЛК"," ")</f>
        <v xml:space="preserve"> </v>
      </c>
    </row>
    <row r="85" spans="1:7" s="450" customFormat="1" ht="13.9" hidden="1" customHeight="1" x14ac:dyDescent="0.25">
      <c r="A85" s="448" t="str">
        <f>IF((SUM('Раздел 1'!AF53:AF53)=0),"","Неверно!")</f>
        <v/>
      </c>
      <c r="B85" s="437" t="s">
        <v>10825</v>
      </c>
      <c r="C85" s="451" t="s">
        <v>2740</v>
      </c>
      <c r="D85" s="451" t="s">
        <v>2722</v>
      </c>
      <c r="E85" s="451" t="str">
        <f>CONCATENATE(SUM('Раздел 1'!AF53:AF53),"=",0)</f>
        <v>0=0</v>
      </c>
      <c r="F85" s="452"/>
      <c r="G85" s="449" t="str">
        <f>IF(('ФЛК (информационный)'!A85="Неверно!")*('ФЛК (информационный)'!F85=""),"Внести подтверждение к нарушенному информационному ФЛК"," ")</f>
        <v xml:space="preserve"> </v>
      </c>
    </row>
    <row r="86" spans="1:7" s="450" customFormat="1" ht="13.9" hidden="1" customHeight="1" x14ac:dyDescent="0.25">
      <c r="A86" s="448" t="str">
        <f>IF((SUM('Раздел 1'!AG53:AG53)=0),"","Неверно!")</f>
        <v/>
      </c>
      <c r="B86" s="437" t="s">
        <v>10825</v>
      </c>
      <c r="C86" s="451" t="s">
        <v>2741</v>
      </c>
      <c r="D86" s="451" t="s">
        <v>2722</v>
      </c>
      <c r="E86" s="451" t="str">
        <f>CONCATENATE(SUM('Раздел 1'!AG53:AG53),"=",0)</f>
        <v>0=0</v>
      </c>
      <c r="F86" s="452"/>
      <c r="G86" s="449" t="str">
        <f>IF(('ФЛК (информационный)'!A86="Неверно!")*('ФЛК (информационный)'!F86=""),"Внести подтверждение к нарушенному информационному ФЛК"," ")</f>
        <v xml:space="preserve"> </v>
      </c>
    </row>
    <row r="87" spans="1:7" s="450" customFormat="1" ht="13.9" hidden="1" customHeight="1" x14ac:dyDescent="0.25">
      <c r="A87" s="448" t="str">
        <f>IF((SUM('Раздел 1'!AH53:AH53)=0),"","Неверно!")</f>
        <v/>
      </c>
      <c r="B87" s="437" t="s">
        <v>10825</v>
      </c>
      <c r="C87" s="451" t="s">
        <v>2742</v>
      </c>
      <c r="D87" s="451" t="s">
        <v>2722</v>
      </c>
      <c r="E87" s="451" t="str">
        <f>CONCATENATE(SUM('Раздел 1'!AH53:AH53),"=",0)</f>
        <v>0=0</v>
      </c>
      <c r="F87" s="452"/>
      <c r="G87" s="449" t="str">
        <f>IF(('ФЛК (информационный)'!A87="Неверно!")*('ФЛК (информационный)'!F87=""),"Внести подтверждение к нарушенному информационному ФЛК"," ")</f>
        <v xml:space="preserve"> </v>
      </c>
    </row>
    <row r="88" spans="1:7" s="450" customFormat="1" ht="13.9" hidden="1" customHeight="1" x14ac:dyDescent="0.25">
      <c r="A88" s="448" t="str">
        <f>IF((SUM('Раздел 1'!H53:H53)=0),"","Неверно!")</f>
        <v/>
      </c>
      <c r="B88" s="437" t="s">
        <v>10825</v>
      </c>
      <c r="C88" s="451" t="s">
        <v>2743</v>
      </c>
      <c r="D88" s="451" t="s">
        <v>2722</v>
      </c>
      <c r="E88" s="451" t="str">
        <f>CONCATENATE(SUM('Раздел 1'!H53:H53),"=",0)</f>
        <v>0=0</v>
      </c>
      <c r="F88" s="452"/>
      <c r="G88" s="449" t="str">
        <f>IF(('ФЛК (информационный)'!A88="Неверно!")*('ФЛК (информационный)'!F88=""),"Внести подтверждение к нарушенному информационному ФЛК"," ")</f>
        <v xml:space="preserve"> </v>
      </c>
    </row>
    <row r="89" spans="1:7" s="450" customFormat="1" ht="13.9" hidden="1" customHeight="1" x14ac:dyDescent="0.25">
      <c r="A89" s="448" t="str">
        <f>IF((SUM('Раздел 1'!AI53:AI53)=0),"","Неверно!")</f>
        <v/>
      </c>
      <c r="B89" s="437" t="s">
        <v>10825</v>
      </c>
      <c r="C89" s="451" t="s">
        <v>2744</v>
      </c>
      <c r="D89" s="451" t="s">
        <v>2722</v>
      </c>
      <c r="E89" s="451" t="str">
        <f>CONCATENATE(SUM('Раздел 1'!AI53:AI53),"=",0)</f>
        <v>0=0</v>
      </c>
      <c r="F89" s="452"/>
      <c r="G89" s="449" t="str">
        <f>IF(('ФЛК (информационный)'!A89="Неверно!")*('ФЛК (информационный)'!F89=""),"Внести подтверждение к нарушенному информационному ФЛК"," ")</f>
        <v xml:space="preserve"> </v>
      </c>
    </row>
    <row r="90" spans="1:7" s="450" customFormat="1" ht="13.9" hidden="1" customHeight="1" x14ac:dyDescent="0.25">
      <c r="A90" s="448" t="str">
        <f>IF((SUM('Раздел 1'!AJ53:AJ53)=0),"","Неверно!")</f>
        <v/>
      </c>
      <c r="B90" s="437" t="s">
        <v>10825</v>
      </c>
      <c r="C90" s="451" t="s">
        <v>2745</v>
      </c>
      <c r="D90" s="451" t="s">
        <v>2722</v>
      </c>
      <c r="E90" s="451" t="str">
        <f>CONCATENATE(SUM('Раздел 1'!AJ53:AJ53),"=",0)</f>
        <v>0=0</v>
      </c>
      <c r="F90" s="452"/>
      <c r="G90" s="449" t="str">
        <f>IF(('ФЛК (информационный)'!A90="Неверно!")*('ФЛК (информационный)'!F90=""),"Внести подтверждение к нарушенному информационному ФЛК"," ")</f>
        <v xml:space="preserve"> </v>
      </c>
    </row>
    <row r="91" spans="1:7" s="450" customFormat="1" ht="13.9" hidden="1" customHeight="1" x14ac:dyDescent="0.25">
      <c r="A91" s="448" t="str">
        <f>IF((SUM('Раздел 1'!AK53:AK53)=0),"","Неверно!")</f>
        <v/>
      </c>
      <c r="B91" s="437" t="s">
        <v>10825</v>
      </c>
      <c r="C91" s="451" t="s">
        <v>2746</v>
      </c>
      <c r="D91" s="451" t="s">
        <v>2722</v>
      </c>
      <c r="E91" s="451" t="str">
        <f>CONCATENATE(SUM('Раздел 1'!AK53:AK53),"=",0)</f>
        <v>0=0</v>
      </c>
      <c r="F91" s="452"/>
      <c r="G91" s="449" t="str">
        <f>IF(('ФЛК (информационный)'!A91="Неверно!")*('ФЛК (информационный)'!F91=""),"Внести подтверждение к нарушенному информационному ФЛК"," ")</f>
        <v xml:space="preserve"> </v>
      </c>
    </row>
    <row r="92" spans="1:7" s="450" customFormat="1" ht="13.9" hidden="1" customHeight="1" x14ac:dyDescent="0.25">
      <c r="A92" s="448" t="str">
        <f>IF((SUM('Раздел 1'!AL53:AL53)=0),"","Неверно!")</f>
        <v/>
      </c>
      <c r="B92" s="437" t="s">
        <v>10825</v>
      </c>
      <c r="C92" s="451" t="s">
        <v>2747</v>
      </c>
      <c r="D92" s="451" t="s">
        <v>2722</v>
      </c>
      <c r="E92" s="451" t="str">
        <f>CONCATENATE(SUM('Раздел 1'!AL53:AL53),"=",0)</f>
        <v>0=0</v>
      </c>
      <c r="F92" s="452"/>
      <c r="G92" s="449" t="str">
        <f>IF(('ФЛК (информационный)'!A92="Неверно!")*('ФЛК (информационный)'!F92=""),"Внести подтверждение к нарушенному информационному ФЛК"," ")</f>
        <v xml:space="preserve"> </v>
      </c>
    </row>
    <row r="93" spans="1:7" s="450" customFormat="1" ht="13.9" hidden="1" customHeight="1" x14ac:dyDescent="0.25">
      <c r="A93" s="448" t="str">
        <f>IF((SUM('Раздел 1'!AM53:AM53)=0),"","Неверно!")</f>
        <v/>
      </c>
      <c r="B93" s="437" t="s">
        <v>10825</v>
      </c>
      <c r="C93" s="451" t="s">
        <v>2748</v>
      </c>
      <c r="D93" s="451" t="s">
        <v>2722</v>
      </c>
      <c r="E93" s="451" t="str">
        <f>CONCATENATE(SUM('Раздел 1'!AM53:AM53),"=",0)</f>
        <v>0=0</v>
      </c>
      <c r="F93" s="452"/>
      <c r="G93" s="449" t="str">
        <f>IF(('ФЛК (информационный)'!A93="Неверно!")*('ФЛК (информационный)'!F93=""),"Внести подтверждение к нарушенному информационному ФЛК"," ")</f>
        <v xml:space="preserve"> </v>
      </c>
    </row>
    <row r="94" spans="1:7" s="450" customFormat="1" ht="13.9" hidden="1" customHeight="1" x14ac:dyDescent="0.25">
      <c r="A94" s="448" t="str">
        <f>IF((SUM('Раздел 1'!I53:I53)=0),"","Неверно!")</f>
        <v/>
      </c>
      <c r="B94" s="437" t="s">
        <v>10825</v>
      </c>
      <c r="C94" s="451" t="s">
        <v>2749</v>
      </c>
      <c r="D94" s="451" t="s">
        <v>2722</v>
      </c>
      <c r="E94" s="451" t="str">
        <f>CONCATENATE(SUM('Раздел 1'!I53:I53),"=",0)</f>
        <v>0=0</v>
      </c>
      <c r="F94" s="452"/>
      <c r="G94" s="449" t="str">
        <f>IF(('ФЛК (информационный)'!A94="Неверно!")*('ФЛК (информационный)'!F94=""),"Внести подтверждение к нарушенному информационному ФЛК"," ")</f>
        <v xml:space="preserve"> </v>
      </c>
    </row>
    <row r="95" spans="1:7" s="450" customFormat="1" ht="13.9" hidden="1" customHeight="1" x14ac:dyDescent="0.25">
      <c r="A95" s="448" t="str">
        <f>IF((SUM('Раздел 1'!J53:J53)=0),"","Неверно!")</f>
        <v/>
      </c>
      <c r="B95" s="437" t="s">
        <v>10825</v>
      </c>
      <c r="C95" s="451" t="s">
        <v>2750</v>
      </c>
      <c r="D95" s="451" t="s">
        <v>2722</v>
      </c>
      <c r="E95" s="451" t="str">
        <f>CONCATENATE(SUM('Раздел 1'!J53:J53),"=",0)</f>
        <v>0=0</v>
      </c>
      <c r="F95" s="452"/>
      <c r="G95" s="449" t="str">
        <f>IF(('ФЛК (информационный)'!A95="Неверно!")*('ФЛК (информационный)'!F95=""),"Внести подтверждение к нарушенному информационному ФЛК"," ")</f>
        <v xml:space="preserve"> </v>
      </c>
    </row>
    <row r="96" spans="1:7" s="450" customFormat="1" ht="13.9" hidden="1" customHeight="1" x14ac:dyDescent="0.25">
      <c r="A96" s="448" t="str">
        <f>IF((SUM('Раздел 1'!K53:K53)=0),"","Неверно!")</f>
        <v/>
      </c>
      <c r="B96" s="437" t="s">
        <v>10825</v>
      </c>
      <c r="C96" s="451" t="s">
        <v>2751</v>
      </c>
      <c r="D96" s="451" t="s">
        <v>2722</v>
      </c>
      <c r="E96" s="451" t="str">
        <f>CONCATENATE(SUM('Раздел 1'!K53:K53),"=",0)</f>
        <v>0=0</v>
      </c>
      <c r="F96" s="452"/>
      <c r="G96" s="449" t="str">
        <f>IF(('ФЛК (информационный)'!A96="Неверно!")*('ФЛК (информационный)'!F96=""),"Внести подтверждение к нарушенному информационному ФЛК"," ")</f>
        <v xml:space="preserve"> </v>
      </c>
    </row>
    <row r="97" spans="1:7" s="450" customFormat="1" hidden="1" x14ac:dyDescent="0.25">
      <c r="A97" s="448" t="str">
        <f>IF((SUM('Раздел 1'!L53:L53)=0),"","Неверно!")</f>
        <v/>
      </c>
      <c r="B97" s="437" t="s">
        <v>10825</v>
      </c>
      <c r="C97" s="451" t="s">
        <v>2752</v>
      </c>
      <c r="D97" s="451" t="s">
        <v>2722</v>
      </c>
      <c r="E97" s="451" t="str">
        <f>CONCATENATE(SUM('Раздел 1'!L53:L53),"=",0)</f>
        <v>0=0</v>
      </c>
      <c r="F97" s="452"/>
      <c r="G97" s="449" t="str">
        <f>IF(('ФЛК (информационный)'!A97="Неверно!")*('ФЛК (информационный)'!F97=""),"Внести подтверждение к нарушенному информационному ФЛК"," ")</f>
        <v xml:space="preserve"> </v>
      </c>
    </row>
    <row r="98" spans="1:7" s="450" customFormat="1" hidden="1" x14ac:dyDescent="0.25">
      <c r="A98" s="448" t="str">
        <f>IF((SUM('Раздел 1'!M53:M53)=0),"","Неверно!")</f>
        <v/>
      </c>
      <c r="B98" s="437" t="s">
        <v>10825</v>
      </c>
      <c r="C98" s="451" t="s">
        <v>2753</v>
      </c>
      <c r="D98" s="451" t="s">
        <v>2722</v>
      </c>
      <c r="E98" s="451" t="str">
        <f>CONCATENATE(SUM('Раздел 1'!M53:M53),"=",0)</f>
        <v>0=0</v>
      </c>
      <c r="F98" s="452"/>
      <c r="G98" s="449" t="str">
        <f>IF(('ФЛК (информационный)'!A98="Неверно!")*('ФЛК (информационный)'!F98=""),"Внести подтверждение к нарушенному информационному ФЛК"," ")</f>
        <v xml:space="preserve"> </v>
      </c>
    </row>
    <row r="99" spans="1:7" s="450" customFormat="1" hidden="1" x14ac:dyDescent="0.25">
      <c r="A99" s="448" t="str">
        <f>IF((SUM('Раздел 1'!N53:N53)=0),"","Неверно!")</f>
        <v/>
      </c>
      <c r="B99" s="437" t="s">
        <v>10825</v>
      </c>
      <c r="C99" s="451" t="s">
        <v>2754</v>
      </c>
      <c r="D99" s="451" t="s">
        <v>2722</v>
      </c>
      <c r="E99" s="451" t="str">
        <f>CONCATENATE(SUM('Раздел 1'!N53:N53),"=",0)</f>
        <v>0=0</v>
      </c>
      <c r="F99" s="452"/>
      <c r="G99" s="449" t="str">
        <f>IF(('ФЛК (информационный)'!A99="Неверно!")*('ФЛК (информационный)'!F99=""),"Внести подтверждение к нарушенному информационному ФЛК"," ")</f>
        <v xml:space="preserve"> </v>
      </c>
    </row>
    <row r="100" spans="1:7" s="450" customFormat="1" hidden="1" x14ac:dyDescent="0.25">
      <c r="A100" s="448" t="str">
        <f>IF((SUM('Раздел 1'!J49:J49)=0),"","Неверно!")</f>
        <v/>
      </c>
      <c r="B100" s="437" t="s">
        <v>10826</v>
      </c>
      <c r="C100" s="451" t="s">
        <v>2720</v>
      </c>
      <c r="D100" s="451" t="s">
        <v>10524</v>
      </c>
      <c r="E100" s="451" t="str">
        <f>CONCATENATE(SUM('Раздел 1'!J49:J49),"=",0)</f>
        <v>0=0</v>
      </c>
      <c r="F100" s="452"/>
      <c r="G100" s="449" t="str">
        <f>IF(('ФЛК (информационный)'!A100="Неверно!")*('ФЛК (информационный)'!F100=""),"Внести подтверждение к нарушенному информационному ФЛК"," ")</f>
        <v xml:space="preserve"> </v>
      </c>
    </row>
    <row r="101" spans="1:7" s="450" customFormat="1" hidden="1" x14ac:dyDescent="0.25">
      <c r="A101" s="448" t="str">
        <f>IF((SUM('Раздел 1'!X55:X55)=0),"","Неверно!")</f>
        <v/>
      </c>
      <c r="B101" s="437" t="s">
        <v>10827</v>
      </c>
      <c r="C101" s="451" t="s">
        <v>2719</v>
      </c>
      <c r="D101" s="451" t="s">
        <v>10525</v>
      </c>
      <c r="E101" s="451" t="str">
        <f>CONCATENATE(SUM('Раздел 1'!X55:X55),"=",0)</f>
        <v>0=0</v>
      </c>
      <c r="F101" s="452"/>
      <c r="G101" s="449" t="str">
        <f>IF(('ФЛК (информационный)'!A101="Неверно!")*('ФЛК (информационный)'!F101=""),"Внести подтверждение к нарушенному информационному ФЛК"," ")</f>
        <v xml:space="preserve"> </v>
      </c>
    </row>
    <row r="102" spans="1:7" s="450" customFormat="1" hidden="1" x14ac:dyDescent="0.25">
      <c r="A102" s="448" t="str">
        <f>IF((SUM('Раздел 1'!F48:F48)=0),"","Неверно!")</f>
        <v/>
      </c>
      <c r="B102" s="437" t="s">
        <v>10828</v>
      </c>
      <c r="C102" s="451" t="s">
        <v>2785</v>
      </c>
      <c r="D102" s="451" t="s">
        <v>10549</v>
      </c>
      <c r="E102" s="451" t="str">
        <f>CONCATENATE(SUM('Раздел 1'!F48:F48),"=",0)</f>
        <v>0=0</v>
      </c>
      <c r="F102" s="452"/>
      <c r="G102" s="449" t="str">
        <f>IF(('ФЛК (информационный)'!A102="Неверно!")*('ФЛК (информационный)'!F102=""),"Внести подтверждение к нарушенному информационному ФЛК"," ")</f>
        <v xml:space="preserve"> </v>
      </c>
    </row>
    <row r="103" spans="1:7" s="450" customFormat="1" hidden="1" x14ac:dyDescent="0.25">
      <c r="A103" s="448" t="str">
        <f>IF((SUM('Раздел 1'!O48:O48)=0),"","Неверно!")</f>
        <v/>
      </c>
      <c r="B103" s="437" t="s">
        <v>10828</v>
      </c>
      <c r="C103" s="451" t="s">
        <v>2786</v>
      </c>
      <c r="D103" s="451" t="s">
        <v>10549</v>
      </c>
      <c r="E103" s="451" t="str">
        <f>CONCATENATE(SUM('Раздел 1'!O48:O48),"=",0)</f>
        <v>0=0</v>
      </c>
      <c r="F103" s="452"/>
      <c r="G103" s="449" t="str">
        <f>IF(('ФЛК (информационный)'!A103="Неверно!")*('ФЛК (информационный)'!F103=""),"Внести подтверждение к нарушенному информационному ФЛК"," ")</f>
        <v xml:space="preserve"> </v>
      </c>
    </row>
    <row r="104" spans="1:7" s="450" customFormat="1" hidden="1" x14ac:dyDescent="0.25">
      <c r="A104" s="448" t="str">
        <f>IF((SUM('Раздел 1'!P48:P48)=0),"","Неверно!")</f>
        <v/>
      </c>
      <c r="B104" s="437" t="s">
        <v>10828</v>
      </c>
      <c r="C104" s="451" t="s">
        <v>2787</v>
      </c>
      <c r="D104" s="451" t="s">
        <v>10549</v>
      </c>
      <c r="E104" s="451" t="str">
        <f>CONCATENATE(SUM('Раздел 1'!P48:P48),"=",0)</f>
        <v>0=0</v>
      </c>
      <c r="F104" s="452"/>
      <c r="G104" s="449" t="str">
        <f>IF(('ФЛК (информационный)'!A104="Неверно!")*('ФЛК (информационный)'!F104=""),"Внести подтверждение к нарушенному информационному ФЛК"," ")</f>
        <v xml:space="preserve"> </v>
      </c>
    </row>
    <row r="105" spans="1:7" s="450" customFormat="1" hidden="1" x14ac:dyDescent="0.25">
      <c r="A105" s="448" t="str">
        <f>IF((SUM('Раздел 1'!Q48:Q48)=0),"","Неверно!")</f>
        <v/>
      </c>
      <c r="B105" s="437" t="s">
        <v>10828</v>
      </c>
      <c r="C105" s="451" t="s">
        <v>2688</v>
      </c>
      <c r="D105" s="451" t="s">
        <v>10549</v>
      </c>
      <c r="E105" s="451" t="str">
        <f>CONCATENATE(SUM('Раздел 1'!Q48:Q48),"=",0)</f>
        <v>0=0</v>
      </c>
      <c r="F105" s="452"/>
      <c r="G105" s="449" t="str">
        <f>IF(('ФЛК (информационный)'!A105="Неверно!")*('ФЛК (информационный)'!F105=""),"Внести подтверждение к нарушенному информационному ФЛК"," ")</f>
        <v xml:space="preserve"> </v>
      </c>
    </row>
    <row r="106" spans="1:7" s="450" customFormat="1" hidden="1" x14ac:dyDescent="0.25">
      <c r="A106" s="448" t="str">
        <f>IF((SUM('Раздел 1'!R48:R48)=0),"","Неверно!")</f>
        <v/>
      </c>
      <c r="B106" s="437" t="s">
        <v>10828</v>
      </c>
      <c r="C106" s="451" t="s">
        <v>2689</v>
      </c>
      <c r="D106" s="451" t="s">
        <v>10549</v>
      </c>
      <c r="E106" s="451" t="str">
        <f>CONCATENATE(SUM('Раздел 1'!R48:R48),"=",0)</f>
        <v>0=0</v>
      </c>
      <c r="F106" s="452"/>
      <c r="G106" s="449" t="str">
        <f>IF(('ФЛК (информационный)'!A106="Неверно!")*('ФЛК (информационный)'!F106=""),"Внести подтверждение к нарушенному информационному ФЛК"," ")</f>
        <v xml:space="preserve"> </v>
      </c>
    </row>
    <row r="107" spans="1:7" s="450" customFormat="1" hidden="1" x14ac:dyDescent="0.25">
      <c r="A107" s="448" t="str">
        <f>IF((SUM('Раздел 1'!S48:S48)=0),"","Неверно!")</f>
        <v/>
      </c>
      <c r="B107" s="437" t="s">
        <v>10828</v>
      </c>
      <c r="C107" s="451" t="s">
        <v>2690</v>
      </c>
      <c r="D107" s="451" t="s">
        <v>10549</v>
      </c>
      <c r="E107" s="451" t="str">
        <f>CONCATENATE(SUM('Раздел 1'!S48:S48),"=",0)</f>
        <v>0=0</v>
      </c>
      <c r="F107" s="452"/>
      <c r="G107" s="449" t="str">
        <f>IF(('ФЛК (информационный)'!A107="Неверно!")*('ФЛК (информационный)'!F107=""),"Внести подтверждение к нарушенному информационному ФЛК"," ")</f>
        <v xml:space="preserve"> </v>
      </c>
    </row>
    <row r="108" spans="1:7" s="450" customFormat="1" hidden="1" x14ac:dyDescent="0.25">
      <c r="A108" s="448" t="str">
        <f>IF((SUM('Раздел 1'!T48:T48)=0),"","Неверно!")</f>
        <v/>
      </c>
      <c r="B108" s="437" t="s">
        <v>10828</v>
      </c>
      <c r="C108" s="451" t="s">
        <v>2691</v>
      </c>
      <c r="D108" s="451" t="s">
        <v>10549</v>
      </c>
      <c r="E108" s="451" t="str">
        <f>CONCATENATE(SUM('Раздел 1'!T48:T48),"=",0)</f>
        <v>0=0</v>
      </c>
      <c r="F108" s="452"/>
      <c r="G108" s="449" t="str">
        <f>IF(('ФЛК (информационный)'!A108="Неверно!")*('ФЛК (информационный)'!F108=""),"Внести подтверждение к нарушенному информационному ФЛК"," ")</f>
        <v xml:space="preserve"> </v>
      </c>
    </row>
    <row r="109" spans="1:7" s="450" customFormat="1" hidden="1" x14ac:dyDescent="0.25">
      <c r="A109" s="448" t="str">
        <f>IF((SUM('Раздел 1'!U48:U48)=0),"","Неверно!")</f>
        <v/>
      </c>
      <c r="B109" s="437" t="s">
        <v>10828</v>
      </c>
      <c r="C109" s="451" t="s">
        <v>2692</v>
      </c>
      <c r="D109" s="451" t="s">
        <v>10549</v>
      </c>
      <c r="E109" s="451" t="str">
        <f>CONCATENATE(SUM('Раздел 1'!U48:U48),"=",0)</f>
        <v>0=0</v>
      </c>
      <c r="F109" s="452"/>
      <c r="G109" s="449" t="str">
        <f>IF(('ФЛК (информационный)'!A109="Неверно!")*('ФЛК (информационный)'!F109=""),"Внести подтверждение к нарушенному информационному ФЛК"," ")</f>
        <v xml:space="preserve"> </v>
      </c>
    </row>
    <row r="110" spans="1:7" s="450" customFormat="1" hidden="1" x14ac:dyDescent="0.25">
      <c r="A110" s="448" t="str">
        <f>IF((SUM('Раздел 1'!V48:V48)=0),"","Неверно!")</f>
        <v/>
      </c>
      <c r="B110" s="437" t="s">
        <v>10828</v>
      </c>
      <c r="C110" s="451" t="s">
        <v>2693</v>
      </c>
      <c r="D110" s="451" t="s">
        <v>10549</v>
      </c>
      <c r="E110" s="451" t="str">
        <f>CONCATENATE(SUM('Раздел 1'!V48:V48),"=",0)</f>
        <v>0=0</v>
      </c>
      <c r="F110" s="452"/>
      <c r="G110" s="449" t="str">
        <f>IF(('ФЛК (информационный)'!A110="Неверно!")*('ФЛК (информационный)'!F110=""),"Внести подтверждение к нарушенному информационному ФЛК"," ")</f>
        <v xml:space="preserve"> </v>
      </c>
    </row>
    <row r="111" spans="1:7" s="450" customFormat="1" hidden="1" x14ac:dyDescent="0.25">
      <c r="A111" s="448" t="str">
        <f>IF((SUM('Раздел 1'!W48:W48)=0),"","Неверно!")</f>
        <v/>
      </c>
      <c r="B111" s="437" t="s">
        <v>10828</v>
      </c>
      <c r="C111" s="451" t="s">
        <v>2694</v>
      </c>
      <c r="D111" s="451" t="s">
        <v>10549</v>
      </c>
      <c r="E111" s="451" t="str">
        <f>CONCATENATE(SUM('Раздел 1'!W48:W48),"=",0)</f>
        <v>0=0</v>
      </c>
      <c r="F111" s="452"/>
      <c r="G111" s="449" t="str">
        <f>IF(('ФЛК (информационный)'!A111="Неверно!")*('ФЛК (информационный)'!F111=""),"Внести подтверждение к нарушенному информационному ФЛК"," ")</f>
        <v xml:space="preserve"> </v>
      </c>
    </row>
    <row r="112" spans="1:7" s="450" customFormat="1" hidden="1" x14ac:dyDescent="0.25">
      <c r="A112" s="448" t="str">
        <f>IF((SUM('Раздел 1'!X48:X48)=0),"","Неверно!")</f>
        <v/>
      </c>
      <c r="B112" s="437" t="s">
        <v>10828</v>
      </c>
      <c r="C112" s="451" t="s">
        <v>2695</v>
      </c>
      <c r="D112" s="451" t="s">
        <v>10549</v>
      </c>
      <c r="E112" s="451" t="str">
        <f>CONCATENATE(SUM('Раздел 1'!X48:X48),"=",0)</f>
        <v>0=0</v>
      </c>
      <c r="F112" s="452"/>
      <c r="G112" s="449" t="str">
        <f>IF(('ФЛК (информационный)'!A112="Неверно!")*('ФЛК (информационный)'!F112=""),"Внести подтверждение к нарушенному информационному ФЛК"," ")</f>
        <v xml:space="preserve"> </v>
      </c>
    </row>
    <row r="113" spans="1:7" s="450" customFormat="1" hidden="1" x14ac:dyDescent="0.25">
      <c r="A113" s="448" t="str">
        <f>IF((SUM('Раздел 1'!G48:G48)=0),"","Неверно!")</f>
        <v/>
      </c>
      <c r="B113" s="437" t="s">
        <v>10828</v>
      </c>
      <c r="C113" s="451" t="s">
        <v>2696</v>
      </c>
      <c r="D113" s="451" t="s">
        <v>10549</v>
      </c>
      <c r="E113" s="451" t="str">
        <f>CONCATENATE(SUM('Раздел 1'!G48:G48),"=",0)</f>
        <v>0=0</v>
      </c>
      <c r="F113" s="452"/>
      <c r="G113" s="449" t="str">
        <f>IF(('ФЛК (информационный)'!A113="Неверно!")*('ФЛК (информационный)'!F113=""),"Внести подтверждение к нарушенному информационному ФЛК"," ")</f>
        <v xml:space="preserve"> </v>
      </c>
    </row>
    <row r="114" spans="1:7" s="450" customFormat="1" hidden="1" x14ac:dyDescent="0.25">
      <c r="A114" s="448" t="str">
        <f>IF((SUM('Раздел 1'!Y48:Y48)=0),"","Неверно!")</f>
        <v/>
      </c>
      <c r="B114" s="437" t="s">
        <v>10828</v>
      </c>
      <c r="C114" s="451" t="s">
        <v>2697</v>
      </c>
      <c r="D114" s="451" t="s">
        <v>10549</v>
      </c>
      <c r="E114" s="451" t="str">
        <f>CONCATENATE(SUM('Раздел 1'!Y48:Y48),"=",0)</f>
        <v>0=0</v>
      </c>
      <c r="F114" s="452"/>
      <c r="G114" s="449" t="str">
        <f>IF(('ФЛК (информационный)'!A114="Неверно!")*('ФЛК (информационный)'!F114=""),"Внести подтверждение к нарушенному информационному ФЛК"," ")</f>
        <v xml:space="preserve"> </v>
      </c>
    </row>
    <row r="115" spans="1:7" s="450" customFormat="1" hidden="1" x14ac:dyDescent="0.25">
      <c r="A115" s="448" t="str">
        <f>IF((SUM('Раздел 1'!Z48:Z48)=0),"","Неверно!")</f>
        <v/>
      </c>
      <c r="B115" s="437" t="s">
        <v>10828</v>
      </c>
      <c r="C115" s="451" t="s">
        <v>2698</v>
      </c>
      <c r="D115" s="451" t="s">
        <v>10549</v>
      </c>
      <c r="E115" s="451" t="str">
        <f>CONCATENATE(SUM('Раздел 1'!Z48:Z48),"=",0)</f>
        <v>0=0</v>
      </c>
      <c r="F115" s="452"/>
      <c r="G115" s="449" t="str">
        <f>IF(('ФЛК (информационный)'!A115="Неверно!")*('ФЛК (информационный)'!F115=""),"Внести подтверждение к нарушенному информационному ФЛК"," ")</f>
        <v xml:space="preserve"> </v>
      </c>
    </row>
    <row r="116" spans="1:7" s="450" customFormat="1" hidden="1" x14ac:dyDescent="0.25">
      <c r="A116" s="448" t="str">
        <f>IF((SUM('Раздел 1'!AA48:AA48)=0),"","Неверно!")</f>
        <v/>
      </c>
      <c r="B116" s="437" t="s">
        <v>10828</v>
      </c>
      <c r="C116" s="451" t="s">
        <v>2699</v>
      </c>
      <c r="D116" s="451" t="s">
        <v>10549</v>
      </c>
      <c r="E116" s="451" t="str">
        <f>CONCATENATE(SUM('Раздел 1'!AA48:AA48),"=",0)</f>
        <v>0=0</v>
      </c>
      <c r="F116" s="452"/>
      <c r="G116" s="449" t="str">
        <f>IF(('ФЛК (информационный)'!A116="Неверно!")*('ФЛК (информационный)'!F116=""),"Внести подтверждение к нарушенному информационному ФЛК"," ")</f>
        <v xml:space="preserve"> </v>
      </c>
    </row>
    <row r="117" spans="1:7" s="450" customFormat="1" hidden="1" x14ac:dyDescent="0.25">
      <c r="A117" s="448" t="str">
        <f>IF((SUM('Раздел 1'!AB48:AB48)=0),"","Неверно!")</f>
        <v/>
      </c>
      <c r="B117" s="437" t="s">
        <v>10828</v>
      </c>
      <c r="C117" s="451" t="s">
        <v>2700</v>
      </c>
      <c r="D117" s="451" t="s">
        <v>10549</v>
      </c>
      <c r="E117" s="451" t="str">
        <f>CONCATENATE(SUM('Раздел 1'!AB48:AB48),"=",0)</f>
        <v>0=0</v>
      </c>
      <c r="F117" s="452"/>
      <c r="G117" s="449" t="str">
        <f>IF(('ФЛК (информационный)'!A117="Неверно!")*('ФЛК (информационный)'!F117=""),"Внести подтверждение к нарушенному информационному ФЛК"," ")</f>
        <v xml:space="preserve"> </v>
      </c>
    </row>
    <row r="118" spans="1:7" s="450" customFormat="1" hidden="1" x14ac:dyDescent="0.25">
      <c r="A118" s="448" t="str">
        <f>IF((SUM('Раздел 1'!AC48:AC48)=0),"","Неверно!")</f>
        <v/>
      </c>
      <c r="B118" s="437" t="s">
        <v>10828</v>
      </c>
      <c r="C118" s="451" t="s">
        <v>2701</v>
      </c>
      <c r="D118" s="451" t="s">
        <v>10549</v>
      </c>
      <c r="E118" s="451" t="str">
        <f>CONCATENATE(SUM('Раздел 1'!AC48:AC48),"=",0)</f>
        <v>0=0</v>
      </c>
      <c r="F118" s="452"/>
      <c r="G118" s="449" t="str">
        <f>IF(('ФЛК (информационный)'!A118="Неверно!")*('ФЛК (информационный)'!F118=""),"Внести подтверждение к нарушенному информационному ФЛК"," ")</f>
        <v xml:space="preserve"> </v>
      </c>
    </row>
    <row r="119" spans="1:7" s="450" customFormat="1" hidden="1" x14ac:dyDescent="0.25">
      <c r="A119" s="448" t="str">
        <f>IF((SUM('Раздел 1'!AD48:AD48)=0),"","Неверно!")</f>
        <v/>
      </c>
      <c r="B119" s="437" t="s">
        <v>10828</v>
      </c>
      <c r="C119" s="451" t="s">
        <v>2702</v>
      </c>
      <c r="D119" s="451" t="s">
        <v>10549</v>
      </c>
      <c r="E119" s="451" t="str">
        <f>CONCATENATE(SUM('Раздел 1'!AD48:AD48),"=",0)</f>
        <v>0=0</v>
      </c>
      <c r="F119" s="452"/>
      <c r="G119" s="449" t="str">
        <f>IF(('ФЛК (информационный)'!A119="Неверно!")*('ФЛК (информационный)'!F119=""),"Внести подтверждение к нарушенному информационному ФЛК"," ")</f>
        <v xml:space="preserve"> </v>
      </c>
    </row>
    <row r="120" spans="1:7" s="450" customFormat="1" hidden="1" x14ac:dyDescent="0.25">
      <c r="A120" s="448" t="str">
        <f>IF((SUM('Раздел 1'!AE48:AE48)=0),"","Неверно!")</f>
        <v/>
      </c>
      <c r="B120" s="437" t="s">
        <v>10828</v>
      </c>
      <c r="C120" s="451" t="s">
        <v>2703</v>
      </c>
      <c r="D120" s="451" t="s">
        <v>10549</v>
      </c>
      <c r="E120" s="451" t="str">
        <f>CONCATENATE(SUM('Раздел 1'!AE48:AE48),"=",0)</f>
        <v>0=0</v>
      </c>
      <c r="F120" s="452"/>
      <c r="G120" s="449" t="str">
        <f>IF(('ФЛК (информационный)'!A120="Неверно!")*('ФЛК (информационный)'!F120=""),"Внести подтверждение к нарушенному информационному ФЛК"," ")</f>
        <v xml:space="preserve"> </v>
      </c>
    </row>
    <row r="121" spans="1:7" s="450" customFormat="1" hidden="1" x14ac:dyDescent="0.25">
      <c r="A121" s="448" t="str">
        <f>IF((SUM('Раздел 1'!AF48:AF48)=0),"","Неверно!")</f>
        <v/>
      </c>
      <c r="B121" s="437" t="s">
        <v>10828</v>
      </c>
      <c r="C121" s="451" t="s">
        <v>2704</v>
      </c>
      <c r="D121" s="451" t="s">
        <v>10549</v>
      </c>
      <c r="E121" s="451" t="str">
        <f>CONCATENATE(SUM('Раздел 1'!AF48:AF48),"=",0)</f>
        <v>0=0</v>
      </c>
      <c r="F121" s="452"/>
      <c r="G121" s="449" t="str">
        <f>IF(('ФЛК (информационный)'!A121="Неверно!")*('ФЛК (информационный)'!F121=""),"Внести подтверждение к нарушенному информационному ФЛК"," ")</f>
        <v xml:space="preserve"> </v>
      </c>
    </row>
    <row r="122" spans="1:7" s="450" customFormat="1" hidden="1" x14ac:dyDescent="0.25">
      <c r="A122" s="448" t="str">
        <f>IF((SUM('Раздел 1'!AG48:AG48)=0),"","Неверно!")</f>
        <v/>
      </c>
      <c r="B122" s="437" t="s">
        <v>10828</v>
      </c>
      <c r="C122" s="451" t="s">
        <v>2705</v>
      </c>
      <c r="D122" s="451" t="s">
        <v>10549</v>
      </c>
      <c r="E122" s="451" t="str">
        <f>CONCATENATE(SUM('Раздел 1'!AG48:AG48),"=",0)</f>
        <v>0=0</v>
      </c>
      <c r="F122" s="452"/>
      <c r="G122" s="449" t="str">
        <f>IF(('ФЛК (информационный)'!A122="Неверно!")*('ФЛК (информационный)'!F122=""),"Внести подтверждение к нарушенному информационному ФЛК"," ")</f>
        <v xml:space="preserve"> </v>
      </c>
    </row>
    <row r="123" spans="1:7" s="450" customFormat="1" hidden="1" x14ac:dyDescent="0.25">
      <c r="A123" s="448" t="str">
        <f>IF((SUM('Раздел 1'!AH48:AH48)=0),"","Неверно!")</f>
        <v/>
      </c>
      <c r="B123" s="437" t="s">
        <v>10828</v>
      </c>
      <c r="C123" s="451" t="s">
        <v>2706</v>
      </c>
      <c r="D123" s="451" t="s">
        <v>10549</v>
      </c>
      <c r="E123" s="451" t="str">
        <f>CONCATENATE(SUM('Раздел 1'!AH48:AH48),"=",0)</f>
        <v>0=0</v>
      </c>
      <c r="F123" s="452"/>
      <c r="G123" s="449" t="str">
        <f>IF(('ФЛК (информационный)'!A123="Неверно!")*('ФЛК (информационный)'!F123=""),"Внести подтверждение к нарушенному информационному ФЛК"," ")</f>
        <v xml:space="preserve"> </v>
      </c>
    </row>
    <row r="124" spans="1:7" s="450" customFormat="1" hidden="1" x14ac:dyDescent="0.25">
      <c r="A124" s="448" t="str">
        <f>IF((SUM('Раздел 1'!H48:H48)=0),"","Неверно!")</f>
        <v/>
      </c>
      <c r="B124" s="437" t="s">
        <v>10828</v>
      </c>
      <c r="C124" s="451" t="s">
        <v>2707</v>
      </c>
      <c r="D124" s="451" t="s">
        <v>10549</v>
      </c>
      <c r="E124" s="451" t="str">
        <f>CONCATENATE(SUM('Раздел 1'!H48:H48),"=",0)</f>
        <v>0=0</v>
      </c>
      <c r="F124" s="452"/>
      <c r="G124" s="449" t="str">
        <f>IF(('ФЛК (информационный)'!A124="Неверно!")*('ФЛК (информационный)'!F124=""),"Внести подтверждение к нарушенному информационному ФЛК"," ")</f>
        <v xml:space="preserve"> </v>
      </c>
    </row>
    <row r="125" spans="1:7" s="450" customFormat="1" hidden="1" x14ac:dyDescent="0.25">
      <c r="A125" s="448" t="str">
        <f>IF((SUM('Раздел 1'!AI48:AI48)=0),"","Неверно!")</f>
        <v/>
      </c>
      <c r="B125" s="437" t="s">
        <v>10828</v>
      </c>
      <c r="C125" s="451" t="s">
        <v>2708</v>
      </c>
      <c r="D125" s="451" t="s">
        <v>10549</v>
      </c>
      <c r="E125" s="451" t="str">
        <f>CONCATENATE(SUM('Раздел 1'!AI48:AI48),"=",0)</f>
        <v>0=0</v>
      </c>
      <c r="F125" s="452"/>
      <c r="G125" s="449" t="str">
        <f>IF(('ФЛК (информационный)'!A125="Неверно!")*('ФЛК (информационный)'!F125=""),"Внести подтверждение к нарушенному информационному ФЛК"," ")</f>
        <v xml:space="preserve"> </v>
      </c>
    </row>
    <row r="126" spans="1:7" s="450" customFormat="1" hidden="1" x14ac:dyDescent="0.25">
      <c r="A126" s="448" t="str">
        <f>IF((SUM('Раздел 1'!AJ48:AJ48)=0),"","Неверно!")</f>
        <v/>
      </c>
      <c r="B126" s="437" t="s">
        <v>10828</v>
      </c>
      <c r="C126" s="451" t="s">
        <v>2709</v>
      </c>
      <c r="D126" s="451" t="s">
        <v>10549</v>
      </c>
      <c r="E126" s="451" t="str">
        <f>CONCATENATE(SUM('Раздел 1'!AJ48:AJ48),"=",0)</f>
        <v>0=0</v>
      </c>
      <c r="F126" s="452"/>
      <c r="G126" s="449" t="str">
        <f>IF(('ФЛК (информационный)'!A126="Неверно!")*('ФЛК (информационный)'!F126=""),"Внести подтверждение к нарушенному информационному ФЛК"," ")</f>
        <v xml:space="preserve"> </v>
      </c>
    </row>
    <row r="127" spans="1:7" s="450" customFormat="1" hidden="1" x14ac:dyDescent="0.25">
      <c r="A127" s="448" t="str">
        <f>IF((SUM('Раздел 1'!AK48:AK48)=0),"","Неверно!")</f>
        <v/>
      </c>
      <c r="B127" s="437" t="s">
        <v>10828</v>
      </c>
      <c r="C127" s="451" t="s">
        <v>2710</v>
      </c>
      <c r="D127" s="451" t="s">
        <v>10549</v>
      </c>
      <c r="E127" s="451" t="str">
        <f>CONCATENATE(SUM('Раздел 1'!AK48:AK48),"=",0)</f>
        <v>0=0</v>
      </c>
      <c r="F127" s="452"/>
      <c r="G127" s="449" t="str">
        <f>IF(('ФЛК (информационный)'!A127="Неверно!")*('ФЛК (информационный)'!F127=""),"Внести подтверждение к нарушенному информационному ФЛК"," ")</f>
        <v xml:space="preserve"> </v>
      </c>
    </row>
    <row r="128" spans="1:7" s="450" customFormat="1" hidden="1" x14ac:dyDescent="0.25">
      <c r="A128" s="448" t="str">
        <f>IF((SUM('Раздел 1'!AL48:AL48)=0),"","Неверно!")</f>
        <v/>
      </c>
      <c r="B128" s="437" t="s">
        <v>10828</v>
      </c>
      <c r="C128" s="451" t="s">
        <v>2711</v>
      </c>
      <c r="D128" s="451" t="s">
        <v>10549</v>
      </c>
      <c r="E128" s="451" t="str">
        <f>CONCATENATE(SUM('Раздел 1'!AL48:AL48),"=",0)</f>
        <v>0=0</v>
      </c>
      <c r="F128" s="452"/>
      <c r="G128" s="449" t="str">
        <f>IF(('ФЛК (информационный)'!A128="Неверно!")*('ФЛК (информационный)'!F128=""),"Внести подтверждение к нарушенному информационному ФЛК"," ")</f>
        <v xml:space="preserve"> </v>
      </c>
    </row>
    <row r="129" spans="1:7" s="450" customFormat="1" hidden="1" x14ac:dyDescent="0.25">
      <c r="A129" s="448" t="str">
        <f>IF((SUM('Раздел 1'!AM48:AM48)=0),"","Неверно!")</f>
        <v/>
      </c>
      <c r="B129" s="437" t="s">
        <v>10828</v>
      </c>
      <c r="C129" s="451" t="s">
        <v>2712</v>
      </c>
      <c r="D129" s="451" t="s">
        <v>10549</v>
      </c>
      <c r="E129" s="451" t="str">
        <f>CONCATENATE(SUM('Раздел 1'!AM48:AM48),"=",0)</f>
        <v>0=0</v>
      </c>
      <c r="F129" s="452"/>
      <c r="G129" s="449" t="str">
        <f>IF(('ФЛК (информационный)'!A129="Неверно!")*('ФЛК (информационный)'!F129=""),"Внести подтверждение к нарушенному информационному ФЛК"," ")</f>
        <v xml:space="preserve"> </v>
      </c>
    </row>
    <row r="130" spans="1:7" s="450" customFormat="1" hidden="1" x14ac:dyDescent="0.25">
      <c r="A130" s="448" t="str">
        <f>IF((SUM('Раздел 1'!I48:I48)=0),"","Неверно!")</f>
        <v/>
      </c>
      <c r="B130" s="437" t="s">
        <v>10828</v>
      </c>
      <c r="C130" s="451" t="s">
        <v>2713</v>
      </c>
      <c r="D130" s="451" t="s">
        <v>10549</v>
      </c>
      <c r="E130" s="451" t="str">
        <f>CONCATENATE(SUM('Раздел 1'!I48:I48),"=",0)</f>
        <v>0=0</v>
      </c>
      <c r="F130" s="452"/>
      <c r="G130" s="449" t="str">
        <f>IF(('ФЛК (информационный)'!A130="Неверно!")*('ФЛК (информационный)'!F130=""),"Внести подтверждение к нарушенному информационному ФЛК"," ")</f>
        <v xml:space="preserve"> </v>
      </c>
    </row>
    <row r="131" spans="1:7" s="450" customFormat="1" hidden="1" x14ac:dyDescent="0.25">
      <c r="A131" s="448" t="str">
        <f>IF((SUM('Раздел 1'!J48:J48)=0),"","Неверно!")</f>
        <v/>
      </c>
      <c r="B131" s="437" t="s">
        <v>10828</v>
      </c>
      <c r="C131" s="451" t="s">
        <v>2714</v>
      </c>
      <c r="D131" s="451" t="s">
        <v>10549</v>
      </c>
      <c r="E131" s="451" t="str">
        <f>CONCATENATE(SUM('Раздел 1'!J48:J48),"=",0)</f>
        <v>0=0</v>
      </c>
      <c r="F131" s="452"/>
      <c r="G131" s="449" t="str">
        <f>IF(('ФЛК (информационный)'!A131="Неверно!")*('ФЛК (информационный)'!F131=""),"Внести подтверждение к нарушенному информационному ФЛК"," ")</f>
        <v xml:space="preserve"> </v>
      </c>
    </row>
    <row r="132" spans="1:7" s="450" customFormat="1" ht="13.15" hidden="1" customHeight="1" x14ac:dyDescent="0.25">
      <c r="A132" s="448" t="str">
        <f>IF((SUM('Раздел 1'!K48:K48)=0),"","Неверно!")</f>
        <v/>
      </c>
      <c r="B132" s="437" t="s">
        <v>10828</v>
      </c>
      <c r="C132" s="451" t="s">
        <v>2715</v>
      </c>
      <c r="D132" s="451" t="s">
        <v>10549</v>
      </c>
      <c r="E132" s="451" t="str">
        <f>CONCATENATE(SUM('Раздел 1'!K48:K48),"=",0)</f>
        <v>0=0</v>
      </c>
      <c r="F132" s="452"/>
      <c r="G132" s="449" t="str">
        <f>IF(('ФЛК (информационный)'!A132="Неверно!")*('ФЛК (информационный)'!F132=""),"Внести подтверждение к нарушенному информационному ФЛК"," ")</f>
        <v xml:space="preserve"> </v>
      </c>
    </row>
    <row r="133" spans="1:7" s="450" customFormat="1" ht="13.9" hidden="1" customHeight="1" x14ac:dyDescent="0.25">
      <c r="A133" s="448" t="str">
        <f>IF((SUM('Раздел 1'!L48:L48)=0),"","Неверно!")</f>
        <v/>
      </c>
      <c r="B133" s="437" t="s">
        <v>10828</v>
      </c>
      <c r="C133" s="451" t="s">
        <v>2716</v>
      </c>
      <c r="D133" s="451" t="s">
        <v>10549</v>
      </c>
      <c r="E133" s="451" t="str">
        <f>CONCATENATE(SUM('Раздел 1'!L48:L48),"=",0)</f>
        <v>0=0</v>
      </c>
      <c r="F133" s="452"/>
      <c r="G133" s="449" t="str">
        <f>IF(('ФЛК (информационный)'!A133="Неверно!")*('ФЛК (информационный)'!F133=""),"Внести подтверждение к нарушенному информационному ФЛК"," ")</f>
        <v xml:space="preserve"> </v>
      </c>
    </row>
    <row r="134" spans="1:7" s="450" customFormat="1" ht="13.9" hidden="1" customHeight="1" x14ac:dyDescent="0.25">
      <c r="A134" s="448" t="str">
        <f>IF((SUM('Раздел 1'!M48:M48)=0),"","Неверно!")</f>
        <v/>
      </c>
      <c r="B134" s="437" t="s">
        <v>10828</v>
      </c>
      <c r="C134" s="451" t="s">
        <v>2717</v>
      </c>
      <c r="D134" s="451" t="s">
        <v>10549</v>
      </c>
      <c r="E134" s="451" t="str">
        <f>CONCATENATE(SUM('Раздел 1'!M48:M48),"=",0)</f>
        <v>0=0</v>
      </c>
      <c r="F134" s="452"/>
      <c r="G134" s="449" t="str">
        <f>IF(('ФЛК (информационный)'!A134="Неверно!")*('ФЛК (информационный)'!F134=""),"Внести подтверждение к нарушенному информационному ФЛК"," ")</f>
        <v xml:space="preserve"> </v>
      </c>
    </row>
    <row r="135" spans="1:7" s="450" customFormat="1" ht="13.9" hidden="1" customHeight="1" x14ac:dyDescent="0.25">
      <c r="A135" s="448" t="str">
        <f>IF((SUM('Раздел 1'!N48:N48)=0),"","Неверно!")</f>
        <v/>
      </c>
      <c r="B135" s="437" t="s">
        <v>10828</v>
      </c>
      <c r="C135" s="451" t="s">
        <v>2718</v>
      </c>
      <c r="D135" s="451" t="s">
        <v>10549</v>
      </c>
      <c r="E135" s="451" t="str">
        <f>CONCATENATE(SUM('Раздел 1'!N48:N48),"=",0)</f>
        <v>0=0</v>
      </c>
      <c r="F135" s="452"/>
      <c r="G135" s="449" t="str">
        <f>IF(('ФЛК (информационный)'!A135="Неверно!")*('ФЛК (информационный)'!F135=""),"Внести подтверждение к нарушенному информационному ФЛК"," ")</f>
        <v xml:space="preserve"> </v>
      </c>
    </row>
    <row r="136" spans="1:7" s="450" customFormat="1" ht="13.9" hidden="1" customHeight="1" x14ac:dyDescent="0.25">
      <c r="A136" s="448" t="str">
        <f>IF((SUM('Раздел 3'!D36:E36)=0),"","Неверно!")</f>
        <v/>
      </c>
      <c r="B136" s="437" t="s">
        <v>10829</v>
      </c>
      <c r="C136" s="451" t="s">
        <v>2784</v>
      </c>
      <c r="D136" s="451" t="s">
        <v>10526</v>
      </c>
      <c r="E136" s="451" t="str">
        <f>CONCATENATE(SUM('Раздел 3'!D36:E36),"=",0)</f>
        <v>0=0</v>
      </c>
      <c r="F136" s="452"/>
      <c r="G136" s="449" t="str">
        <f>IF(('ФЛК (информационный)'!A136="Неверно!")*('ФЛК (информационный)'!F136=""),"Внести подтверждение к нарушенному информационному ФЛК"," ")</f>
        <v xml:space="preserve"> </v>
      </c>
    </row>
    <row r="137" spans="1:7" s="450" customFormat="1" ht="13.9" hidden="1" customHeight="1" x14ac:dyDescent="0.25">
      <c r="A137" s="448" t="str">
        <f>IF((SUM('Раздел 1'!U49:U49)=0),"","Неверно!")</f>
        <v/>
      </c>
      <c r="B137" s="437" t="s">
        <v>10830</v>
      </c>
      <c r="C137" s="451" t="s">
        <v>2783</v>
      </c>
      <c r="D137" s="451" t="s">
        <v>10527</v>
      </c>
      <c r="E137" s="451" t="str">
        <f>CONCATENATE(SUM('Раздел 1'!U49:U49),"=",0)</f>
        <v>0=0</v>
      </c>
      <c r="F137" s="452"/>
      <c r="G137" s="449" t="str">
        <f>IF(('ФЛК (информационный)'!A137="Неверно!")*('ФЛК (информационный)'!F137=""),"Внести подтверждение к нарушенному информационному ФЛК"," ")</f>
        <v xml:space="preserve"> </v>
      </c>
    </row>
    <row r="138" spans="1:7" s="450" customFormat="1" ht="13.9" hidden="1" customHeight="1" x14ac:dyDescent="0.25">
      <c r="A138" s="448" t="str">
        <f>IF((SUM('Раздел 1'!X11:X11)=0),"","Неверно!")</f>
        <v/>
      </c>
      <c r="B138" s="437" t="s">
        <v>10831</v>
      </c>
      <c r="C138" s="451" t="s">
        <v>2782</v>
      </c>
      <c r="D138" s="451" t="s">
        <v>10528</v>
      </c>
      <c r="E138" s="451" t="str">
        <f>CONCATENATE(SUM('Раздел 1'!X11:X11),"=",0)</f>
        <v>0=0</v>
      </c>
      <c r="F138" s="452"/>
      <c r="G138" s="449" t="str">
        <f>IF(('ФЛК (информационный)'!A138="Неверно!")*('ФЛК (информационный)'!F138=""),"Внести подтверждение к нарушенному информационному ФЛК"," ")</f>
        <v xml:space="preserve"> </v>
      </c>
    </row>
    <row r="139" spans="1:7" s="450" customFormat="1" ht="13.9" hidden="1" customHeight="1" x14ac:dyDescent="0.25">
      <c r="A139" s="448" t="str">
        <f>IF((SUM('Разделы 9, 10'!P37:P37)=0),"","Неверно!")</f>
        <v/>
      </c>
      <c r="B139" s="437" t="s">
        <v>10832</v>
      </c>
      <c r="C139" s="451" t="s">
        <v>2780</v>
      </c>
      <c r="D139" s="451" t="s">
        <v>10780</v>
      </c>
      <c r="E139" s="451" t="str">
        <f>CONCATENATE(SUM('Разделы 9, 10'!P37:P37),"=",0)</f>
        <v>0=0</v>
      </c>
      <c r="F139" s="452"/>
      <c r="G139" s="449" t="str">
        <f>IF(('ФЛК (информационный)'!A139="Неверно!")*('ФЛК (информационный)'!F139=""),"Внести подтверждение к нарушенному информационному ФЛК"," ")</f>
        <v xml:space="preserve"> </v>
      </c>
    </row>
    <row r="140" spans="1:7" s="450" customFormat="1" hidden="1" x14ac:dyDescent="0.25">
      <c r="A140" s="448" t="str">
        <f>IF((SUM('Разделы 9, 10'!P38:P38)=0),"","Неверно!")</f>
        <v/>
      </c>
      <c r="B140" s="437" t="s">
        <v>10832</v>
      </c>
      <c r="C140" s="451" t="s">
        <v>2781</v>
      </c>
      <c r="D140" s="451" t="s">
        <v>10780</v>
      </c>
      <c r="E140" s="451" t="str">
        <f>CONCATENATE(SUM('Разделы 9, 10'!P38:P38),"=",0)</f>
        <v>0=0</v>
      </c>
      <c r="F140" s="452"/>
      <c r="G140" s="449" t="str">
        <f>IF(('ФЛК (информационный)'!A140="Неверно!")*('ФЛК (информационный)'!F140=""),"Внести подтверждение к нарушенному информационному ФЛК"," ")</f>
        <v xml:space="preserve"> </v>
      </c>
    </row>
    <row r="141" spans="1:7" s="450" customFormat="1" hidden="1" x14ac:dyDescent="0.25">
      <c r="A141" s="448" t="str">
        <f>IF((SUM('Разделы 9, 10'!Q37:Q37)=0),"","Неверно!")</f>
        <v/>
      </c>
      <c r="B141" s="437" t="s">
        <v>10832</v>
      </c>
      <c r="C141" s="451" t="s">
        <v>10529</v>
      </c>
      <c r="D141" s="451" t="s">
        <v>10780</v>
      </c>
      <c r="E141" s="451" t="str">
        <f>CONCATENATE(SUM('Разделы 9, 10'!Q37:Q37),"=",0)</f>
        <v>0=0</v>
      </c>
      <c r="F141" s="452"/>
      <c r="G141" s="449" t="str">
        <f>IF(('ФЛК (информационный)'!A141="Неверно!")*('ФЛК (информационный)'!F141=""),"Внести подтверждение к нарушенному информационному ФЛК"," ")</f>
        <v xml:space="preserve"> </v>
      </c>
    </row>
    <row r="142" spans="1:7" s="450" customFormat="1" hidden="1" x14ac:dyDescent="0.25">
      <c r="A142" s="448" t="str">
        <f>IF((SUM('Разделы 9, 10'!Q38:Q38)=0),"","Неверно!")</f>
        <v/>
      </c>
      <c r="B142" s="437" t="s">
        <v>10832</v>
      </c>
      <c r="C142" s="451" t="s">
        <v>10530</v>
      </c>
      <c r="D142" s="451" t="s">
        <v>10780</v>
      </c>
      <c r="E142" s="451" t="str">
        <f>CONCATENATE(SUM('Разделы 9, 10'!Q38:Q38),"=",0)</f>
        <v>0=0</v>
      </c>
      <c r="F142" s="452"/>
      <c r="G142" s="449" t="str">
        <f>IF(('ФЛК (информационный)'!A142="Неверно!")*('ФЛК (информационный)'!F142=""),"Внести подтверждение к нарушенному информационному ФЛК"," ")</f>
        <v xml:space="preserve"> </v>
      </c>
    </row>
    <row r="143" spans="1:7" hidden="1" x14ac:dyDescent="0.25">
      <c r="A143" s="448" t="str">
        <f>IF((SUM('Раздел 3'!D9:D9)=0),"","Неверно!")</f>
        <v/>
      </c>
      <c r="B143" s="437" t="s">
        <v>10833</v>
      </c>
      <c r="C143" s="451" t="s">
        <v>2779</v>
      </c>
      <c r="D143" s="451" t="s">
        <v>10531</v>
      </c>
      <c r="E143" s="451" t="str">
        <f>CONCATENATE(SUM('Раздел 3'!D9:D9),"=",0)</f>
        <v>0=0</v>
      </c>
      <c r="F143" s="452"/>
      <c r="G143" s="449" t="str">
        <f>IF(('ФЛК (информационный)'!A143="Неверно!")*('ФЛК (информационный)'!F143=""),"Внести подтверждение к нарушенному информационному ФЛК"," ")</f>
        <v xml:space="preserve"> </v>
      </c>
    </row>
    <row r="144" spans="1:7" hidden="1" x14ac:dyDescent="0.25">
      <c r="A144" s="448" t="str">
        <f>IF((SUM('Раздел 3'!D19:D19)=0),"","Неверно!")</f>
        <v/>
      </c>
      <c r="B144" s="437" t="s">
        <v>10834</v>
      </c>
      <c r="C144" s="451" t="s">
        <v>2775</v>
      </c>
      <c r="D144" s="451" t="s">
        <v>10532</v>
      </c>
      <c r="E144" s="451" t="str">
        <f>CONCATENATE(SUM('Раздел 3'!D19:D19),"=",0)</f>
        <v>0=0</v>
      </c>
      <c r="F144" s="452"/>
      <c r="G144" s="449" t="str">
        <f>IF(('ФЛК (информационный)'!A144="Неверно!")*('ФЛК (информационный)'!F144=""),"Внести подтверждение к нарушенному информационному ФЛК"," ")</f>
        <v xml:space="preserve"> </v>
      </c>
    </row>
    <row r="145" spans="1:7" hidden="1" x14ac:dyDescent="0.25">
      <c r="A145" s="448" t="str">
        <f>IF((SUM('Раздел 3'!D20:D20)=0),"","Неверно!")</f>
        <v/>
      </c>
      <c r="B145" s="437" t="s">
        <v>10834</v>
      </c>
      <c r="C145" s="451" t="s">
        <v>2776</v>
      </c>
      <c r="D145" s="451" t="s">
        <v>10532</v>
      </c>
      <c r="E145" s="451" t="str">
        <f>CONCATENATE(SUM('Раздел 3'!D20:D20),"=",0)</f>
        <v>0=0</v>
      </c>
      <c r="F145" s="452"/>
      <c r="G145" s="449" t="str">
        <f>IF(('ФЛК (информационный)'!A145="Неверно!")*('ФЛК (информационный)'!F145=""),"Внести подтверждение к нарушенному информационному ФЛК"," ")</f>
        <v xml:space="preserve"> </v>
      </c>
    </row>
    <row r="146" spans="1:7" hidden="1" x14ac:dyDescent="0.25">
      <c r="A146" s="448" t="str">
        <f>IF((SUM('Раздел 3'!E19:E19)=0),"","Неверно!")</f>
        <v/>
      </c>
      <c r="B146" s="437" t="s">
        <v>10834</v>
      </c>
      <c r="C146" s="451" t="s">
        <v>2777</v>
      </c>
      <c r="D146" s="451" t="s">
        <v>10532</v>
      </c>
      <c r="E146" s="451" t="str">
        <f>CONCATENATE(SUM('Раздел 3'!E19:E19),"=",0)</f>
        <v>0=0</v>
      </c>
      <c r="F146" s="452"/>
      <c r="G146" s="449" t="str">
        <f>IF(('ФЛК (информационный)'!A146="Неверно!")*('ФЛК (информационный)'!F146=""),"Внести подтверждение к нарушенному информационному ФЛК"," ")</f>
        <v xml:space="preserve"> </v>
      </c>
    </row>
    <row r="147" spans="1:7" hidden="1" x14ac:dyDescent="0.25">
      <c r="A147" s="448" t="str">
        <f>IF((SUM('Раздел 3'!E20:E20)=0),"","Неверно!")</f>
        <v/>
      </c>
      <c r="B147" s="437" t="s">
        <v>10834</v>
      </c>
      <c r="C147" s="451" t="s">
        <v>2778</v>
      </c>
      <c r="D147" s="451" t="s">
        <v>10532</v>
      </c>
      <c r="E147" s="451" t="str">
        <f>CONCATENATE(SUM('Раздел 3'!E20:E20),"=",0)</f>
        <v>0=0</v>
      </c>
      <c r="F147" s="452"/>
      <c r="G147" s="449" t="str">
        <f>IF(('ФЛК (информационный)'!A147="Неверно!")*('ФЛК (информационный)'!F147=""),"Внести подтверждение к нарушенному информационному ФЛК"," ")</f>
        <v xml:space="preserve"> </v>
      </c>
    </row>
    <row r="148" spans="1:7" hidden="1" x14ac:dyDescent="0.25">
      <c r="A148" s="448" t="str">
        <f>IF((SUM('Разделы 9, 10'!P19:P19)=0),"","Неверно!")</f>
        <v/>
      </c>
      <c r="B148" s="437" t="s">
        <v>10835</v>
      </c>
      <c r="C148" s="451" t="s">
        <v>2773</v>
      </c>
      <c r="D148" s="451" t="s">
        <v>10533</v>
      </c>
      <c r="E148" s="451" t="str">
        <f>CONCATENATE(SUM('Разделы 9, 10'!P19:P19),"=",0)</f>
        <v>0=0</v>
      </c>
      <c r="F148" s="452"/>
      <c r="G148" s="449" t="str">
        <f>IF(('ФЛК (информационный)'!A148="Неверно!")*('ФЛК (информационный)'!F148=""),"Внести подтверждение к нарушенному информационному ФЛК"," ")</f>
        <v xml:space="preserve"> </v>
      </c>
    </row>
    <row r="149" spans="1:7" hidden="1" x14ac:dyDescent="0.25">
      <c r="A149" s="448" t="str">
        <f>IF((SUM('Разделы 9, 10'!P20:P20)=0),"","Неверно!")</f>
        <v/>
      </c>
      <c r="B149" s="437" t="s">
        <v>10835</v>
      </c>
      <c r="C149" s="451" t="s">
        <v>2774</v>
      </c>
      <c r="D149" s="451" t="s">
        <v>10533</v>
      </c>
      <c r="E149" s="451" t="str">
        <f>CONCATENATE(SUM('Разделы 9, 10'!P20:P20),"=",0)</f>
        <v>0=0</v>
      </c>
      <c r="F149" s="452"/>
      <c r="G149" s="449" t="str">
        <f>IF(('ФЛК (информационный)'!A149="Неверно!")*('ФЛК (информационный)'!F149=""),"Внести подтверждение к нарушенному информационному ФЛК"," ")</f>
        <v xml:space="preserve"> </v>
      </c>
    </row>
    <row r="150" spans="1:7" hidden="1" x14ac:dyDescent="0.25">
      <c r="A150" s="448" t="str">
        <f>IF((SUM('Разделы 9, 10'!Q19:Q19)=0),"","Неверно!")</f>
        <v/>
      </c>
      <c r="B150" s="437" t="s">
        <v>10835</v>
      </c>
      <c r="C150" s="451" t="s">
        <v>10534</v>
      </c>
      <c r="D150" s="451" t="s">
        <v>10533</v>
      </c>
      <c r="E150" s="451" t="str">
        <f>CONCATENATE(SUM('Разделы 9, 10'!Q19:Q19),"=",0)</f>
        <v>0=0</v>
      </c>
      <c r="F150" s="452"/>
      <c r="G150" s="449" t="str">
        <f>IF(('ФЛК (информационный)'!A150="Неверно!")*('ФЛК (информационный)'!F150=""),"Внести подтверждение к нарушенному информационному ФЛК"," ")</f>
        <v xml:space="preserve"> </v>
      </c>
    </row>
    <row r="151" spans="1:7" hidden="1" x14ac:dyDescent="0.25">
      <c r="A151" s="448" t="str">
        <f>IF((SUM('Разделы 9, 10'!Q20:Q20)=0),"","Неверно!")</f>
        <v/>
      </c>
      <c r="B151" s="437" t="s">
        <v>10835</v>
      </c>
      <c r="C151" s="451" t="s">
        <v>10535</v>
      </c>
      <c r="D151" s="451" t="s">
        <v>10533</v>
      </c>
      <c r="E151" s="451" t="str">
        <f>CONCATENATE(SUM('Разделы 9, 10'!Q20:Q20),"=",0)</f>
        <v>0=0</v>
      </c>
      <c r="F151" s="452"/>
      <c r="G151" s="449" t="str">
        <f>IF(('ФЛК (информационный)'!A151="Неверно!")*('ФЛК (информационный)'!F151=""),"Внести подтверждение к нарушенному информационному ФЛК"," ")</f>
        <v xml:space="preserve"> </v>
      </c>
    </row>
    <row r="152" spans="1:7" hidden="1" x14ac:dyDescent="0.25">
      <c r="A152" s="448" t="str">
        <f>IF((SUM('Раздел 1'!J62:J62)=0),"","Неверно!")</f>
        <v/>
      </c>
      <c r="B152" s="437" t="s">
        <v>10836</v>
      </c>
      <c r="C152" s="451" t="s">
        <v>9998</v>
      </c>
      <c r="D152" s="451" t="s">
        <v>10533</v>
      </c>
      <c r="E152" s="451" t="str">
        <f>CONCATENATE(SUM('Раздел 1'!J62:J62),"=",0)</f>
        <v>0=0</v>
      </c>
      <c r="F152" s="452"/>
      <c r="G152" s="449" t="str">
        <f>IF(('ФЛК (информационный)'!A152="Неверно!")*('ФЛК (информационный)'!F152=""),"Внести подтверждение к нарушенному информационному ФЛК"," ")</f>
        <v xml:space="preserve"> </v>
      </c>
    </row>
    <row r="153" spans="1:7" hidden="1" x14ac:dyDescent="0.25">
      <c r="A153" s="448" t="str">
        <f>IF((SUM('Раздел 1'!U62:U62)=0),"","Неверно!")</f>
        <v/>
      </c>
      <c r="B153" s="437" t="s">
        <v>10837</v>
      </c>
      <c r="C153" s="451" t="s">
        <v>10000</v>
      </c>
      <c r="D153" s="451" t="s">
        <v>10533</v>
      </c>
      <c r="E153" s="451" t="str">
        <f>CONCATENATE(SUM('Раздел 1'!U62:U62),"=",0)</f>
        <v>0=0</v>
      </c>
      <c r="F153" s="452"/>
      <c r="G153" s="449" t="str">
        <f>IF(('ФЛК (информационный)'!A153="Неверно!")*('ФЛК (информационный)'!F153=""),"Внести подтверждение к нарушенному информационному ФЛК"," ")</f>
        <v xml:space="preserve"> </v>
      </c>
    </row>
    <row r="154" spans="1:7" hidden="1" x14ac:dyDescent="0.25">
      <c r="A154" s="448" t="str">
        <f>IF((SUM('Раздел 4'!K28:K28)=0),"","Неверно!")</f>
        <v/>
      </c>
      <c r="B154" s="437" t="s">
        <v>10838</v>
      </c>
      <c r="C154" s="451" t="s">
        <v>10536</v>
      </c>
      <c r="D154" s="451" t="s">
        <v>10537</v>
      </c>
      <c r="E154" s="451" t="str">
        <f>CONCATENATE(SUM('Раздел 4'!K28:K28),"=",0)</f>
        <v>0=0</v>
      </c>
      <c r="F154" s="452"/>
      <c r="G154" s="449" t="str">
        <f>IF(('ФЛК (информационный)'!A154="Неверно!")*('ФЛК (информационный)'!F154=""),"Внести подтверждение к нарушенному информационному ФЛК"," ")</f>
        <v xml:space="preserve"> </v>
      </c>
    </row>
    <row r="155" spans="1:7" hidden="1" x14ac:dyDescent="0.25">
      <c r="A155" s="448" t="str">
        <f>IF((SUM('Раздел 4'!E61:E61)=0),"","Неверно!")</f>
        <v/>
      </c>
      <c r="B155" s="437" t="s">
        <v>10839</v>
      </c>
      <c r="C155" s="451" t="s">
        <v>10538</v>
      </c>
      <c r="D155" s="451" t="s">
        <v>10533</v>
      </c>
      <c r="E155" s="451" t="str">
        <f>CONCATENATE(SUM('Раздел 4'!E61:E61),"=",0)</f>
        <v>0=0</v>
      </c>
      <c r="F155" s="452"/>
      <c r="G155" s="449" t="str">
        <f>IF(('ФЛК (информационный)'!A155="Неверно!")*('ФЛК (информационный)'!F155=""),"Внести подтверждение к нарушенному информационному ФЛК"," ")</f>
        <v xml:space="preserve"> </v>
      </c>
    </row>
    <row r="156" spans="1:7" hidden="1" x14ac:dyDescent="0.25">
      <c r="A156" s="448" t="str">
        <f>IF((SUM('Раздел 4'!N61:N61)=0),"","Неверно!")</f>
        <v/>
      </c>
      <c r="B156" s="437" t="s">
        <v>10839</v>
      </c>
      <c r="C156" s="451" t="s">
        <v>10539</v>
      </c>
      <c r="D156" s="451" t="s">
        <v>10533</v>
      </c>
      <c r="E156" s="451" t="str">
        <f>CONCATENATE(SUM('Раздел 4'!N61:N61),"=",0)</f>
        <v>0=0</v>
      </c>
      <c r="F156" s="452"/>
      <c r="G156" s="449" t="str">
        <f>IF(('ФЛК (информационный)'!A156="Неверно!")*('ФЛК (информационный)'!F156=""),"Внести подтверждение к нарушенному информационному ФЛК"," ")</f>
        <v xml:space="preserve"> </v>
      </c>
    </row>
    <row r="157" spans="1:7" ht="31.5" x14ac:dyDescent="0.25">
      <c r="A157" s="448" t="str">
        <f>IF((SUM('Раздел 4'!F61:F61)=0),"","Неверно!")</f>
        <v>Неверно!</v>
      </c>
      <c r="B157" s="437" t="s">
        <v>10839</v>
      </c>
      <c r="C157" s="451" t="s">
        <v>10540</v>
      </c>
      <c r="D157" s="451" t="s">
        <v>10533</v>
      </c>
      <c r="E157" s="451" t="str">
        <f>CONCATENATE(SUM('Раздел 4'!F61:F61),"=",0)</f>
        <v>7=0</v>
      </c>
      <c r="F157" s="452" t="s">
        <v>11218</v>
      </c>
      <c r="G157" s="449" t="str">
        <f>IF(('ФЛК (информационный)'!A157="Неверно!")*('ФЛК (информационный)'!F157=""),"Внести подтверждение к нарушенному информационному ФЛК"," ")</f>
        <v xml:space="preserve"> </v>
      </c>
    </row>
    <row r="158" spans="1:7" ht="47.25" x14ac:dyDescent="0.25">
      <c r="A158" s="448" t="str">
        <f>IF((SUM('Раздел 4'!G61:G61)=0),"","Неверно!")</f>
        <v>Неверно!</v>
      </c>
      <c r="B158" s="437" t="s">
        <v>10839</v>
      </c>
      <c r="C158" s="451" t="s">
        <v>10541</v>
      </c>
      <c r="D158" s="451" t="s">
        <v>10533</v>
      </c>
      <c r="E158" s="451" t="str">
        <f>CONCATENATE(SUM('Раздел 4'!G61:G61),"=",0)</f>
        <v>7=0</v>
      </c>
      <c r="F158" s="452" t="s">
        <v>11217</v>
      </c>
      <c r="G158" s="449" t="str">
        <f>IF(('ФЛК (информационный)'!A158="Неверно!")*('ФЛК (информационный)'!F158=""),"Внести подтверждение к нарушенному информационному ФЛК"," ")</f>
        <v xml:space="preserve"> </v>
      </c>
    </row>
    <row r="159" spans="1:7" hidden="1" x14ac:dyDescent="0.25">
      <c r="A159" s="448" t="str">
        <f>IF((SUM('Раздел 4'!H61:H61)=0),"","Неверно!")</f>
        <v/>
      </c>
      <c r="B159" s="437" t="s">
        <v>10839</v>
      </c>
      <c r="C159" s="451" t="s">
        <v>10542</v>
      </c>
      <c r="D159" s="451" t="s">
        <v>10533</v>
      </c>
      <c r="E159" s="451" t="str">
        <f>CONCATENATE(SUM('Раздел 4'!H61:H61),"=",0)</f>
        <v>0=0</v>
      </c>
      <c r="F159" s="452"/>
      <c r="G159" s="449" t="str">
        <f>IF(('ФЛК (информационный)'!A159="Неверно!")*('ФЛК (информационный)'!F159=""),"Внести подтверждение к нарушенному информационному ФЛК"," ")</f>
        <v xml:space="preserve"> </v>
      </c>
    </row>
    <row r="160" spans="1:7" hidden="1" x14ac:dyDescent="0.25">
      <c r="A160" s="448" t="str">
        <f>IF((SUM('Раздел 4'!I61:I61)=0),"","Неверно!")</f>
        <v/>
      </c>
      <c r="B160" s="437" t="s">
        <v>10839</v>
      </c>
      <c r="C160" s="451" t="s">
        <v>10543</v>
      </c>
      <c r="D160" s="451" t="s">
        <v>10533</v>
      </c>
      <c r="E160" s="451" t="str">
        <f>CONCATENATE(SUM('Раздел 4'!I61:I61),"=",0)</f>
        <v>0=0</v>
      </c>
      <c r="F160" s="452"/>
      <c r="G160" s="449" t="str">
        <f>IF(('ФЛК (информационный)'!A160="Неверно!")*('ФЛК (информационный)'!F160=""),"Внести подтверждение к нарушенному информационному ФЛК"," ")</f>
        <v xml:space="preserve"> </v>
      </c>
    </row>
    <row r="161" spans="1:7" ht="47.25" x14ac:dyDescent="0.25">
      <c r="A161" s="448" t="str">
        <f>IF((SUM('Раздел 4'!J61:J61)=0),"","Неверно!")</f>
        <v>Неверно!</v>
      </c>
      <c r="B161" s="437" t="s">
        <v>10839</v>
      </c>
      <c r="C161" s="451" t="s">
        <v>10544</v>
      </c>
      <c r="D161" s="451" t="s">
        <v>10533</v>
      </c>
      <c r="E161" s="451" t="str">
        <f>CONCATENATE(SUM('Раздел 4'!J61:J61),"=",0)</f>
        <v>7=0</v>
      </c>
      <c r="F161" s="452" t="s">
        <v>11217</v>
      </c>
      <c r="G161" s="449" t="str">
        <f>IF(('ФЛК (информационный)'!A161="Неверно!")*('ФЛК (информационный)'!F161=""),"Внести подтверждение к нарушенному информационному ФЛК"," ")</f>
        <v xml:space="preserve"> </v>
      </c>
    </row>
    <row r="162" spans="1:7" hidden="1" x14ac:dyDescent="0.25">
      <c r="A162" s="448" t="str">
        <f>IF((SUM('Раздел 4'!K61:K61)=0),"","Неверно!")</f>
        <v/>
      </c>
      <c r="B162" s="437" t="s">
        <v>10839</v>
      </c>
      <c r="C162" s="451" t="s">
        <v>10545</v>
      </c>
      <c r="D162" s="451" t="s">
        <v>10533</v>
      </c>
      <c r="E162" s="451" t="str">
        <f>CONCATENATE(SUM('Раздел 4'!K61:K61),"=",0)</f>
        <v>0=0</v>
      </c>
      <c r="F162" s="452"/>
      <c r="G162" s="449" t="str">
        <f>IF(('ФЛК (информационный)'!A162="Неверно!")*('ФЛК (информационный)'!F162=""),"Внести подтверждение к нарушенному информационному ФЛК"," ")</f>
        <v xml:space="preserve"> </v>
      </c>
    </row>
    <row r="163" spans="1:7" hidden="1" x14ac:dyDescent="0.25">
      <c r="A163" s="448" t="str">
        <f>IF((SUM('Раздел 4'!L61:L61)=0),"","Неверно!")</f>
        <v/>
      </c>
      <c r="B163" s="437" t="s">
        <v>10839</v>
      </c>
      <c r="C163" s="451" t="s">
        <v>10546</v>
      </c>
      <c r="D163" s="451" t="s">
        <v>10533</v>
      </c>
      <c r="E163" s="451" t="str">
        <f>CONCATENATE(SUM('Раздел 4'!L61:L61),"=",0)</f>
        <v>0=0</v>
      </c>
      <c r="F163" s="452"/>
      <c r="G163" s="449" t="str">
        <f>IF(('ФЛК (информационный)'!A163="Неверно!")*('ФЛК (информационный)'!F163=""),"Внести подтверждение к нарушенному информационному ФЛК"," ")</f>
        <v xml:space="preserve"> </v>
      </c>
    </row>
    <row r="164" spans="1:7" hidden="1" x14ac:dyDescent="0.25">
      <c r="A164" s="448" t="str">
        <f>IF((SUM('Раздел 4'!M61:M61)=0),"","Неверно!")</f>
        <v/>
      </c>
      <c r="B164" s="437" t="s">
        <v>10839</v>
      </c>
      <c r="C164" s="451" t="s">
        <v>10547</v>
      </c>
      <c r="D164" s="451" t="s">
        <v>10533</v>
      </c>
      <c r="E164" s="451" t="str">
        <f>CONCATENATE(SUM('Раздел 4'!M61:M61),"=",0)</f>
        <v>0=0</v>
      </c>
      <c r="F164" s="452"/>
      <c r="G164" s="449" t="str">
        <f>IF(('ФЛК (информационный)'!A164="Неверно!")*('ФЛК (информационный)'!F164=""),"Внести подтверждение к нарушенному информационному ФЛК"," ")</f>
        <v xml:space="preserve"> </v>
      </c>
    </row>
  </sheetData>
  <autoFilter ref="A1:A164">
    <filterColumn colId="0">
      <customFilters>
        <customFilter operator="notEqual" val=" "/>
      </customFilters>
    </filterColumn>
  </autoFilter>
  <phoneticPr fontId="7" type="noConversion"/>
  <conditionalFormatting sqref="A1:F1">
    <cfRule type="cellIs" dxfId="1" priority="1" stopIfTrue="1" operator="lessThan">
      <formula>0</formula>
    </cfRule>
  </conditionalFormatting>
  <pageMargins left="0.75" right="0.75" top="1" bottom="1" header="0.5" footer="0.5"/>
  <pageSetup paperSize="9" scale="43" fitToHeight="10" orientation="portrait" r:id="rId1"/>
  <headerFooter alignWithMargins="0"/>
  <ignoredErrors>
    <ignoredError sqref="B2:B164" numberStoredAsText="1"/>
    <ignoredError sqref="A136 E61:E16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CC"/>
  </sheetPr>
  <dimension ref="A1:O2669"/>
  <sheetViews>
    <sheetView showGridLines="0" zoomScale="90" zoomScaleNormal="90" workbookViewId="0">
      <selection activeCell="B2" sqref="B2"/>
    </sheetView>
  </sheetViews>
  <sheetFormatPr defaultRowHeight="12.75" x14ac:dyDescent="0.2"/>
  <cols>
    <col min="1" max="1" width="59.85546875" style="1" customWidth="1"/>
    <col min="2" max="2" width="12.7109375" style="5" customWidth="1"/>
    <col min="3" max="3" width="2.85546875" style="1" customWidth="1"/>
    <col min="4" max="4" width="50.28515625" style="1" customWidth="1"/>
    <col min="5" max="5" width="8.7109375" style="1" customWidth="1"/>
    <col min="6" max="6" width="4.28515625" style="1" customWidth="1"/>
    <col min="7" max="7" width="3.28515625" style="1" customWidth="1"/>
    <col min="8" max="8" width="11.42578125" style="1" customWidth="1"/>
    <col min="9" max="9" width="50.42578125" style="378" customWidth="1"/>
    <col min="10" max="10" width="11.7109375" style="1" customWidth="1"/>
    <col min="11" max="11" width="9.140625" style="1" customWidth="1"/>
    <col min="12" max="12" width="16.42578125" style="379" hidden="1" customWidth="1"/>
    <col min="13" max="13" width="13.28515625" style="379" hidden="1" customWidth="1"/>
    <col min="14" max="14" width="48" hidden="1" customWidth="1"/>
    <col min="15" max="15" width="13.85546875" style="379" hidden="1" customWidth="1"/>
    <col min="16" max="16384" width="9.140625" style="1"/>
  </cols>
  <sheetData>
    <row r="1" spans="1:15" ht="15.75" x14ac:dyDescent="0.25">
      <c r="A1" s="481" t="s">
        <v>10810</v>
      </c>
      <c r="B1" s="482" t="s">
        <v>115</v>
      </c>
      <c r="C1" s="483"/>
      <c r="D1" s="484" t="s">
        <v>116</v>
      </c>
      <c r="E1" s="484" t="s">
        <v>115</v>
      </c>
      <c r="F1" s="376"/>
      <c r="H1" s="917" t="s">
        <v>3066</v>
      </c>
      <c r="I1" s="917"/>
      <c r="J1" s="917"/>
      <c r="L1" s="379" t="s">
        <v>189</v>
      </c>
    </row>
    <row r="2" spans="1:15" ht="26.45" customHeight="1" x14ac:dyDescent="0.2">
      <c r="A2" s="388" t="s">
        <v>7222</v>
      </c>
      <c r="B2" s="381" t="s">
        <v>7223</v>
      </c>
      <c r="D2" s="485">
        <v>6</v>
      </c>
      <c r="E2" s="486" t="s">
        <v>117</v>
      </c>
      <c r="F2" s="376"/>
      <c r="H2" s="383" t="s">
        <v>3067</v>
      </c>
      <c r="I2" s="383" t="s">
        <v>3068</v>
      </c>
      <c r="J2" s="384" t="s">
        <v>115</v>
      </c>
      <c r="L2" s="385" t="s">
        <v>7326</v>
      </c>
      <c r="M2" s="385"/>
      <c r="N2" s="385"/>
    </row>
    <row r="3" spans="1:15" ht="15.75" x14ac:dyDescent="0.2">
      <c r="A3" s="388"/>
      <c r="B3" s="381"/>
      <c r="D3" s="487">
        <v>12</v>
      </c>
      <c r="E3" s="382" t="s">
        <v>7327</v>
      </c>
      <c r="F3" s="376"/>
      <c r="H3" s="386"/>
      <c r="I3" s="387" t="s">
        <v>3069</v>
      </c>
      <c r="J3" s="381"/>
    </row>
    <row r="4" spans="1:15" x14ac:dyDescent="0.2">
      <c r="A4" s="380"/>
      <c r="B4" s="381"/>
      <c r="D4" s="389"/>
      <c r="F4" s="376"/>
      <c r="H4" s="386" t="s">
        <v>3070</v>
      </c>
      <c r="I4" s="388" t="s">
        <v>3071</v>
      </c>
      <c r="J4" s="381" t="s">
        <v>3072</v>
      </c>
    </row>
    <row r="5" spans="1:15" ht="15.6" customHeight="1" x14ac:dyDescent="0.2">
      <c r="A5" s="380"/>
      <c r="B5" s="381"/>
      <c r="D5" s="918" t="s">
        <v>10809</v>
      </c>
      <c r="E5" s="918"/>
      <c r="F5" s="488"/>
      <c r="H5" s="386" t="s">
        <v>3070</v>
      </c>
      <c r="I5" s="388" t="s">
        <v>3073</v>
      </c>
      <c r="J5" s="381" t="s">
        <v>3074</v>
      </c>
      <c r="L5" s="381" t="s">
        <v>7328</v>
      </c>
      <c r="M5" s="381" t="s">
        <v>3067</v>
      </c>
      <c r="N5" s="380" t="s">
        <v>3068</v>
      </c>
      <c r="O5" s="381" t="s">
        <v>115</v>
      </c>
    </row>
    <row r="6" spans="1:15" x14ac:dyDescent="0.2">
      <c r="A6" s="380"/>
      <c r="B6" s="381"/>
      <c r="D6" s="918"/>
      <c r="E6" s="918"/>
      <c r="F6" s="488"/>
      <c r="H6" s="386" t="s">
        <v>3070</v>
      </c>
      <c r="I6" s="388" t="s">
        <v>3075</v>
      </c>
      <c r="J6" s="381" t="s">
        <v>3076</v>
      </c>
      <c r="L6" s="381" t="s">
        <v>7329</v>
      </c>
      <c r="M6" s="381" t="s">
        <v>3070</v>
      </c>
      <c r="N6" s="380" t="s">
        <v>3071</v>
      </c>
      <c r="O6" s="381" t="s">
        <v>3072</v>
      </c>
    </row>
    <row r="7" spans="1:15" ht="13.15" customHeight="1" x14ac:dyDescent="0.2">
      <c r="A7" s="380"/>
      <c r="B7" s="381"/>
      <c r="D7" s="918"/>
      <c r="E7" s="918"/>
      <c r="F7" s="488"/>
      <c r="G7" s="403"/>
      <c r="H7" s="386" t="s">
        <v>3070</v>
      </c>
      <c r="I7" s="388" t="s">
        <v>3077</v>
      </c>
      <c r="J7" s="381" t="s">
        <v>3078</v>
      </c>
      <c r="L7" s="381" t="s">
        <v>7330</v>
      </c>
      <c r="M7" s="381" t="s">
        <v>3070</v>
      </c>
      <c r="N7" s="380" t="s">
        <v>3073</v>
      </c>
      <c r="O7" s="381" t="s">
        <v>3074</v>
      </c>
    </row>
    <row r="8" spans="1:15" x14ac:dyDescent="0.2">
      <c r="A8" s="380"/>
      <c r="B8" s="381"/>
      <c r="D8" s="918"/>
      <c r="E8" s="918"/>
      <c r="F8" s="488"/>
      <c r="G8" s="403"/>
      <c r="H8" s="386" t="s">
        <v>3070</v>
      </c>
      <c r="I8" s="388" t="s">
        <v>3079</v>
      </c>
      <c r="J8" s="381" t="s">
        <v>3080</v>
      </c>
      <c r="L8" s="381" t="s">
        <v>7331</v>
      </c>
      <c r="M8" s="381" t="s">
        <v>3070</v>
      </c>
      <c r="N8" s="380" t="s">
        <v>3075</v>
      </c>
      <c r="O8" s="381" t="s">
        <v>3076</v>
      </c>
    </row>
    <row r="9" spans="1:15" x14ac:dyDescent="0.2">
      <c r="A9" s="380"/>
      <c r="B9" s="381"/>
      <c r="D9" s="918"/>
      <c r="E9" s="918"/>
      <c r="F9" s="488"/>
      <c r="G9" s="403"/>
      <c r="H9" s="386" t="s">
        <v>3070</v>
      </c>
      <c r="I9" s="388" t="s">
        <v>3081</v>
      </c>
      <c r="J9" s="381" t="s">
        <v>3082</v>
      </c>
      <c r="L9" s="381" t="s">
        <v>7332</v>
      </c>
      <c r="M9" s="381" t="s">
        <v>3070</v>
      </c>
      <c r="N9" s="380" t="s">
        <v>3077</v>
      </c>
      <c r="O9" s="381" t="s">
        <v>3078</v>
      </c>
    </row>
    <row r="10" spans="1:15" x14ac:dyDescent="0.2">
      <c r="A10" s="380"/>
      <c r="B10" s="381"/>
      <c r="D10" s="918"/>
      <c r="E10" s="918"/>
      <c r="F10" s="488"/>
      <c r="G10" s="403"/>
      <c r="H10" s="386" t="s">
        <v>3070</v>
      </c>
      <c r="I10" s="388" t="s">
        <v>3083</v>
      </c>
      <c r="J10" s="381" t="s">
        <v>3084</v>
      </c>
      <c r="L10" s="381" t="s">
        <v>7333</v>
      </c>
      <c r="M10" s="381" t="s">
        <v>3070</v>
      </c>
      <c r="N10" s="380" t="s">
        <v>3079</v>
      </c>
      <c r="O10" s="381" t="s">
        <v>3080</v>
      </c>
    </row>
    <row r="11" spans="1:15" x14ac:dyDescent="0.2">
      <c r="A11" s="380"/>
      <c r="B11" s="381"/>
      <c r="D11" s="918"/>
      <c r="E11" s="918"/>
      <c r="F11" s="488"/>
      <c r="G11" s="403"/>
      <c r="H11" s="386" t="s">
        <v>3070</v>
      </c>
      <c r="I11" s="388" t="s">
        <v>3085</v>
      </c>
      <c r="J11" s="381" t="s">
        <v>3086</v>
      </c>
      <c r="L11" s="381" t="s">
        <v>7334</v>
      </c>
      <c r="M11" s="381" t="s">
        <v>3070</v>
      </c>
      <c r="N11" s="380" t="s">
        <v>3081</v>
      </c>
      <c r="O11" s="381" t="s">
        <v>3082</v>
      </c>
    </row>
    <row r="12" spans="1:15" x14ac:dyDescent="0.2">
      <c r="A12" s="380"/>
      <c r="B12" s="381"/>
      <c r="D12" s="918"/>
      <c r="E12" s="918"/>
      <c r="F12" s="488"/>
      <c r="G12" s="403"/>
      <c r="H12" s="386"/>
      <c r="I12" s="390" t="s">
        <v>3087</v>
      </c>
      <c r="J12" s="381"/>
      <c r="L12" s="381" t="s">
        <v>7335</v>
      </c>
      <c r="M12" s="381" t="s">
        <v>3070</v>
      </c>
      <c r="N12" s="380" t="s">
        <v>3083</v>
      </c>
      <c r="O12" s="381" t="s">
        <v>3084</v>
      </c>
    </row>
    <row r="13" spans="1:15" x14ac:dyDescent="0.2">
      <c r="A13" s="380"/>
      <c r="B13" s="381"/>
      <c r="D13" s="918"/>
      <c r="E13" s="918"/>
      <c r="F13" s="488"/>
      <c r="G13" s="403"/>
      <c r="H13" s="386" t="s">
        <v>3088</v>
      </c>
      <c r="I13" s="388" t="s">
        <v>3089</v>
      </c>
      <c r="J13" s="381" t="s">
        <v>3090</v>
      </c>
      <c r="L13" s="381" t="s">
        <v>7336</v>
      </c>
      <c r="M13" s="381" t="s">
        <v>3070</v>
      </c>
      <c r="N13" s="380" t="s">
        <v>3085</v>
      </c>
      <c r="O13" s="381" t="s">
        <v>3086</v>
      </c>
    </row>
    <row r="14" spans="1:15" x14ac:dyDescent="0.2">
      <c r="A14" s="380"/>
      <c r="B14" s="381"/>
      <c r="D14" s="918"/>
      <c r="E14" s="918"/>
      <c r="F14" s="488"/>
      <c r="G14" s="403"/>
      <c r="H14" s="386" t="s">
        <v>3088</v>
      </c>
      <c r="I14" s="388" t="s">
        <v>3091</v>
      </c>
      <c r="J14" s="381" t="s">
        <v>3092</v>
      </c>
      <c r="L14" s="381" t="s">
        <v>7337</v>
      </c>
      <c r="M14" s="381" t="s">
        <v>3088</v>
      </c>
      <c r="N14" s="380" t="s">
        <v>3089</v>
      </c>
      <c r="O14" s="381" t="s">
        <v>3090</v>
      </c>
    </row>
    <row r="15" spans="1:15" x14ac:dyDescent="0.2">
      <c r="A15" s="380"/>
      <c r="B15" s="381"/>
      <c r="D15" s="918"/>
      <c r="E15" s="918"/>
      <c r="F15" s="488"/>
      <c r="G15" s="403"/>
      <c r="H15" s="386" t="s">
        <v>3088</v>
      </c>
      <c r="I15" s="388" t="s">
        <v>3093</v>
      </c>
      <c r="J15" s="381" t="s">
        <v>3094</v>
      </c>
      <c r="L15" s="381" t="s">
        <v>7338</v>
      </c>
      <c r="M15" s="381" t="s">
        <v>3088</v>
      </c>
      <c r="N15" s="380" t="s">
        <v>3091</v>
      </c>
      <c r="O15" s="381" t="s">
        <v>3092</v>
      </c>
    </row>
    <row r="16" spans="1:15" x14ac:dyDescent="0.2">
      <c r="A16" s="380"/>
      <c r="B16" s="381"/>
      <c r="D16" s="918"/>
      <c r="E16" s="918"/>
      <c r="F16" s="488"/>
      <c r="G16" s="403"/>
      <c r="H16" s="386" t="s">
        <v>3088</v>
      </c>
      <c r="I16" s="388" t="s">
        <v>3095</v>
      </c>
      <c r="J16" s="381" t="s">
        <v>3096</v>
      </c>
      <c r="L16" s="381" t="s">
        <v>7339</v>
      </c>
      <c r="M16" s="381" t="s">
        <v>3088</v>
      </c>
      <c r="N16" s="380" t="s">
        <v>3093</v>
      </c>
      <c r="O16" s="381" t="s">
        <v>3094</v>
      </c>
    </row>
    <row r="17" spans="1:15" x14ac:dyDescent="0.2">
      <c r="A17" s="380"/>
      <c r="B17" s="381"/>
      <c r="D17" s="918"/>
      <c r="E17" s="918"/>
      <c r="F17" s="488"/>
      <c r="G17" s="403"/>
      <c r="H17" s="386" t="s">
        <v>3088</v>
      </c>
      <c r="I17" s="388" t="s">
        <v>3097</v>
      </c>
      <c r="J17" s="381" t="s">
        <v>3098</v>
      </c>
      <c r="L17" s="381" t="s">
        <v>7340</v>
      </c>
      <c r="M17" s="381" t="s">
        <v>3088</v>
      </c>
      <c r="N17" s="380" t="s">
        <v>3095</v>
      </c>
      <c r="O17" s="381" t="s">
        <v>3096</v>
      </c>
    </row>
    <row r="18" spans="1:15" x14ac:dyDescent="0.2">
      <c r="A18" s="380"/>
      <c r="B18" s="381"/>
      <c r="D18" s="918"/>
      <c r="E18" s="918"/>
      <c r="F18" s="488"/>
      <c r="G18" s="403"/>
      <c r="H18" s="386" t="s">
        <v>3088</v>
      </c>
      <c r="I18" s="388" t="s">
        <v>3099</v>
      </c>
      <c r="J18" s="381" t="s">
        <v>3100</v>
      </c>
      <c r="L18" s="381" t="s">
        <v>7341</v>
      </c>
      <c r="M18" s="381" t="s">
        <v>3088</v>
      </c>
      <c r="N18" s="380" t="s">
        <v>3097</v>
      </c>
      <c r="O18" s="381" t="s">
        <v>3098</v>
      </c>
    </row>
    <row r="19" spans="1:15" x14ac:dyDescent="0.2">
      <c r="A19" s="380"/>
      <c r="B19" s="381"/>
      <c r="D19" s="918"/>
      <c r="E19" s="918"/>
      <c r="F19" s="488"/>
      <c r="G19" s="403"/>
      <c r="H19" s="386" t="s">
        <v>3088</v>
      </c>
      <c r="I19" s="391" t="s">
        <v>3101</v>
      </c>
      <c r="J19" s="381" t="s">
        <v>3102</v>
      </c>
      <c r="L19" s="381" t="s">
        <v>7342</v>
      </c>
      <c r="M19" s="381" t="s">
        <v>3088</v>
      </c>
      <c r="N19" s="380" t="s">
        <v>3099</v>
      </c>
      <c r="O19" s="381" t="s">
        <v>3100</v>
      </c>
    </row>
    <row r="20" spans="1:15" x14ac:dyDescent="0.2">
      <c r="A20" s="380"/>
      <c r="B20" s="381"/>
      <c r="D20" s="918"/>
      <c r="E20" s="918"/>
      <c r="F20" s="488"/>
      <c r="G20" s="403"/>
      <c r="H20" s="386" t="s">
        <v>3088</v>
      </c>
      <c r="I20" s="388" t="s">
        <v>3103</v>
      </c>
      <c r="J20" s="381" t="s">
        <v>3104</v>
      </c>
      <c r="L20" s="381" t="s">
        <v>7343</v>
      </c>
      <c r="M20" s="381"/>
      <c r="N20" s="380"/>
      <c r="O20" s="381" t="s">
        <v>3100</v>
      </c>
    </row>
    <row r="21" spans="1:15" x14ac:dyDescent="0.2">
      <c r="A21" s="380"/>
      <c r="B21" s="381"/>
      <c r="D21" s="918"/>
      <c r="E21" s="918"/>
      <c r="F21" s="488"/>
      <c r="G21" s="403"/>
      <c r="H21" s="386" t="s">
        <v>3088</v>
      </c>
      <c r="I21" s="388" t="s">
        <v>3105</v>
      </c>
      <c r="J21" s="381" t="s">
        <v>3106</v>
      </c>
      <c r="L21" s="381" t="s">
        <v>7344</v>
      </c>
      <c r="M21" s="381" t="s">
        <v>3088</v>
      </c>
      <c r="N21" s="380" t="s">
        <v>3101</v>
      </c>
      <c r="O21" s="381" t="s">
        <v>3102</v>
      </c>
    </row>
    <row r="22" spans="1:15" x14ac:dyDescent="0.2">
      <c r="A22" s="380"/>
      <c r="B22" s="381"/>
      <c r="D22" s="918"/>
      <c r="E22" s="918"/>
      <c r="F22" s="488"/>
      <c r="G22" s="403"/>
      <c r="H22" s="386" t="s">
        <v>3088</v>
      </c>
      <c r="I22" s="388" t="s">
        <v>3107</v>
      </c>
      <c r="J22" s="381" t="s">
        <v>3108</v>
      </c>
      <c r="L22" s="381" t="s">
        <v>7345</v>
      </c>
      <c r="M22" s="381" t="s">
        <v>3088</v>
      </c>
      <c r="N22" s="380" t="s">
        <v>3103</v>
      </c>
      <c r="O22" s="381" t="s">
        <v>3104</v>
      </c>
    </row>
    <row r="23" spans="1:15" x14ac:dyDescent="0.2">
      <c r="A23" s="380"/>
      <c r="B23" s="381"/>
      <c r="D23" s="918"/>
      <c r="E23" s="918"/>
      <c r="F23" s="488"/>
      <c r="G23" s="403"/>
      <c r="H23" s="386" t="s">
        <v>3088</v>
      </c>
      <c r="I23" s="388" t="s">
        <v>3109</v>
      </c>
      <c r="J23" s="381" t="s">
        <v>3110</v>
      </c>
      <c r="L23" s="381" t="s">
        <v>7346</v>
      </c>
      <c r="M23" s="381" t="s">
        <v>3088</v>
      </c>
      <c r="N23" s="380" t="s">
        <v>3105</v>
      </c>
      <c r="O23" s="381" t="s">
        <v>3106</v>
      </c>
    </row>
    <row r="24" spans="1:15" x14ac:dyDescent="0.2">
      <c r="A24" s="380"/>
      <c r="B24" s="381"/>
      <c r="D24" s="918"/>
      <c r="E24" s="918"/>
      <c r="F24" s="488"/>
      <c r="G24" s="403"/>
      <c r="H24" s="386"/>
      <c r="I24" s="390" t="s">
        <v>3111</v>
      </c>
      <c r="J24" s="381"/>
      <c r="L24" s="381" t="s">
        <v>7347</v>
      </c>
      <c r="M24" s="381"/>
      <c r="N24" s="380"/>
      <c r="O24" s="381" t="s">
        <v>3106</v>
      </c>
    </row>
    <row r="25" spans="1:15" x14ac:dyDescent="0.2">
      <c r="A25" s="380"/>
      <c r="B25" s="381"/>
      <c r="D25" s="918"/>
      <c r="E25" s="918"/>
      <c r="F25" s="488"/>
      <c r="G25" s="403"/>
      <c r="H25" s="386" t="s">
        <v>3112</v>
      </c>
      <c r="I25" s="388" t="s">
        <v>3113</v>
      </c>
      <c r="J25" s="381" t="s">
        <v>3114</v>
      </c>
      <c r="L25" s="381" t="s">
        <v>7348</v>
      </c>
      <c r="M25" s="381" t="s">
        <v>3088</v>
      </c>
      <c r="N25" s="380" t="s">
        <v>3107</v>
      </c>
      <c r="O25" s="381" t="s">
        <v>3108</v>
      </c>
    </row>
    <row r="26" spans="1:15" x14ac:dyDescent="0.2">
      <c r="A26" s="380"/>
      <c r="B26" s="381"/>
      <c r="D26" s="918"/>
      <c r="E26" s="918"/>
      <c r="F26" s="488"/>
      <c r="G26" s="403"/>
      <c r="H26" s="386" t="s">
        <v>3112</v>
      </c>
      <c r="I26" s="388" t="s">
        <v>3115</v>
      </c>
      <c r="J26" s="381" t="s">
        <v>3116</v>
      </c>
      <c r="L26" s="381" t="s">
        <v>7349</v>
      </c>
      <c r="M26" s="381" t="s">
        <v>3088</v>
      </c>
      <c r="N26" s="380" t="s">
        <v>3109</v>
      </c>
      <c r="O26" s="381" t="s">
        <v>3110</v>
      </c>
    </row>
    <row r="27" spans="1:15" x14ac:dyDescent="0.2">
      <c r="A27" s="380"/>
      <c r="B27" s="381"/>
      <c r="D27" s="918"/>
      <c r="E27" s="918"/>
      <c r="F27" s="488"/>
      <c r="G27" s="403"/>
      <c r="H27" s="386" t="s">
        <v>3112</v>
      </c>
      <c r="I27" s="388" t="s">
        <v>3117</v>
      </c>
      <c r="J27" s="381" t="s">
        <v>3118</v>
      </c>
      <c r="L27" s="381" t="s">
        <v>7350</v>
      </c>
      <c r="M27" s="381" t="s">
        <v>3112</v>
      </c>
      <c r="N27" s="380" t="s">
        <v>3113</v>
      </c>
      <c r="O27" s="381" t="s">
        <v>3114</v>
      </c>
    </row>
    <row r="28" spans="1:15" x14ac:dyDescent="0.2">
      <c r="A28" s="380"/>
      <c r="B28" s="381"/>
      <c r="D28" s="918"/>
      <c r="E28" s="918"/>
      <c r="F28" s="488"/>
      <c r="G28" s="403"/>
      <c r="H28" s="386" t="s">
        <v>3112</v>
      </c>
      <c r="I28" s="388" t="s">
        <v>3119</v>
      </c>
      <c r="J28" s="381" t="s">
        <v>3120</v>
      </c>
      <c r="L28" s="381" t="s">
        <v>7351</v>
      </c>
      <c r="M28" s="381" t="s">
        <v>3112</v>
      </c>
      <c r="N28" s="380" t="s">
        <v>3115</v>
      </c>
      <c r="O28" s="381" t="s">
        <v>3116</v>
      </c>
    </row>
    <row r="29" spans="1:15" x14ac:dyDescent="0.2">
      <c r="A29" s="380"/>
      <c r="B29" s="381"/>
      <c r="D29" s="918"/>
      <c r="E29" s="918"/>
      <c r="F29" s="488"/>
      <c r="G29" s="403"/>
      <c r="H29" s="386" t="s">
        <v>3112</v>
      </c>
      <c r="I29" s="388" t="s">
        <v>3121</v>
      </c>
      <c r="J29" s="381" t="s">
        <v>3122</v>
      </c>
      <c r="L29" s="381" t="s">
        <v>7352</v>
      </c>
      <c r="M29" s="381" t="s">
        <v>3112</v>
      </c>
      <c r="N29" s="380" t="s">
        <v>3117</v>
      </c>
      <c r="O29" s="381" t="s">
        <v>3118</v>
      </c>
    </row>
    <row r="30" spans="1:15" x14ac:dyDescent="0.2">
      <c r="A30" s="380"/>
      <c r="B30" s="381"/>
      <c r="D30" s="918"/>
      <c r="E30" s="918"/>
      <c r="F30" s="488"/>
      <c r="G30" s="403"/>
      <c r="H30" s="386" t="s">
        <v>3112</v>
      </c>
      <c r="I30" s="388" t="s">
        <v>3123</v>
      </c>
      <c r="J30" s="381" t="s">
        <v>3124</v>
      </c>
      <c r="L30" s="381" t="s">
        <v>7353</v>
      </c>
      <c r="M30" s="381" t="s">
        <v>3112</v>
      </c>
      <c r="N30" s="380" t="s">
        <v>3119</v>
      </c>
      <c r="O30" s="381" t="s">
        <v>3120</v>
      </c>
    </row>
    <row r="31" spans="1:15" x14ac:dyDescent="0.2">
      <c r="A31" s="380"/>
      <c r="B31" s="381"/>
      <c r="D31" s="918"/>
      <c r="E31" s="918"/>
      <c r="F31" s="488"/>
      <c r="G31" s="403"/>
      <c r="H31" s="386" t="s">
        <v>3112</v>
      </c>
      <c r="I31" s="388" t="s">
        <v>3125</v>
      </c>
      <c r="J31" s="381" t="s">
        <v>3126</v>
      </c>
      <c r="L31" s="381" t="s">
        <v>7354</v>
      </c>
      <c r="M31" s="381" t="s">
        <v>3112</v>
      </c>
      <c r="N31" s="380" t="s">
        <v>3121</v>
      </c>
      <c r="O31" s="381" t="s">
        <v>3122</v>
      </c>
    </row>
    <row r="32" spans="1:15" x14ac:dyDescent="0.2">
      <c r="A32" s="380"/>
      <c r="B32" s="381"/>
      <c r="D32" s="918"/>
      <c r="E32" s="918"/>
      <c r="F32" s="488"/>
      <c r="G32" s="403"/>
      <c r="H32" s="386" t="s">
        <v>3112</v>
      </c>
      <c r="I32" s="388" t="s">
        <v>3127</v>
      </c>
      <c r="J32" s="381" t="s">
        <v>3128</v>
      </c>
      <c r="L32" s="381" t="s">
        <v>7355</v>
      </c>
      <c r="M32" s="381" t="s">
        <v>3112</v>
      </c>
      <c r="N32" s="380" t="s">
        <v>3123</v>
      </c>
      <c r="O32" s="381" t="s">
        <v>3124</v>
      </c>
    </row>
    <row r="33" spans="1:15" x14ac:dyDescent="0.2">
      <c r="A33" s="380"/>
      <c r="B33" s="381"/>
      <c r="D33" s="918"/>
      <c r="E33" s="918"/>
      <c r="F33" s="488"/>
      <c r="G33" s="403"/>
      <c r="H33" s="386" t="s">
        <v>3112</v>
      </c>
      <c r="I33" s="388" t="s">
        <v>3129</v>
      </c>
      <c r="J33" s="381" t="s">
        <v>3130</v>
      </c>
      <c r="L33" s="381" t="s">
        <v>7356</v>
      </c>
      <c r="M33" s="381" t="s">
        <v>3112</v>
      </c>
      <c r="N33" s="380" t="s">
        <v>3125</v>
      </c>
      <c r="O33" s="381" t="s">
        <v>3126</v>
      </c>
    </row>
    <row r="34" spans="1:15" x14ac:dyDescent="0.2">
      <c r="A34" s="380"/>
      <c r="B34" s="381"/>
      <c r="D34" s="918"/>
      <c r="E34" s="918"/>
      <c r="F34" s="488"/>
      <c r="G34" s="403"/>
      <c r="H34" s="386" t="s">
        <v>3112</v>
      </c>
      <c r="I34" s="388" t="s">
        <v>3131</v>
      </c>
      <c r="J34" s="381" t="s">
        <v>3132</v>
      </c>
      <c r="L34" s="381" t="s">
        <v>7357</v>
      </c>
      <c r="M34" s="381"/>
      <c r="N34" s="380"/>
      <c r="O34" s="381" t="s">
        <v>3126</v>
      </c>
    </row>
    <row r="35" spans="1:15" x14ac:dyDescent="0.2">
      <c r="A35" s="380"/>
      <c r="B35" s="381"/>
      <c r="D35" s="918"/>
      <c r="E35" s="918"/>
      <c r="F35" s="488"/>
      <c r="G35" s="403"/>
      <c r="H35" s="386" t="s">
        <v>3112</v>
      </c>
      <c r="I35" s="388" t="s">
        <v>3133</v>
      </c>
      <c r="J35" s="381" t="s">
        <v>3134</v>
      </c>
      <c r="L35" s="381" t="s">
        <v>7358</v>
      </c>
      <c r="M35" s="381" t="s">
        <v>3112</v>
      </c>
      <c r="N35" s="380" t="s">
        <v>3127</v>
      </c>
      <c r="O35" s="381" t="s">
        <v>3128</v>
      </c>
    </row>
    <row r="36" spans="1:15" x14ac:dyDescent="0.2">
      <c r="A36" s="380"/>
      <c r="B36" s="381"/>
      <c r="D36" s="918"/>
      <c r="E36" s="918"/>
      <c r="F36" s="488"/>
      <c r="G36" s="403"/>
      <c r="H36" s="386" t="s">
        <v>3112</v>
      </c>
      <c r="I36" s="388" t="s">
        <v>3135</v>
      </c>
      <c r="J36" s="381" t="s">
        <v>3136</v>
      </c>
      <c r="L36" s="381" t="s">
        <v>7359</v>
      </c>
      <c r="M36" s="381" t="s">
        <v>3112</v>
      </c>
      <c r="N36" s="380" t="s">
        <v>3129</v>
      </c>
      <c r="O36" s="381" t="s">
        <v>3130</v>
      </c>
    </row>
    <row r="37" spans="1:15" ht="15.75" x14ac:dyDescent="0.25">
      <c r="A37" s="392"/>
      <c r="B37" s="393"/>
      <c r="D37" s="488"/>
      <c r="E37" s="488"/>
      <c r="F37" s="488"/>
      <c r="G37" s="403"/>
      <c r="H37" s="386" t="s">
        <v>3112</v>
      </c>
      <c r="I37" s="388" t="s">
        <v>3137</v>
      </c>
      <c r="J37" s="381" t="s">
        <v>3138</v>
      </c>
      <c r="L37" s="381" t="s">
        <v>7360</v>
      </c>
      <c r="M37" s="381"/>
      <c r="N37" s="380"/>
      <c r="O37" s="381" t="s">
        <v>3130</v>
      </c>
    </row>
    <row r="38" spans="1:15" ht="15.75" x14ac:dyDescent="0.25">
      <c r="A38" s="392"/>
      <c r="B38" s="393"/>
      <c r="D38" s="488"/>
      <c r="E38" s="488"/>
      <c r="F38" s="488"/>
      <c r="G38" s="403"/>
      <c r="H38" s="386" t="s">
        <v>3112</v>
      </c>
      <c r="I38" s="388" t="s">
        <v>3139</v>
      </c>
      <c r="J38" s="381" t="s">
        <v>3140</v>
      </c>
      <c r="L38" s="381" t="s">
        <v>7361</v>
      </c>
      <c r="M38" s="381"/>
      <c r="N38" s="380"/>
      <c r="O38" s="381" t="s">
        <v>3130</v>
      </c>
    </row>
    <row r="39" spans="1:15" ht="15.75" x14ac:dyDescent="0.25">
      <c r="A39" s="392"/>
      <c r="B39" s="393"/>
      <c r="D39" s="488"/>
      <c r="E39" s="488"/>
      <c r="F39" s="488"/>
      <c r="G39" s="403"/>
      <c r="H39" s="386" t="s">
        <v>3112</v>
      </c>
      <c r="I39" s="388" t="s">
        <v>3141</v>
      </c>
      <c r="J39" s="381" t="s">
        <v>3142</v>
      </c>
      <c r="L39" s="381" t="s">
        <v>7362</v>
      </c>
      <c r="M39" s="381"/>
      <c r="N39" s="380"/>
      <c r="O39" s="381" t="s">
        <v>3130</v>
      </c>
    </row>
    <row r="40" spans="1:15" ht="15.75" x14ac:dyDescent="0.25">
      <c r="A40" s="392"/>
      <c r="B40" s="393"/>
      <c r="D40" s="488"/>
      <c r="E40" s="488"/>
      <c r="F40" s="488"/>
      <c r="G40" s="403"/>
      <c r="H40" s="386" t="s">
        <v>3112</v>
      </c>
      <c r="I40" s="388" t="s">
        <v>3143</v>
      </c>
      <c r="J40" s="381" t="s">
        <v>3144</v>
      </c>
      <c r="L40" s="381" t="s">
        <v>7363</v>
      </c>
      <c r="M40" s="381" t="s">
        <v>3112</v>
      </c>
      <c r="N40" s="380" t="s">
        <v>3131</v>
      </c>
      <c r="O40" s="381" t="s">
        <v>3132</v>
      </c>
    </row>
    <row r="41" spans="1:15" ht="15.75" x14ac:dyDescent="0.25">
      <c r="A41" s="392"/>
      <c r="B41" s="393"/>
      <c r="D41" s="488"/>
      <c r="E41" s="488"/>
      <c r="F41" s="488"/>
      <c r="G41" s="403"/>
      <c r="H41" s="386" t="s">
        <v>3112</v>
      </c>
      <c r="I41" s="388" t="s">
        <v>3145</v>
      </c>
      <c r="J41" s="381" t="s">
        <v>3146</v>
      </c>
      <c r="L41" s="381" t="s">
        <v>7364</v>
      </c>
      <c r="M41" s="381" t="s">
        <v>3112</v>
      </c>
      <c r="N41" s="380" t="s">
        <v>3133</v>
      </c>
      <c r="O41" s="381" t="s">
        <v>3134</v>
      </c>
    </row>
    <row r="42" spans="1:15" ht="15.75" x14ac:dyDescent="0.25">
      <c r="A42" s="392"/>
      <c r="B42" s="393"/>
      <c r="D42" s="488"/>
      <c r="E42" s="488"/>
      <c r="F42" s="488"/>
      <c r="G42" s="403"/>
      <c r="H42" s="386" t="s">
        <v>3112</v>
      </c>
      <c r="I42" s="388" t="s">
        <v>3147</v>
      </c>
      <c r="J42" s="381" t="s">
        <v>3148</v>
      </c>
      <c r="L42" s="381" t="s">
        <v>7365</v>
      </c>
      <c r="M42" s="381"/>
      <c r="N42" s="380"/>
      <c r="O42" s="381" t="s">
        <v>3134</v>
      </c>
    </row>
    <row r="43" spans="1:15" ht="15.75" x14ac:dyDescent="0.25">
      <c r="A43" s="392"/>
      <c r="B43" s="393"/>
      <c r="D43" s="488"/>
      <c r="E43" s="488"/>
      <c r="F43" s="488"/>
      <c r="G43" s="403"/>
      <c r="H43" s="386" t="s">
        <v>3112</v>
      </c>
      <c r="I43" s="388" t="s">
        <v>3149</v>
      </c>
      <c r="J43" s="381" t="s">
        <v>3150</v>
      </c>
      <c r="L43" s="381" t="s">
        <v>7366</v>
      </c>
      <c r="M43" s="381" t="s">
        <v>3112</v>
      </c>
      <c r="N43" s="380" t="s">
        <v>3135</v>
      </c>
      <c r="O43" s="381" t="s">
        <v>3136</v>
      </c>
    </row>
    <row r="44" spans="1:15" ht="15.75" x14ac:dyDescent="0.25">
      <c r="A44" s="392"/>
      <c r="B44" s="393"/>
      <c r="D44" s="488"/>
      <c r="E44" s="488"/>
      <c r="F44" s="488"/>
      <c r="G44" s="403"/>
      <c r="H44" s="386" t="s">
        <v>3112</v>
      </c>
      <c r="I44" s="388" t="s">
        <v>3151</v>
      </c>
      <c r="J44" s="381" t="s">
        <v>3152</v>
      </c>
      <c r="L44" s="381" t="s">
        <v>7367</v>
      </c>
      <c r="M44" s="381" t="s">
        <v>3112</v>
      </c>
      <c r="N44" s="380" t="s">
        <v>3137</v>
      </c>
      <c r="O44" s="381" t="s">
        <v>3138</v>
      </c>
    </row>
    <row r="45" spans="1:15" ht="15.75" x14ac:dyDescent="0.25">
      <c r="A45" s="392"/>
      <c r="B45" s="393"/>
      <c r="D45" s="488"/>
      <c r="E45" s="488"/>
      <c r="F45" s="488"/>
      <c r="H45" s="386" t="s">
        <v>3112</v>
      </c>
      <c r="I45" s="388" t="s">
        <v>3153</v>
      </c>
      <c r="J45" s="381" t="s">
        <v>3154</v>
      </c>
      <c r="L45" s="381" t="s">
        <v>7368</v>
      </c>
      <c r="M45" s="381" t="s">
        <v>3112</v>
      </c>
      <c r="N45" s="380" t="s">
        <v>3139</v>
      </c>
      <c r="O45" s="381" t="s">
        <v>3140</v>
      </c>
    </row>
    <row r="46" spans="1:15" ht="15.75" x14ac:dyDescent="0.25">
      <c r="A46" s="392"/>
      <c r="B46" s="393"/>
      <c r="D46" s="488"/>
      <c r="E46" s="488"/>
      <c r="F46" s="488"/>
      <c r="H46" s="386" t="s">
        <v>3112</v>
      </c>
      <c r="I46" s="388" t="s">
        <v>3155</v>
      </c>
      <c r="J46" s="381" t="s">
        <v>3156</v>
      </c>
      <c r="L46" s="381" t="s">
        <v>7369</v>
      </c>
      <c r="M46" s="381" t="s">
        <v>3112</v>
      </c>
      <c r="N46" s="380" t="s">
        <v>3141</v>
      </c>
      <c r="O46" s="381" t="s">
        <v>3142</v>
      </c>
    </row>
    <row r="47" spans="1:15" ht="15.75" x14ac:dyDescent="0.25">
      <c r="A47" s="392"/>
      <c r="B47" s="393"/>
      <c r="D47" s="488"/>
      <c r="E47" s="488"/>
      <c r="F47" s="488"/>
      <c r="H47" s="386" t="s">
        <v>3112</v>
      </c>
      <c r="I47" s="388" t="s">
        <v>3157</v>
      </c>
      <c r="J47" s="381" t="s">
        <v>3158</v>
      </c>
      <c r="L47" s="381" t="s">
        <v>7370</v>
      </c>
      <c r="M47" s="381" t="s">
        <v>3112</v>
      </c>
      <c r="N47" s="380" t="s">
        <v>3143</v>
      </c>
      <c r="O47" s="381" t="s">
        <v>3144</v>
      </c>
    </row>
    <row r="48" spans="1:15" ht="15.75" x14ac:dyDescent="0.25">
      <c r="A48" s="392"/>
      <c r="B48" s="393"/>
      <c r="D48" s="488"/>
      <c r="E48" s="488"/>
      <c r="F48" s="488"/>
      <c r="H48" s="386" t="s">
        <v>3112</v>
      </c>
      <c r="I48" s="388" t="s">
        <v>3159</v>
      </c>
      <c r="J48" s="381" t="s">
        <v>3160</v>
      </c>
      <c r="L48" s="381" t="s">
        <v>7371</v>
      </c>
      <c r="M48" s="381"/>
      <c r="N48" s="380"/>
      <c r="O48" s="381" t="s">
        <v>3144</v>
      </c>
    </row>
    <row r="49" spans="1:15" ht="15.75" x14ac:dyDescent="0.25">
      <c r="A49" s="392"/>
      <c r="B49" s="393"/>
      <c r="D49" s="488"/>
      <c r="E49" s="488"/>
      <c r="F49" s="488"/>
      <c r="H49" s="386" t="s">
        <v>3112</v>
      </c>
      <c r="I49" s="388" t="s">
        <v>3161</v>
      </c>
      <c r="J49" s="381" t="s">
        <v>3162</v>
      </c>
      <c r="L49" s="381" t="s">
        <v>7372</v>
      </c>
      <c r="M49" s="381" t="s">
        <v>3112</v>
      </c>
      <c r="N49" s="380" t="s">
        <v>3145</v>
      </c>
      <c r="O49" s="381" t="s">
        <v>3146</v>
      </c>
    </row>
    <row r="50" spans="1:15" ht="15.75" x14ac:dyDescent="0.25">
      <c r="A50" s="392"/>
      <c r="B50" s="393"/>
      <c r="D50" s="488"/>
      <c r="E50" s="488"/>
      <c r="F50" s="488"/>
      <c r="H50" s="386" t="s">
        <v>3112</v>
      </c>
      <c r="I50" s="388" t="s">
        <v>3163</v>
      </c>
      <c r="J50" s="381" t="s">
        <v>3164</v>
      </c>
      <c r="L50" s="381" t="s">
        <v>7373</v>
      </c>
      <c r="M50" s="381" t="s">
        <v>3112</v>
      </c>
      <c r="N50" s="380" t="s">
        <v>3147</v>
      </c>
      <c r="O50" s="381" t="s">
        <v>3148</v>
      </c>
    </row>
    <row r="51" spans="1:15" ht="15.75" x14ac:dyDescent="0.25">
      <c r="A51" s="392"/>
      <c r="B51" s="393"/>
      <c r="D51" s="488"/>
      <c r="E51" s="488"/>
      <c r="F51" s="488"/>
      <c r="H51" s="386" t="s">
        <v>3112</v>
      </c>
      <c r="I51" s="388" t="s">
        <v>3165</v>
      </c>
      <c r="J51" s="381" t="s">
        <v>3166</v>
      </c>
      <c r="L51" s="381" t="s">
        <v>7374</v>
      </c>
      <c r="M51" s="381" t="s">
        <v>3112</v>
      </c>
      <c r="N51" s="380" t="s">
        <v>3149</v>
      </c>
      <c r="O51" s="381" t="s">
        <v>3150</v>
      </c>
    </row>
    <row r="52" spans="1:15" ht="15.75" x14ac:dyDescent="0.25">
      <c r="A52" s="392"/>
      <c r="B52" s="393"/>
      <c r="D52" s="488"/>
      <c r="E52" s="488"/>
      <c r="F52" s="488"/>
      <c r="H52" s="386" t="s">
        <v>3112</v>
      </c>
      <c r="I52" s="388" t="s">
        <v>3167</v>
      </c>
      <c r="J52" s="381" t="s">
        <v>3168</v>
      </c>
      <c r="L52" s="381" t="s">
        <v>7375</v>
      </c>
      <c r="M52" s="381" t="s">
        <v>3112</v>
      </c>
      <c r="N52" s="380" t="s">
        <v>3151</v>
      </c>
      <c r="O52" s="381" t="s">
        <v>3152</v>
      </c>
    </row>
    <row r="53" spans="1:15" ht="15.75" x14ac:dyDescent="0.25">
      <c r="A53" s="392"/>
      <c r="B53" s="393"/>
      <c r="D53" s="488"/>
      <c r="E53" s="488"/>
      <c r="F53" s="488"/>
      <c r="H53" s="386" t="s">
        <v>3112</v>
      </c>
      <c r="I53" s="388" t="s">
        <v>3169</v>
      </c>
      <c r="J53" s="381" t="s">
        <v>3170</v>
      </c>
      <c r="L53" s="381" t="s">
        <v>7376</v>
      </c>
      <c r="M53" s="381"/>
      <c r="N53" s="380"/>
      <c r="O53" s="381" t="s">
        <v>3152</v>
      </c>
    </row>
    <row r="54" spans="1:15" ht="15.75" x14ac:dyDescent="0.25">
      <c r="A54" s="392"/>
      <c r="B54" s="393"/>
      <c r="D54" s="488"/>
      <c r="E54" s="488"/>
      <c r="F54" s="488"/>
      <c r="H54" s="386" t="s">
        <v>3112</v>
      </c>
      <c r="I54" s="388" t="s">
        <v>3171</v>
      </c>
      <c r="J54" s="381" t="s">
        <v>3172</v>
      </c>
      <c r="L54" s="381" t="s">
        <v>7377</v>
      </c>
      <c r="M54" s="381"/>
      <c r="N54" s="380"/>
      <c r="O54" s="381" t="s">
        <v>3152</v>
      </c>
    </row>
    <row r="55" spans="1:15" ht="15.75" x14ac:dyDescent="0.25">
      <c r="A55" s="392"/>
      <c r="B55" s="393"/>
      <c r="D55" s="488"/>
      <c r="E55" s="488"/>
      <c r="F55" s="488"/>
      <c r="H55" s="386" t="s">
        <v>3112</v>
      </c>
      <c r="I55" s="388" t="s">
        <v>3173</v>
      </c>
      <c r="J55" s="381" t="s">
        <v>3174</v>
      </c>
      <c r="L55" s="381" t="s">
        <v>7378</v>
      </c>
      <c r="M55" s="381" t="s">
        <v>3112</v>
      </c>
      <c r="N55" s="380" t="s">
        <v>3153</v>
      </c>
      <c r="O55" s="381" t="s">
        <v>3154</v>
      </c>
    </row>
    <row r="56" spans="1:15" ht="15.75" x14ac:dyDescent="0.25">
      <c r="A56" s="392"/>
      <c r="B56" s="393"/>
      <c r="D56" s="488"/>
      <c r="E56" s="488"/>
      <c r="F56" s="488"/>
      <c r="H56" s="386" t="s">
        <v>3112</v>
      </c>
      <c r="I56" s="388" t="s">
        <v>3175</v>
      </c>
      <c r="J56" s="381" t="s">
        <v>3176</v>
      </c>
      <c r="L56" s="381" t="s">
        <v>7379</v>
      </c>
      <c r="M56" s="381"/>
      <c r="N56" s="380"/>
      <c r="O56" s="381" t="s">
        <v>3154</v>
      </c>
    </row>
    <row r="57" spans="1:15" ht="15.75" x14ac:dyDescent="0.25">
      <c r="A57" s="392"/>
      <c r="B57" s="393"/>
      <c r="D57" s="488"/>
      <c r="E57" s="488"/>
      <c r="F57" s="488"/>
      <c r="H57" s="386" t="s">
        <v>3112</v>
      </c>
      <c r="I57" s="388" t="s">
        <v>3177</v>
      </c>
      <c r="J57" s="381" t="s">
        <v>3178</v>
      </c>
      <c r="L57" s="381" t="s">
        <v>7380</v>
      </c>
      <c r="M57" s="381"/>
      <c r="N57" s="380"/>
      <c r="O57" s="381" t="s">
        <v>3154</v>
      </c>
    </row>
    <row r="58" spans="1:15" ht="15.75" x14ac:dyDescent="0.25">
      <c r="A58" s="392"/>
      <c r="B58" s="393"/>
      <c r="D58" s="488"/>
      <c r="E58" s="488"/>
      <c r="F58" s="488"/>
      <c r="H58" s="386" t="s">
        <v>3112</v>
      </c>
      <c r="I58" s="388" t="s">
        <v>3179</v>
      </c>
      <c r="J58" s="381" t="s">
        <v>3180</v>
      </c>
      <c r="L58" s="381" t="s">
        <v>7381</v>
      </c>
      <c r="M58" s="381" t="s">
        <v>3112</v>
      </c>
      <c r="N58" s="380" t="s">
        <v>3155</v>
      </c>
      <c r="O58" s="381" t="s">
        <v>3156</v>
      </c>
    </row>
    <row r="59" spans="1:15" ht="15.75" x14ac:dyDescent="0.25">
      <c r="A59" s="392"/>
      <c r="B59" s="393"/>
      <c r="D59" s="488"/>
      <c r="E59" s="488"/>
      <c r="F59" s="488"/>
      <c r="H59" s="386" t="s">
        <v>3112</v>
      </c>
      <c r="I59" s="388" t="s">
        <v>3181</v>
      </c>
      <c r="J59" s="381" t="s">
        <v>3182</v>
      </c>
      <c r="L59" s="381" t="s">
        <v>7382</v>
      </c>
      <c r="M59" s="381"/>
      <c r="N59" s="380"/>
      <c r="O59" s="381" t="s">
        <v>3156</v>
      </c>
    </row>
    <row r="60" spans="1:15" ht="15.75" x14ac:dyDescent="0.25">
      <c r="A60" s="392"/>
      <c r="B60" s="393"/>
      <c r="D60" s="488"/>
      <c r="E60" s="488"/>
      <c r="F60" s="488"/>
      <c r="H60" s="386" t="s">
        <v>3112</v>
      </c>
      <c r="I60" s="388" t="s">
        <v>3183</v>
      </c>
      <c r="J60" s="381" t="s">
        <v>3184</v>
      </c>
      <c r="L60" s="381" t="s">
        <v>7383</v>
      </c>
      <c r="M60" s="381" t="s">
        <v>3112</v>
      </c>
      <c r="N60" s="380" t="s">
        <v>3157</v>
      </c>
      <c r="O60" s="381" t="s">
        <v>3158</v>
      </c>
    </row>
    <row r="61" spans="1:15" ht="15.75" x14ac:dyDescent="0.25">
      <c r="A61" s="392"/>
      <c r="B61" s="393"/>
      <c r="D61" s="488"/>
      <c r="E61" s="488"/>
      <c r="F61" s="488"/>
      <c r="H61" s="386" t="s">
        <v>3112</v>
      </c>
      <c r="I61" s="388" t="s">
        <v>3185</v>
      </c>
      <c r="J61" s="381" t="s">
        <v>3186</v>
      </c>
      <c r="L61" s="381" t="s">
        <v>7384</v>
      </c>
      <c r="M61" s="381"/>
      <c r="N61" s="380"/>
      <c r="O61" s="381" t="s">
        <v>3158</v>
      </c>
    </row>
    <row r="62" spans="1:15" ht="15.75" x14ac:dyDescent="0.25">
      <c r="A62" s="392"/>
      <c r="B62" s="393"/>
      <c r="D62" s="488"/>
      <c r="E62" s="488"/>
      <c r="F62" s="488"/>
      <c r="H62" s="386" t="s">
        <v>3112</v>
      </c>
      <c r="I62" s="388" t="s">
        <v>3187</v>
      </c>
      <c r="J62" s="381" t="s">
        <v>3188</v>
      </c>
      <c r="L62" s="381" t="s">
        <v>7385</v>
      </c>
      <c r="M62" s="381" t="s">
        <v>3112</v>
      </c>
      <c r="N62" s="380" t="s">
        <v>3159</v>
      </c>
      <c r="O62" s="381" t="s">
        <v>3160</v>
      </c>
    </row>
    <row r="63" spans="1:15" ht="15.75" x14ac:dyDescent="0.25">
      <c r="A63" s="392"/>
      <c r="B63" s="393"/>
      <c r="D63" s="488"/>
      <c r="E63" s="488"/>
      <c r="F63" s="488"/>
      <c r="H63" s="386" t="s">
        <v>3112</v>
      </c>
      <c r="I63" s="388" t="s">
        <v>3189</v>
      </c>
      <c r="J63" s="381" t="s">
        <v>3190</v>
      </c>
      <c r="L63" s="381" t="s">
        <v>7386</v>
      </c>
      <c r="M63" s="381"/>
      <c r="N63" s="380"/>
      <c r="O63" s="381" t="s">
        <v>3160</v>
      </c>
    </row>
    <row r="64" spans="1:15" ht="15.75" x14ac:dyDescent="0.25">
      <c r="A64" s="392"/>
      <c r="B64" s="393"/>
      <c r="D64" s="488"/>
      <c r="E64" s="488"/>
      <c r="F64" s="488"/>
      <c r="H64" s="386" t="s">
        <v>3112</v>
      </c>
      <c r="I64" s="388" t="s">
        <v>3191</v>
      </c>
      <c r="J64" s="381" t="s">
        <v>3192</v>
      </c>
      <c r="L64" s="381" t="s">
        <v>7387</v>
      </c>
      <c r="M64" s="381" t="s">
        <v>3112</v>
      </c>
      <c r="N64" s="380" t="s">
        <v>3161</v>
      </c>
      <c r="O64" s="381" t="s">
        <v>3162</v>
      </c>
    </row>
    <row r="65" spans="1:15" ht="15.75" x14ac:dyDescent="0.25">
      <c r="A65" s="392"/>
      <c r="B65" s="393"/>
      <c r="D65" s="488"/>
      <c r="E65" s="488"/>
      <c r="F65" s="488"/>
      <c r="H65" s="386" t="s">
        <v>3112</v>
      </c>
      <c r="I65" s="388" t="s">
        <v>3193</v>
      </c>
      <c r="J65" s="381" t="s">
        <v>3194</v>
      </c>
      <c r="L65" s="381" t="s">
        <v>7388</v>
      </c>
      <c r="M65" s="381" t="s">
        <v>3112</v>
      </c>
      <c r="N65" s="380" t="s">
        <v>3163</v>
      </c>
      <c r="O65" s="381" t="s">
        <v>3164</v>
      </c>
    </row>
    <row r="66" spans="1:15" ht="15.75" x14ac:dyDescent="0.25">
      <c r="A66" s="392"/>
      <c r="B66" s="393"/>
      <c r="D66" s="488"/>
      <c r="E66" s="488"/>
      <c r="F66" s="488"/>
      <c r="H66" s="386" t="s">
        <v>3112</v>
      </c>
      <c r="I66" s="388" t="s">
        <v>3195</v>
      </c>
      <c r="J66" s="381" t="s">
        <v>3196</v>
      </c>
      <c r="L66" s="381" t="s">
        <v>7389</v>
      </c>
      <c r="M66" s="381"/>
      <c r="N66" s="380"/>
      <c r="O66" s="381" t="s">
        <v>3164</v>
      </c>
    </row>
    <row r="67" spans="1:15" ht="15.75" x14ac:dyDescent="0.25">
      <c r="A67" s="392"/>
      <c r="B67" s="393"/>
      <c r="D67" s="488"/>
      <c r="E67" s="488"/>
      <c r="F67" s="488"/>
      <c r="H67" s="386" t="s">
        <v>3112</v>
      </c>
      <c r="I67" s="388" t="s">
        <v>3197</v>
      </c>
      <c r="J67" s="381" t="s">
        <v>3198</v>
      </c>
      <c r="L67" s="381" t="s">
        <v>7390</v>
      </c>
      <c r="M67" s="381" t="s">
        <v>3112</v>
      </c>
      <c r="N67" s="380" t="s">
        <v>3165</v>
      </c>
      <c r="O67" s="381" t="s">
        <v>3166</v>
      </c>
    </row>
    <row r="68" spans="1:15" ht="15.75" x14ac:dyDescent="0.25">
      <c r="A68" s="392"/>
      <c r="B68" s="393"/>
      <c r="D68" s="488"/>
      <c r="E68" s="488"/>
      <c r="F68" s="488"/>
      <c r="H68" s="386" t="s">
        <v>3112</v>
      </c>
      <c r="I68" s="388" t="s">
        <v>3199</v>
      </c>
      <c r="J68" s="381" t="s">
        <v>3200</v>
      </c>
      <c r="L68" s="381" t="s">
        <v>7391</v>
      </c>
      <c r="M68" s="381" t="s">
        <v>3112</v>
      </c>
      <c r="N68" s="380" t="s">
        <v>3167</v>
      </c>
      <c r="O68" s="381" t="s">
        <v>3168</v>
      </c>
    </row>
    <row r="69" spans="1:15" ht="15.75" x14ac:dyDescent="0.25">
      <c r="A69" s="392"/>
      <c r="B69" s="393"/>
      <c r="D69" s="488"/>
      <c r="E69" s="488"/>
      <c r="F69" s="488"/>
      <c r="H69" s="386" t="s">
        <v>3112</v>
      </c>
      <c r="I69" s="388" t="s">
        <v>3201</v>
      </c>
      <c r="J69" s="381" t="s">
        <v>3202</v>
      </c>
      <c r="L69" s="381" t="s">
        <v>7392</v>
      </c>
      <c r="M69" s="381" t="s">
        <v>3112</v>
      </c>
      <c r="N69" s="380" t="s">
        <v>3169</v>
      </c>
      <c r="O69" s="381" t="s">
        <v>3170</v>
      </c>
    </row>
    <row r="70" spans="1:15" ht="15.75" x14ac:dyDescent="0.25">
      <c r="A70" s="392"/>
      <c r="B70" s="393"/>
      <c r="D70" s="488"/>
      <c r="E70" s="488"/>
      <c r="F70" s="488"/>
      <c r="H70" s="394"/>
      <c r="I70" s="390" t="s">
        <v>3203</v>
      </c>
      <c r="J70" s="395"/>
      <c r="L70" s="381" t="s">
        <v>7393</v>
      </c>
      <c r="M70" s="381"/>
      <c r="N70" s="380"/>
      <c r="O70" s="381" t="s">
        <v>3170</v>
      </c>
    </row>
    <row r="71" spans="1:15" ht="15.75" x14ac:dyDescent="0.25">
      <c r="A71" s="392"/>
      <c r="B71" s="393"/>
      <c r="D71" s="488"/>
      <c r="E71" s="488"/>
      <c r="F71" s="488"/>
      <c r="H71" s="386" t="s">
        <v>3204</v>
      </c>
      <c r="I71" s="388" t="s">
        <v>3205</v>
      </c>
      <c r="J71" s="381" t="s">
        <v>3206</v>
      </c>
      <c r="L71" s="381" t="s">
        <v>7394</v>
      </c>
      <c r="M71" s="381" t="s">
        <v>3112</v>
      </c>
      <c r="N71" s="380" t="s">
        <v>3171</v>
      </c>
      <c r="O71" s="381" t="s">
        <v>3172</v>
      </c>
    </row>
    <row r="72" spans="1:15" ht="15.75" x14ac:dyDescent="0.25">
      <c r="A72" s="392"/>
      <c r="B72" s="393"/>
      <c r="D72" s="488"/>
      <c r="E72" s="488"/>
      <c r="F72" s="488"/>
      <c r="H72" s="386" t="s">
        <v>3204</v>
      </c>
      <c r="I72" s="388" t="s">
        <v>3207</v>
      </c>
      <c r="J72" s="381" t="s">
        <v>3208</v>
      </c>
      <c r="L72" s="381" t="s">
        <v>7395</v>
      </c>
      <c r="M72" s="381"/>
      <c r="N72" s="380"/>
      <c r="O72" s="381" t="s">
        <v>3172</v>
      </c>
    </row>
    <row r="73" spans="1:15" ht="15.75" x14ac:dyDescent="0.25">
      <c r="A73" s="392"/>
      <c r="B73" s="393"/>
      <c r="D73" s="488"/>
      <c r="E73" s="488"/>
      <c r="F73" s="488"/>
      <c r="H73" s="386" t="s">
        <v>3204</v>
      </c>
      <c r="I73" s="388" t="s">
        <v>3209</v>
      </c>
      <c r="J73" s="381" t="s">
        <v>3210</v>
      </c>
      <c r="L73" s="381" t="s">
        <v>7396</v>
      </c>
      <c r="M73" s="381" t="s">
        <v>3112</v>
      </c>
      <c r="N73" s="380" t="s">
        <v>3173</v>
      </c>
      <c r="O73" s="381" t="s">
        <v>3174</v>
      </c>
    </row>
    <row r="74" spans="1:15" ht="15.75" x14ac:dyDescent="0.25">
      <c r="A74" s="392"/>
      <c r="B74" s="393"/>
      <c r="D74" s="488"/>
      <c r="E74" s="488"/>
      <c r="F74" s="488"/>
      <c r="H74" s="386" t="s">
        <v>3204</v>
      </c>
      <c r="I74" s="388" t="s">
        <v>3211</v>
      </c>
      <c r="J74" s="381" t="s">
        <v>3212</v>
      </c>
      <c r="L74" s="381" t="s">
        <v>7397</v>
      </c>
      <c r="M74" s="381" t="s">
        <v>3112</v>
      </c>
      <c r="N74" s="380" t="s">
        <v>3175</v>
      </c>
      <c r="O74" s="381" t="s">
        <v>3176</v>
      </c>
    </row>
    <row r="75" spans="1:15" ht="15.75" x14ac:dyDescent="0.25">
      <c r="A75" s="392"/>
      <c r="B75" s="393"/>
      <c r="D75" s="488"/>
      <c r="E75" s="488"/>
      <c r="F75" s="488"/>
      <c r="H75" s="386" t="s">
        <v>3204</v>
      </c>
      <c r="I75" s="388" t="s">
        <v>3213</v>
      </c>
      <c r="J75" s="381" t="s">
        <v>3214</v>
      </c>
      <c r="L75" s="381" t="s">
        <v>7398</v>
      </c>
      <c r="M75" s="381"/>
      <c r="N75" s="380"/>
      <c r="O75" s="381" t="s">
        <v>3176</v>
      </c>
    </row>
    <row r="76" spans="1:15" ht="15.75" x14ac:dyDescent="0.25">
      <c r="A76" s="392"/>
      <c r="B76" s="393"/>
      <c r="D76" s="488"/>
      <c r="E76" s="488"/>
      <c r="F76" s="488"/>
      <c r="H76" s="386" t="s">
        <v>3204</v>
      </c>
      <c r="I76" s="388" t="s">
        <v>3215</v>
      </c>
      <c r="J76" s="381" t="s">
        <v>3216</v>
      </c>
      <c r="L76" s="381" t="s">
        <v>7399</v>
      </c>
      <c r="M76" s="381" t="s">
        <v>3112</v>
      </c>
      <c r="N76" s="380" t="s">
        <v>3177</v>
      </c>
      <c r="O76" s="381" t="s">
        <v>3178</v>
      </c>
    </row>
    <row r="77" spans="1:15" ht="15.75" x14ac:dyDescent="0.25">
      <c r="A77" s="392"/>
      <c r="B77" s="393"/>
      <c r="D77" s="488"/>
      <c r="E77" s="488"/>
      <c r="F77" s="488"/>
      <c r="H77" s="386" t="s">
        <v>3204</v>
      </c>
      <c r="I77" s="388" t="s">
        <v>3217</v>
      </c>
      <c r="J77" s="381" t="s">
        <v>3218</v>
      </c>
      <c r="L77" s="381" t="s">
        <v>7400</v>
      </c>
      <c r="M77" s="381"/>
      <c r="N77" s="380"/>
      <c r="O77" s="381" t="s">
        <v>3178</v>
      </c>
    </row>
    <row r="78" spans="1:15" ht="15.75" x14ac:dyDescent="0.25">
      <c r="A78" s="392"/>
      <c r="B78" s="393"/>
      <c r="D78" s="488"/>
      <c r="E78" s="488"/>
      <c r="F78" s="488"/>
      <c r="H78" s="386" t="s">
        <v>3204</v>
      </c>
      <c r="I78" s="388" t="s">
        <v>3219</v>
      </c>
      <c r="J78" s="381" t="s">
        <v>3220</v>
      </c>
      <c r="L78" s="381" t="s">
        <v>7401</v>
      </c>
      <c r="M78" s="381" t="s">
        <v>3112</v>
      </c>
      <c r="N78" s="380" t="s">
        <v>3179</v>
      </c>
      <c r="O78" s="381" t="s">
        <v>3180</v>
      </c>
    </row>
    <row r="79" spans="1:15" ht="15.75" x14ac:dyDescent="0.25">
      <c r="A79" s="392"/>
      <c r="B79" s="393"/>
      <c r="D79" s="488"/>
      <c r="E79" s="488"/>
      <c r="F79" s="488"/>
      <c r="H79" s="386" t="s">
        <v>3204</v>
      </c>
      <c r="I79" s="388" t="s">
        <v>3221</v>
      </c>
      <c r="J79" s="381" t="s">
        <v>3222</v>
      </c>
      <c r="L79" s="381" t="s">
        <v>7402</v>
      </c>
      <c r="M79" s="381"/>
      <c r="N79" s="380"/>
      <c r="O79" s="381" t="s">
        <v>3180</v>
      </c>
    </row>
    <row r="80" spans="1:15" ht="15.75" x14ac:dyDescent="0.25">
      <c r="A80" s="392"/>
      <c r="B80" s="393"/>
      <c r="D80" s="488"/>
      <c r="E80" s="488"/>
      <c r="F80" s="488"/>
      <c r="H80" s="386" t="s">
        <v>3204</v>
      </c>
      <c r="I80" s="388" t="s">
        <v>3223</v>
      </c>
      <c r="J80" s="381" t="s">
        <v>3224</v>
      </c>
      <c r="L80" s="381" t="s">
        <v>7403</v>
      </c>
      <c r="M80" s="381"/>
      <c r="N80" s="380"/>
      <c r="O80" s="381" t="s">
        <v>3180</v>
      </c>
    </row>
    <row r="81" spans="1:15" ht="15.75" x14ac:dyDescent="0.25">
      <c r="A81" s="392"/>
      <c r="B81" s="393"/>
      <c r="D81" s="488"/>
      <c r="E81" s="488"/>
      <c r="F81" s="488"/>
      <c r="H81" s="386" t="s">
        <v>3204</v>
      </c>
      <c r="I81" s="388" t="s">
        <v>3225</v>
      </c>
      <c r="J81" s="381" t="s">
        <v>3226</v>
      </c>
      <c r="L81" s="381" t="s">
        <v>7404</v>
      </c>
      <c r="M81" s="381" t="s">
        <v>3112</v>
      </c>
      <c r="N81" s="380" t="s">
        <v>3181</v>
      </c>
      <c r="O81" s="381" t="s">
        <v>3182</v>
      </c>
    </row>
    <row r="82" spans="1:15" ht="15.75" x14ac:dyDescent="0.25">
      <c r="A82" s="392"/>
      <c r="B82" s="393"/>
      <c r="D82" s="488"/>
      <c r="E82" s="488"/>
      <c r="F82" s="488"/>
      <c r="H82" s="386" t="s">
        <v>3204</v>
      </c>
      <c r="I82" s="388" t="s">
        <v>3227</v>
      </c>
      <c r="J82" s="381" t="s">
        <v>3228</v>
      </c>
      <c r="L82" s="381" t="s">
        <v>7405</v>
      </c>
      <c r="M82" s="381"/>
      <c r="N82" s="380"/>
      <c r="O82" s="381" t="s">
        <v>3182</v>
      </c>
    </row>
    <row r="83" spans="1:15" ht="15.75" x14ac:dyDescent="0.25">
      <c r="A83" s="392"/>
      <c r="B83" s="393"/>
      <c r="D83" s="488"/>
      <c r="E83" s="488"/>
      <c r="F83" s="488"/>
      <c r="H83" s="386" t="s">
        <v>3204</v>
      </c>
      <c r="I83" s="388" t="s">
        <v>3229</v>
      </c>
      <c r="J83" s="381" t="s">
        <v>3230</v>
      </c>
      <c r="L83" s="381" t="s">
        <v>7406</v>
      </c>
      <c r="M83" s="381" t="s">
        <v>3112</v>
      </c>
      <c r="N83" s="380" t="s">
        <v>3183</v>
      </c>
      <c r="O83" s="381" t="s">
        <v>3184</v>
      </c>
    </row>
    <row r="84" spans="1:15" ht="15.75" x14ac:dyDescent="0.25">
      <c r="A84" s="392"/>
      <c r="B84" s="393"/>
      <c r="D84" s="488"/>
      <c r="E84" s="488"/>
      <c r="F84" s="488"/>
      <c r="H84" s="386" t="s">
        <v>3204</v>
      </c>
      <c r="I84" s="388" t="s">
        <v>3231</v>
      </c>
      <c r="J84" s="381" t="s">
        <v>3232</v>
      </c>
      <c r="L84" s="381" t="s">
        <v>7407</v>
      </c>
      <c r="M84" s="381" t="s">
        <v>3112</v>
      </c>
      <c r="N84" s="380" t="s">
        <v>3185</v>
      </c>
      <c r="O84" s="381" t="s">
        <v>3186</v>
      </c>
    </row>
    <row r="85" spans="1:15" ht="15.75" x14ac:dyDescent="0.25">
      <c r="A85" s="392"/>
      <c r="B85" s="393"/>
      <c r="D85" s="488"/>
      <c r="E85" s="488"/>
      <c r="F85" s="488"/>
      <c r="H85" s="386" t="s">
        <v>3204</v>
      </c>
      <c r="I85" s="388" t="s">
        <v>3233</v>
      </c>
      <c r="J85" s="381" t="s">
        <v>3234</v>
      </c>
      <c r="L85" s="381" t="s">
        <v>7408</v>
      </c>
      <c r="M85" s="381" t="s">
        <v>3112</v>
      </c>
      <c r="N85" s="380" t="s">
        <v>3187</v>
      </c>
      <c r="O85" s="381" t="s">
        <v>3188</v>
      </c>
    </row>
    <row r="86" spans="1:15" ht="15.75" x14ac:dyDescent="0.25">
      <c r="A86" s="392"/>
      <c r="B86" s="393"/>
      <c r="D86" s="488"/>
      <c r="E86" s="488"/>
      <c r="F86" s="488"/>
      <c r="H86" s="386" t="s">
        <v>3204</v>
      </c>
      <c r="I86" s="388" t="s">
        <v>3235</v>
      </c>
      <c r="J86" s="381" t="s">
        <v>3236</v>
      </c>
      <c r="L86" s="381" t="s">
        <v>7409</v>
      </c>
      <c r="M86" s="381"/>
      <c r="N86" s="380"/>
      <c r="O86" s="381" t="s">
        <v>3188</v>
      </c>
    </row>
    <row r="87" spans="1:15" ht="15.75" x14ac:dyDescent="0.25">
      <c r="A87" s="392"/>
      <c r="B87" s="393"/>
      <c r="D87" s="488"/>
      <c r="E87" s="488"/>
      <c r="F87" s="488"/>
      <c r="H87" s="386" t="s">
        <v>3204</v>
      </c>
      <c r="I87" s="388" t="s">
        <v>3237</v>
      </c>
      <c r="J87" s="381" t="s">
        <v>3238</v>
      </c>
      <c r="L87" s="381" t="s">
        <v>7410</v>
      </c>
      <c r="M87" s="381" t="s">
        <v>3112</v>
      </c>
      <c r="N87" s="380" t="s">
        <v>3189</v>
      </c>
      <c r="O87" s="381" t="s">
        <v>3190</v>
      </c>
    </row>
    <row r="88" spans="1:15" ht="15.75" x14ac:dyDescent="0.25">
      <c r="A88" s="392"/>
      <c r="B88" s="393"/>
      <c r="D88" s="488"/>
      <c r="E88" s="488"/>
      <c r="F88" s="488"/>
      <c r="H88" s="386" t="s">
        <v>3204</v>
      </c>
      <c r="I88" s="388" t="s">
        <v>3239</v>
      </c>
      <c r="J88" s="381" t="s">
        <v>3240</v>
      </c>
      <c r="L88" s="381" t="s">
        <v>7411</v>
      </c>
      <c r="M88" s="381"/>
      <c r="N88" s="380"/>
      <c r="O88" s="381" t="s">
        <v>3190</v>
      </c>
    </row>
    <row r="89" spans="1:15" ht="15.75" x14ac:dyDescent="0.25">
      <c r="A89" s="392"/>
      <c r="B89" s="393"/>
      <c r="D89" s="488"/>
      <c r="E89" s="488"/>
      <c r="F89" s="488"/>
      <c r="H89" s="386" t="s">
        <v>3204</v>
      </c>
      <c r="I89" s="388" t="s">
        <v>3241</v>
      </c>
      <c r="J89" s="381" t="s">
        <v>3242</v>
      </c>
      <c r="L89" s="381" t="s">
        <v>7412</v>
      </c>
      <c r="M89" s="381"/>
      <c r="N89" s="380"/>
      <c r="O89" s="381" t="s">
        <v>3190</v>
      </c>
    </row>
    <row r="90" spans="1:15" ht="15.75" x14ac:dyDescent="0.25">
      <c r="A90" s="392"/>
      <c r="B90" s="393"/>
      <c r="D90" s="488"/>
      <c r="E90" s="488"/>
      <c r="F90" s="488"/>
      <c r="H90" s="386" t="s">
        <v>3204</v>
      </c>
      <c r="I90" s="388" t="s">
        <v>3243</v>
      </c>
      <c r="J90" s="381" t="s">
        <v>3244</v>
      </c>
      <c r="L90" s="381" t="s">
        <v>7413</v>
      </c>
      <c r="M90" s="381" t="s">
        <v>3112</v>
      </c>
      <c r="N90" s="380" t="s">
        <v>3191</v>
      </c>
      <c r="O90" s="381" t="s">
        <v>3192</v>
      </c>
    </row>
    <row r="91" spans="1:15" ht="15.75" x14ac:dyDescent="0.25">
      <c r="A91" s="392"/>
      <c r="B91" s="393"/>
      <c r="D91" s="488"/>
      <c r="E91" s="488"/>
      <c r="F91" s="488"/>
      <c r="H91" s="386" t="s">
        <v>3204</v>
      </c>
      <c r="I91" s="388" t="s">
        <v>3245</v>
      </c>
      <c r="J91" s="381" t="s">
        <v>3246</v>
      </c>
      <c r="L91" s="381" t="s">
        <v>7414</v>
      </c>
      <c r="M91" s="381"/>
      <c r="N91" s="380"/>
      <c r="O91" s="381" t="s">
        <v>3192</v>
      </c>
    </row>
    <row r="92" spans="1:15" x14ac:dyDescent="0.2">
      <c r="A92" s="13"/>
      <c r="B92" s="396"/>
      <c r="D92" s="488"/>
      <c r="E92" s="488"/>
      <c r="F92" s="488"/>
      <c r="H92" s="394"/>
      <c r="I92" s="390" t="s">
        <v>3247</v>
      </c>
      <c r="J92" s="395"/>
      <c r="L92" s="381" t="s">
        <v>7415</v>
      </c>
      <c r="M92" s="381" t="s">
        <v>3112</v>
      </c>
      <c r="N92" s="380" t="s">
        <v>3193</v>
      </c>
      <c r="O92" s="381" t="s">
        <v>3194</v>
      </c>
    </row>
    <row r="93" spans="1:15" x14ac:dyDescent="0.2">
      <c r="C93" s="377"/>
      <c r="D93" s="488"/>
      <c r="E93" s="488"/>
      <c r="F93" s="488"/>
      <c r="H93" s="386" t="s">
        <v>3248</v>
      </c>
      <c r="I93" s="388" t="s">
        <v>3249</v>
      </c>
      <c r="J93" s="381" t="s">
        <v>3250</v>
      </c>
      <c r="L93" s="381" t="s">
        <v>7416</v>
      </c>
      <c r="M93" s="381" t="s">
        <v>3112</v>
      </c>
      <c r="N93" s="380" t="s">
        <v>3195</v>
      </c>
      <c r="O93" s="381" t="s">
        <v>3196</v>
      </c>
    </row>
    <row r="94" spans="1:15" x14ac:dyDescent="0.2">
      <c r="C94" s="377"/>
      <c r="D94" s="488"/>
      <c r="E94" s="488"/>
      <c r="F94" s="488"/>
      <c r="H94" s="386" t="s">
        <v>3248</v>
      </c>
      <c r="I94" s="388" t="s">
        <v>3251</v>
      </c>
      <c r="J94" s="381" t="s">
        <v>3252</v>
      </c>
      <c r="L94" s="381" t="s">
        <v>7417</v>
      </c>
      <c r="M94" s="381" t="s">
        <v>3112</v>
      </c>
      <c r="N94" s="380" t="s">
        <v>3197</v>
      </c>
      <c r="O94" s="381" t="s">
        <v>3198</v>
      </c>
    </row>
    <row r="95" spans="1:15" x14ac:dyDescent="0.2">
      <c r="C95" s="377"/>
      <c r="D95" s="488"/>
      <c r="E95" s="488"/>
      <c r="F95" s="488"/>
      <c r="H95" s="386" t="s">
        <v>3248</v>
      </c>
      <c r="I95" s="388" t="s">
        <v>3253</v>
      </c>
      <c r="J95" s="381" t="s">
        <v>3254</v>
      </c>
      <c r="L95" s="381" t="s">
        <v>7418</v>
      </c>
      <c r="M95" s="381"/>
      <c r="N95" s="380"/>
      <c r="O95" s="381" t="s">
        <v>3198</v>
      </c>
    </row>
    <row r="96" spans="1:15" x14ac:dyDescent="0.2">
      <c r="C96" s="377"/>
      <c r="D96" s="488"/>
      <c r="E96" s="488"/>
      <c r="F96" s="488"/>
      <c r="H96" s="386" t="s">
        <v>3248</v>
      </c>
      <c r="I96" s="388" t="s">
        <v>3255</v>
      </c>
      <c r="J96" s="381" t="s">
        <v>3256</v>
      </c>
      <c r="L96" s="381" t="s">
        <v>7419</v>
      </c>
      <c r="M96" s="381" t="s">
        <v>3112</v>
      </c>
      <c r="N96" s="380" t="s">
        <v>3199</v>
      </c>
      <c r="O96" s="381" t="s">
        <v>3200</v>
      </c>
    </row>
    <row r="97" spans="3:15" x14ac:dyDescent="0.2">
      <c r="C97" s="377"/>
      <c r="D97" s="488"/>
      <c r="E97" s="488"/>
      <c r="F97" s="488"/>
      <c r="H97" s="386" t="s">
        <v>3248</v>
      </c>
      <c r="I97" s="388" t="s">
        <v>3257</v>
      </c>
      <c r="J97" s="381" t="s">
        <v>3258</v>
      </c>
      <c r="L97" s="381" t="s">
        <v>7420</v>
      </c>
      <c r="M97" s="381" t="s">
        <v>3112</v>
      </c>
      <c r="N97" s="380" t="s">
        <v>3201</v>
      </c>
      <c r="O97" s="381" t="s">
        <v>3202</v>
      </c>
    </row>
    <row r="98" spans="3:15" x14ac:dyDescent="0.2">
      <c r="C98" s="377"/>
      <c r="D98" s="488"/>
      <c r="E98" s="488"/>
      <c r="F98" s="488"/>
      <c r="H98" s="386" t="s">
        <v>3248</v>
      </c>
      <c r="I98" s="388" t="s">
        <v>3259</v>
      </c>
      <c r="J98" s="381" t="s">
        <v>3260</v>
      </c>
      <c r="L98" s="381" t="s">
        <v>7421</v>
      </c>
      <c r="M98" s="381" t="s">
        <v>3204</v>
      </c>
      <c r="N98" s="380" t="s">
        <v>3205</v>
      </c>
      <c r="O98" s="381" t="s">
        <v>3206</v>
      </c>
    </row>
    <row r="99" spans="3:15" x14ac:dyDescent="0.2">
      <c r="C99" s="377"/>
      <c r="D99" s="488"/>
      <c r="E99" s="488"/>
      <c r="F99" s="488"/>
      <c r="H99" s="386" t="s">
        <v>3248</v>
      </c>
      <c r="I99" s="388" t="s">
        <v>3261</v>
      </c>
      <c r="J99" s="381" t="s">
        <v>3262</v>
      </c>
      <c r="L99" s="381" t="s">
        <v>7422</v>
      </c>
      <c r="M99" s="381"/>
      <c r="N99" s="380"/>
      <c r="O99" s="381" t="s">
        <v>3206</v>
      </c>
    </row>
    <row r="100" spans="3:15" x14ac:dyDescent="0.2">
      <c r="C100" s="377"/>
      <c r="D100" s="488"/>
      <c r="E100" s="488"/>
      <c r="F100" s="488"/>
      <c r="H100" s="386" t="s">
        <v>3248</v>
      </c>
      <c r="I100" s="388" t="s">
        <v>3263</v>
      </c>
      <c r="J100" s="381" t="s">
        <v>3264</v>
      </c>
      <c r="L100" s="381" t="s">
        <v>7423</v>
      </c>
      <c r="M100" s="381" t="s">
        <v>3204</v>
      </c>
      <c r="N100" s="380" t="s">
        <v>3207</v>
      </c>
      <c r="O100" s="381" t="s">
        <v>3208</v>
      </c>
    </row>
    <row r="101" spans="3:15" x14ac:dyDescent="0.2">
      <c r="C101" s="377"/>
      <c r="D101" s="488"/>
      <c r="E101" s="488"/>
      <c r="F101" s="488"/>
      <c r="H101" s="386" t="s">
        <v>3248</v>
      </c>
      <c r="I101" s="388" t="s">
        <v>3265</v>
      </c>
      <c r="J101" s="381" t="s">
        <v>3266</v>
      </c>
      <c r="L101" s="381" t="s">
        <v>7424</v>
      </c>
      <c r="M101" s="381" t="s">
        <v>3204</v>
      </c>
      <c r="N101" s="380" t="s">
        <v>3209</v>
      </c>
      <c r="O101" s="381" t="s">
        <v>3210</v>
      </c>
    </row>
    <row r="102" spans="3:15" x14ac:dyDescent="0.2">
      <c r="C102" s="377"/>
      <c r="D102" s="488"/>
      <c r="E102" s="488"/>
      <c r="F102" s="488"/>
      <c r="H102" s="386" t="s">
        <v>3248</v>
      </c>
      <c r="I102" s="388" t="s">
        <v>3267</v>
      </c>
      <c r="J102" s="381" t="s">
        <v>3268</v>
      </c>
      <c r="L102" s="381" t="s">
        <v>7425</v>
      </c>
      <c r="M102" s="381" t="s">
        <v>3204</v>
      </c>
      <c r="N102" s="380" t="s">
        <v>3211</v>
      </c>
      <c r="O102" s="381" t="s">
        <v>3212</v>
      </c>
    </row>
    <row r="103" spans="3:15" x14ac:dyDescent="0.2">
      <c r="C103" s="377"/>
      <c r="D103" s="488"/>
      <c r="E103" s="488"/>
      <c r="F103" s="488"/>
      <c r="H103" s="386" t="s">
        <v>3248</v>
      </c>
      <c r="I103" s="388" t="s">
        <v>3269</v>
      </c>
      <c r="J103" s="381" t="s">
        <v>3270</v>
      </c>
      <c r="L103" s="381" t="s">
        <v>7426</v>
      </c>
      <c r="M103" s="381" t="s">
        <v>3204</v>
      </c>
      <c r="N103" s="380" t="s">
        <v>3213</v>
      </c>
      <c r="O103" s="381" t="s">
        <v>3214</v>
      </c>
    </row>
    <row r="104" spans="3:15" x14ac:dyDescent="0.2">
      <c r="C104" s="377"/>
      <c r="D104" s="488"/>
      <c r="E104" s="488"/>
      <c r="F104" s="488"/>
      <c r="H104" s="386" t="s">
        <v>3248</v>
      </c>
      <c r="I104" s="388" t="s">
        <v>3271</v>
      </c>
      <c r="J104" s="381" t="s">
        <v>3272</v>
      </c>
      <c r="L104" s="381" t="s">
        <v>7427</v>
      </c>
      <c r="M104" s="381"/>
      <c r="N104" s="380"/>
      <c r="O104" s="381" t="s">
        <v>3214</v>
      </c>
    </row>
    <row r="105" spans="3:15" x14ac:dyDescent="0.2">
      <c r="C105" s="377"/>
      <c r="D105" s="488"/>
      <c r="E105" s="488"/>
      <c r="F105" s="488"/>
      <c r="H105" s="386" t="s">
        <v>3248</v>
      </c>
      <c r="I105" s="388" t="s">
        <v>3273</v>
      </c>
      <c r="J105" s="381" t="s">
        <v>3274</v>
      </c>
      <c r="L105" s="381" t="s">
        <v>7428</v>
      </c>
      <c r="M105" s="381" t="s">
        <v>3204</v>
      </c>
      <c r="N105" s="380" t="s">
        <v>3215</v>
      </c>
      <c r="O105" s="381" t="s">
        <v>3216</v>
      </c>
    </row>
    <row r="106" spans="3:15" x14ac:dyDescent="0.2">
      <c r="C106" s="377"/>
      <c r="D106" s="488"/>
      <c r="E106" s="488"/>
      <c r="F106" s="488"/>
      <c r="H106" s="386" t="s">
        <v>3248</v>
      </c>
      <c r="I106" s="388" t="s">
        <v>3275</v>
      </c>
      <c r="J106" s="381" t="s">
        <v>3276</v>
      </c>
      <c r="L106" s="381" t="s">
        <v>7429</v>
      </c>
      <c r="M106" s="381" t="s">
        <v>3204</v>
      </c>
      <c r="N106" s="380" t="s">
        <v>3217</v>
      </c>
      <c r="O106" s="381" t="s">
        <v>3218</v>
      </c>
    </row>
    <row r="107" spans="3:15" x14ac:dyDescent="0.2">
      <c r="C107" s="377"/>
      <c r="D107" s="488"/>
      <c r="E107" s="488"/>
      <c r="F107" s="488"/>
      <c r="H107" s="386" t="s">
        <v>3248</v>
      </c>
      <c r="I107" s="388" t="s">
        <v>3277</v>
      </c>
      <c r="J107" s="381" t="s">
        <v>3278</v>
      </c>
      <c r="L107" s="381" t="s">
        <v>7430</v>
      </c>
      <c r="M107" s="381" t="s">
        <v>3204</v>
      </c>
      <c r="N107" s="380" t="s">
        <v>3219</v>
      </c>
      <c r="O107" s="381" t="s">
        <v>3220</v>
      </c>
    </row>
    <row r="108" spans="3:15" x14ac:dyDescent="0.2">
      <c r="C108" s="377"/>
      <c r="D108" s="488"/>
      <c r="E108" s="488"/>
      <c r="F108" s="488"/>
      <c r="H108" s="386" t="s">
        <v>3248</v>
      </c>
      <c r="I108" s="388" t="s">
        <v>3279</v>
      </c>
      <c r="J108" s="381" t="s">
        <v>3280</v>
      </c>
      <c r="L108" s="381" t="s">
        <v>7431</v>
      </c>
      <c r="M108" s="381" t="s">
        <v>3204</v>
      </c>
      <c r="N108" s="380" t="s">
        <v>3221</v>
      </c>
      <c r="O108" s="381" t="s">
        <v>3222</v>
      </c>
    </row>
    <row r="109" spans="3:15" x14ac:dyDescent="0.2">
      <c r="C109" s="377"/>
      <c r="D109" s="488"/>
      <c r="E109" s="488"/>
      <c r="F109" s="488"/>
      <c r="H109" s="386" t="s">
        <v>3248</v>
      </c>
      <c r="I109" s="388" t="s">
        <v>3281</v>
      </c>
      <c r="J109" s="381" t="s">
        <v>3282</v>
      </c>
      <c r="L109" s="381" t="s">
        <v>7432</v>
      </c>
      <c r="M109" s="381" t="s">
        <v>3204</v>
      </c>
      <c r="N109" s="380" t="s">
        <v>3223</v>
      </c>
      <c r="O109" s="381" t="s">
        <v>3224</v>
      </c>
    </row>
    <row r="110" spans="3:15" x14ac:dyDescent="0.2">
      <c r="C110" s="377"/>
      <c r="D110" s="488"/>
      <c r="E110" s="488"/>
      <c r="F110" s="488"/>
      <c r="H110" s="386" t="s">
        <v>3248</v>
      </c>
      <c r="I110" s="388" t="s">
        <v>3283</v>
      </c>
      <c r="J110" s="381" t="s">
        <v>3284</v>
      </c>
      <c r="L110" s="381" t="s">
        <v>7433</v>
      </c>
      <c r="M110" s="381" t="s">
        <v>3204</v>
      </c>
      <c r="N110" s="380" t="s">
        <v>3225</v>
      </c>
      <c r="O110" s="381" t="s">
        <v>3226</v>
      </c>
    </row>
    <row r="111" spans="3:15" x14ac:dyDescent="0.2">
      <c r="C111" s="377"/>
      <c r="D111" s="488"/>
      <c r="E111" s="488"/>
      <c r="F111" s="488"/>
      <c r="H111" s="386" t="s">
        <v>3248</v>
      </c>
      <c r="I111" s="388" t="s">
        <v>3285</v>
      </c>
      <c r="J111" s="381" t="s">
        <v>3286</v>
      </c>
      <c r="L111" s="381" t="s">
        <v>7434</v>
      </c>
      <c r="M111" s="381"/>
      <c r="N111" s="380"/>
      <c r="O111" s="381" t="s">
        <v>3226</v>
      </c>
    </row>
    <row r="112" spans="3:15" x14ac:dyDescent="0.2">
      <c r="C112" s="377"/>
      <c r="D112" s="488"/>
      <c r="E112" s="488"/>
      <c r="F112" s="488"/>
      <c r="H112" s="386" t="s">
        <v>3248</v>
      </c>
      <c r="I112" s="388" t="s">
        <v>3287</v>
      </c>
      <c r="J112" s="381" t="s">
        <v>3288</v>
      </c>
      <c r="L112" s="381" t="s">
        <v>7435</v>
      </c>
      <c r="M112" s="381"/>
      <c r="N112" s="380"/>
      <c r="O112" s="381" t="s">
        <v>3226</v>
      </c>
    </row>
    <row r="113" spans="3:15" x14ac:dyDescent="0.2">
      <c r="C113" s="377"/>
      <c r="D113" s="488"/>
      <c r="E113" s="488"/>
      <c r="F113" s="488"/>
      <c r="H113" s="386" t="s">
        <v>3248</v>
      </c>
      <c r="I113" s="388" t="s">
        <v>3289</v>
      </c>
      <c r="J113" s="381" t="s">
        <v>3290</v>
      </c>
      <c r="L113" s="381" t="s">
        <v>7436</v>
      </c>
      <c r="M113" s="381" t="s">
        <v>3204</v>
      </c>
      <c r="N113" s="380" t="s">
        <v>3227</v>
      </c>
      <c r="O113" s="381" t="s">
        <v>3228</v>
      </c>
    </row>
    <row r="114" spans="3:15" x14ac:dyDescent="0.2">
      <c r="C114" s="377"/>
      <c r="D114" s="488"/>
      <c r="E114" s="488"/>
      <c r="F114" s="488"/>
      <c r="H114" s="386" t="s">
        <v>3248</v>
      </c>
      <c r="I114" s="388" t="s">
        <v>3291</v>
      </c>
      <c r="J114" s="381" t="s">
        <v>3292</v>
      </c>
      <c r="L114" s="381" t="s">
        <v>7437</v>
      </c>
      <c r="M114" s="381" t="s">
        <v>3204</v>
      </c>
      <c r="N114" s="380" t="s">
        <v>3229</v>
      </c>
      <c r="O114" s="381" t="s">
        <v>3230</v>
      </c>
    </row>
    <row r="115" spans="3:15" x14ac:dyDescent="0.2">
      <c r="C115" s="377"/>
      <c r="D115" s="488"/>
      <c r="E115" s="488"/>
      <c r="F115" s="488"/>
      <c r="H115" s="386" t="s">
        <v>3248</v>
      </c>
      <c r="I115" s="388" t="s">
        <v>3293</v>
      </c>
      <c r="J115" s="381" t="s">
        <v>3294</v>
      </c>
      <c r="L115" s="381" t="s">
        <v>7438</v>
      </c>
      <c r="M115" s="381" t="s">
        <v>3204</v>
      </c>
      <c r="N115" s="380" t="s">
        <v>3231</v>
      </c>
      <c r="O115" s="381" t="s">
        <v>3232</v>
      </c>
    </row>
    <row r="116" spans="3:15" x14ac:dyDescent="0.2">
      <c r="C116" s="377"/>
      <c r="D116" s="488"/>
      <c r="E116" s="488"/>
      <c r="F116" s="488"/>
      <c r="H116" s="386" t="s">
        <v>3248</v>
      </c>
      <c r="I116" s="388" t="s">
        <v>3295</v>
      </c>
      <c r="J116" s="381" t="s">
        <v>3296</v>
      </c>
      <c r="L116" s="381" t="s">
        <v>7439</v>
      </c>
      <c r="M116" s="381"/>
      <c r="N116" s="380"/>
      <c r="O116" s="381" t="s">
        <v>3232</v>
      </c>
    </row>
    <row r="117" spans="3:15" x14ac:dyDescent="0.2">
      <c r="C117" s="377"/>
      <c r="D117" s="488"/>
      <c r="E117" s="488"/>
      <c r="F117" s="488"/>
      <c r="H117" s="386" t="s">
        <v>3248</v>
      </c>
      <c r="I117" s="388" t="s">
        <v>3297</v>
      </c>
      <c r="J117" s="381" t="s">
        <v>3298</v>
      </c>
      <c r="L117" s="381" t="s">
        <v>7440</v>
      </c>
      <c r="M117" s="381" t="s">
        <v>3204</v>
      </c>
      <c r="N117" s="380" t="s">
        <v>3233</v>
      </c>
      <c r="O117" s="381" t="s">
        <v>3234</v>
      </c>
    </row>
    <row r="118" spans="3:15" x14ac:dyDescent="0.2">
      <c r="C118" s="377"/>
      <c r="D118" s="377"/>
      <c r="E118" s="377"/>
      <c r="H118" s="386" t="s">
        <v>3248</v>
      </c>
      <c r="I118" s="388" t="s">
        <v>3299</v>
      </c>
      <c r="J118" s="381" t="s">
        <v>3300</v>
      </c>
      <c r="L118" s="381" t="s">
        <v>7441</v>
      </c>
      <c r="M118" s="381" t="s">
        <v>3204</v>
      </c>
      <c r="N118" s="380" t="s">
        <v>3235</v>
      </c>
      <c r="O118" s="381" t="s">
        <v>3236</v>
      </c>
    </row>
    <row r="119" spans="3:15" x14ac:dyDescent="0.2">
      <c r="C119" s="377"/>
      <c r="D119" s="377"/>
      <c r="E119" s="377"/>
      <c r="H119" s="386" t="s">
        <v>3248</v>
      </c>
      <c r="I119" s="388" t="s">
        <v>3301</v>
      </c>
      <c r="J119" s="381" t="s">
        <v>3302</v>
      </c>
      <c r="L119" s="381" t="s">
        <v>7442</v>
      </c>
      <c r="M119" s="381"/>
      <c r="N119" s="380"/>
      <c r="O119" s="381" t="s">
        <v>3236</v>
      </c>
    </row>
    <row r="120" spans="3:15" x14ac:dyDescent="0.2">
      <c r="C120" s="377"/>
      <c r="D120" s="377"/>
      <c r="E120" s="377"/>
      <c r="H120" s="386" t="s">
        <v>3248</v>
      </c>
      <c r="I120" s="388" t="s">
        <v>3303</v>
      </c>
      <c r="J120" s="381" t="s">
        <v>3304</v>
      </c>
      <c r="L120" s="381" t="s">
        <v>7443</v>
      </c>
      <c r="M120" s="381" t="s">
        <v>3204</v>
      </c>
      <c r="N120" s="380" t="s">
        <v>3237</v>
      </c>
      <c r="O120" s="381" t="s">
        <v>3238</v>
      </c>
    </row>
    <row r="121" spans="3:15" x14ac:dyDescent="0.2">
      <c r="C121" s="377"/>
      <c r="D121" s="377"/>
      <c r="E121" s="377"/>
      <c r="H121" s="386" t="s">
        <v>3248</v>
      </c>
      <c r="I121" s="388" t="s">
        <v>3305</v>
      </c>
      <c r="J121" s="381" t="s">
        <v>3306</v>
      </c>
      <c r="L121" s="381" t="s">
        <v>7444</v>
      </c>
      <c r="M121" s="381"/>
      <c r="N121" s="380"/>
      <c r="O121" s="381" t="s">
        <v>3238</v>
      </c>
    </row>
    <row r="122" spans="3:15" x14ac:dyDescent="0.2">
      <c r="C122" s="377"/>
      <c r="D122" s="377"/>
      <c r="E122" s="377"/>
      <c r="H122" s="386" t="s">
        <v>3248</v>
      </c>
      <c r="I122" s="388" t="s">
        <v>3307</v>
      </c>
      <c r="J122" s="381" t="s">
        <v>3308</v>
      </c>
      <c r="L122" s="381" t="s">
        <v>7445</v>
      </c>
      <c r="M122" s="381" t="s">
        <v>3204</v>
      </c>
      <c r="N122" s="380" t="s">
        <v>3239</v>
      </c>
      <c r="O122" s="381" t="s">
        <v>3240</v>
      </c>
    </row>
    <row r="123" spans="3:15" x14ac:dyDescent="0.2">
      <c r="C123" s="377"/>
      <c r="D123" s="377"/>
      <c r="E123" s="377"/>
      <c r="H123" s="386" t="s">
        <v>3248</v>
      </c>
      <c r="I123" s="388" t="s">
        <v>3309</v>
      </c>
      <c r="J123" s="381" t="s">
        <v>3310</v>
      </c>
      <c r="L123" s="381" t="s">
        <v>7446</v>
      </c>
      <c r="M123" s="381" t="s">
        <v>3204</v>
      </c>
      <c r="N123" s="380" t="s">
        <v>3241</v>
      </c>
      <c r="O123" s="381" t="s">
        <v>3242</v>
      </c>
    </row>
    <row r="124" spans="3:15" x14ac:dyDescent="0.2">
      <c r="C124" s="377"/>
      <c r="D124" s="377"/>
      <c r="E124" s="377"/>
      <c r="H124" s="386" t="s">
        <v>3248</v>
      </c>
      <c r="I124" s="388" t="s">
        <v>3311</v>
      </c>
      <c r="J124" s="381" t="s">
        <v>3312</v>
      </c>
      <c r="L124" s="381" t="s">
        <v>7447</v>
      </c>
      <c r="M124" s="381"/>
      <c r="N124" s="380"/>
      <c r="O124" s="381" t="s">
        <v>3242</v>
      </c>
    </row>
    <row r="125" spans="3:15" x14ac:dyDescent="0.2">
      <c r="C125" s="377"/>
      <c r="D125" s="377"/>
      <c r="E125" s="377"/>
      <c r="H125" s="386" t="s">
        <v>3248</v>
      </c>
      <c r="I125" s="388" t="s">
        <v>3313</v>
      </c>
      <c r="J125" s="381" t="s">
        <v>3314</v>
      </c>
      <c r="L125" s="381" t="s">
        <v>7448</v>
      </c>
      <c r="M125" s="381" t="s">
        <v>3204</v>
      </c>
      <c r="N125" s="380" t="s">
        <v>3243</v>
      </c>
      <c r="O125" s="381" t="s">
        <v>3244</v>
      </c>
    </row>
    <row r="126" spans="3:15" x14ac:dyDescent="0.2">
      <c r="C126" s="377"/>
      <c r="D126" s="377"/>
      <c r="E126" s="377"/>
      <c r="H126" s="386" t="s">
        <v>3248</v>
      </c>
      <c r="I126" s="388" t="s">
        <v>3315</v>
      </c>
      <c r="J126" s="381" t="s">
        <v>3316</v>
      </c>
      <c r="L126" s="381" t="s">
        <v>7449</v>
      </c>
      <c r="M126" s="381"/>
      <c r="N126" s="380"/>
      <c r="O126" s="381" t="s">
        <v>3244</v>
      </c>
    </row>
    <row r="127" spans="3:15" x14ac:dyDescent="0.2">
      <c r="C127" s="377"/>
      <c r="D127" s="377"/>
      <c r="E127" s="377"/>
      <c r="H127" s="386" t="s">
        <v>3248</v>
      </c>
      <c r="I127" s="388" t="s">
        <v>3317</v>
      </c>
      <c r="J127" s="381" t="s">
        <v>3318</v>
      </c>
      <c r="L127" s="381" t="s">
        <v>7450</v>
      </c>
      <c r="M127" s="381"/>
      <c r="N127" s="380"/>
      <c r="O127" s="381" t="s">
        <v>3244</v>
      </c>
    </row>
    <row r="128" spans="3:15" x14ac:dyDescent="0.2">
      <c r="C128" s="377"/>
      <c r="D128" s="377"/>
      <c r="E128" s="377"/>
      <c r="H128" s="386" t="s">
        <v>3248</v>
      </c>
      <c r="I128" s="388" t="s">
        <v>3319</v>
      </c>
      <c r="J128" s="381" t="s">
        <v>3320</v>
      </c>
      <c r="L128" s="381" t="s">
        <v>7451</v>
      </c>
      <c r="M128" s="381" t="s">
        <v>3204</v>
      </c>
      <c r="N128" s="380" t="s">
        <v>3245</v>
      </c>
      <c r="O128" s="381" t="s">
        <v>3246</v>
      </c>
    </row>
    <row r="129" spans="3:15" x14ac:dyDescent="0.2">
      <c r="C129" s="377"/>
      <c r="D129" s="377"/>
      <c r="E129" s="377"/>
      <c r="H129" s="386" t="s">
        <v>3248</v>
      </c>
      <c r="I129" s="388" t="s">
        <v>3321</v>
      </c>
      <c r="J129" s="381" t="s">
        <v>3322</v>
      </c>
      <c r="L129" s="381" t="s">
        <v>7452</v>
      </c>
      <c r="M129" s="381"/>
      <c r="N129" s="380"/>
      <c r="O129" s="381" t="s">
        <v>3246</v>
      </c>
    </row>
    <row r="130" spans="3:15" x14ac:dyDescent="0.2">
      <c r="C130" s="377"/>
      <c r="D130" s="377"/>
      <c r="E130" s="377"/>
      <c r="H130" s="386" t="s">
        <v>3248</v>
      </c>
      <c r="I130" s="388" t="s">
        <v>3323</v>
      </c>
      <c r="J130" s="381" t="s">
        <v>3324</v>
      </c>
      <c r="L130" s="381" t="s">
        <v>7453</v>
      </c>
      <c r="M130" s="381" t="s">
        <v>3248</v>
      </c>
      <c r="N130" s="380" t="s">
        <v>3249</v>
      </c>
      <c r="O130" s="381" t="s">
        <v>3250</v>
      </c>
    </row>
    <row r="131" spans="3:15" x14ac:dyDescent="0.2">
      <c r="C131" s="377"/>
      <c r="D131" s="377"/>
      <c r="E131" s="377"/>
      <c r="H131" s="386" t="s">
        <v>3248</v>
      </c>
      <c r="I131" s="388" t="s">
        <v>3325</v>
      </c>
      <c r="J131" s="381" t="s">
        <v>3326</v>
      </c>
      <c r="L131" s="381" t="s">
        <v>7454</v>
      </c>
      <c r="M131" s="381" t="s">
        <v>3248</v>
      </c>
      <c r="N131" s="380" t="s">
        <v>3251</v>
      </c>
      <c r="O131" s="381" t="s">
        <v>3252</v>
      </c>
    </row>
    <row r="132" spans="3:15" x14ac:dyDescent="0.2">
      <c r="C132" s="377"/>
      <c r="D132" s="377"/>
      <c r="E132" s="377"/>
      <c r="H132" s="386" t="s">
        <v>3248</v>
      </c>
      <c r="I132" s="388" t="s">
        <v>3327</v>
      </c>
      <c r="J132" s="381" t="s">
        <v>3328</v>
      </c>
      <c r="L132" s="381" t="s">
        <v>7455</v>
      </c>
      <c r="M132" s="381"/>
      <c r="N132" s="380"/>
      <c r="O132" s="381" t="s">
        <v>3252</v>
      </c>
    </row>
    <row r="133" spans="3:15" x14ac:dyDescent="0.2">
      <c r="C133" s="377"/>
      <c r="D133" s="377"/>
      <c r="E133" s="377"/>
      <c r="H133" s="386" t="s">
        <v>3248</v>
      </c>
      <c r="I133" s="388" t="s">
        <v>3329</v>
      </c>
      <c r="J133" s="381" t="s">
        <v>3330</v>
      </c>
      <c r="L133" s="381" t="s">
        <v>7456</v>
      </c>
      <c r="M133" s="381" t="s">
        <v>3248</v>
      </c>
      <c r="N133" s="380" t="s">
        <v>3253</v>
      </c>
      <c r="O133" s="381" t="s">
        <v>3254</v>
      </c>
    </row>
    <row r="134" spans="3:15" x14ac:dyDescent="0.2">
      <c r="C134" s="377"/>
      <c r="D134" s="377"/>
      <c r="E134" s="377"/>
      <c r="H134" s="394"/>
      <c r="I134" s="390" t="s">
        <v>3331</v>
      </c>
      <c r="J134" s="395"/>
      <c r="L134" s="381" t="s">
        <v>7457</v>
      </c>
      <c r="M134" s="381" t="s">
        <v>3248</v>
      </c>
      <c r="N134" s="380" t="s">
        <v>3255</v>
      </c>
      <c r="O134" s="381" t="s">
        <v>3256</v>
      </c>
    </row>
    <row r="135" spans="3:15" x14ac:dyDescent="0.2">
      <c r="C135" s="377"/>
      <c r="D135" s="377"/>
      <c r="E135" s="377"/>
      <c r="H135" s="386" t="s">
        <v>3332</v>
      </c>
      <c r="I135" s="388" t="s">
        <v>3333</v>
      </c>
      <c r="J135" s="381" t="s">
        <v>3334</v>
      </c>
      <c r="L135" s="381" t="s">
        <v>7458</v>
      </c>
      <c r="M135" s="381" t="s">
        <v>3248</v>
      </c>
      <c r="N135" s="380" t="s">
        <v>3257</v>
      </c>
      <c r="O135" s="381" t="s">
        <v>3258</v>
      </c>
    </row>
    <row r="136" spans="3:15" x14ac:dyDescent="0.2">
      <c r="C136" s="377"/>
      <c r="D136" s="377"/>
      <c r="E136" s="377"/>
      <c r="H136" s="386" t="s">
        <v>3332</v>
      </c>
      <c r="I136" s="388" t="s">
        <v>3335</v>
      </c>
      <c r="J136" s="381" t="s">
        <v>3336</v>
      </c>
      <c r="L136" s="381" t="s">
        <v>7459</v>
      </c>
      <c r="M136" s="381"/>
      <c r="N136" s="380"/>
      <c r="O136" s="381" t="s">
        <v>3258</v>
      </c>
    </row>
    <row r="137" spans="3:15" x14ac:dyDescent="0.2">
      <c r="C137" s="377"/>
      <c r="D137" s="377"/>
      <c r="E137" s="377"/>
      <c r="H137" s="386" t="s">
        <v>3332</v>
      </c>
      <c r="I137" s="388" t="s">
        <v>3337</v>
      </c>
      <c r="J137" s="381" t="s">
        <v>3338</v>
      </c>
      <c r="L137" s="381" t="s">
        <v>7460</v>
      </c>
      <c r="M137" s="381"/>
      <c r="N137" s="380"/>
      <c r="O137" s="381" t="s">
        <v>3258</v>
      </c>
    </row>
    <row r="138" spans="3:15" x14ac:dyDescent="0.2">
      <c r="C138" s="377"/>
      <c r="D138" s="377"/>
      <c r="E138" s="377"/>
      <c r="H138" s="386" t="s">
        <v>3332</v>
      </c>
      <c r="I138" s="388" t="s">
        <v>3339</v>
      </c>
      <c r="J138" s="381" t="s">
        <v>3340</v>
      </c>
      <c r="L138" s="381" t="s">
        <v>7461</v>
      </c>
      <c r="M138" s="381" t="s">
        <v>3248</v>
      </c>
      <c r="N138" s="380" t="s">
        <v>3259</v>
      </c>
      <c r="O138" s="381" t="s">
        <v>3260</v>
      </c>
    </row>
    <row r="139" spans="3:15" x14ac:dyDescent="0.2">
      <c r="C139" s="377"/>
      <c r="D139" s="377"/>
      <c r="E139" s="377"/>
      <c r="H139" s="386" t="s">
        <v>3332</v>
      </c>
      <c r="I139" s="388" t="s">
        <v>3341</v>
      </c>
      <c r="J139" s="381" t="s">
        <v>3342</v>
      </c>
      <c r="L139" s="381" t="s">
        <v>7462</v>
      </c>
      <c r="M139" s="381" t="s">
        <v>3248</v>
      </c>
      <c r="N139" s="380" t="s">
        <v>3261</v>
      </c>
      <c r="O139" s="381" t="s">
        <v>3262</v>
      </c>
    </row>
    <row r="140" spans="3:15" x14ac:dyDescent="0.2">
      <c r="C140" s="377"/>
      <c r="D140" s="377"/>
      <c r="E140" s="377"/>
      <c r="H140" s="386" t="s">
        <v>3332</v>
      </c>
      <c r="I140" s="388" t="s">
        <v>3343</v>
      </c>
      <c r="J140" s="381" t="s">
        <v>3344</v>
      </c>
      <c r="L140" s="381" t="s">
        <v>7463</v>
      </c>
      <c r="M140" s="381" t="s">
        <v>3248</v>
      </c>
      <c r="N140" s="380" t="s">
        <v>3263</v>
      </c>
      <c r="O140" s="381" t="s">
        <v>3264</v>
      </c>
    </row>
    <row r="141" spans="3:15" x14ac:dyDescent="0.2">
      <c r="C141" s="377"/>
      <c r="D141" s="377"/>
      <c r="E141" s="377"/>
      <c r="H141" s="394"/>
      <c r="I141" s="390" t="s">
        <v>3345</v>
      </c>
      <c r="J141" s="395"/>
      <c r="L141" s="381" t="s">
        <v>7464</v>
      </c>
      <c r="M141" s="381"/>
      <c r="N141" s="380"/>
      <c r="O141" s="381" t="s">
        <v>3264</v>
      </c>
    </row>
    <row r="142" spans="3:15" x14ac:dyDescent="0.2">
      <c r="C142" s="377"/>
      <c r="D142" s="377"/>
      <c r="E142" s="377"/>
      <c r="H142" s="386" t="s">
        <v>3346</v>
      </c>
      <c r="I142" s="388" t="s">
        <v>3347</v>
      </c>
      <c r="J142" s="381" t="s">
        <v>3348</v>
      </c>
      <c r="L142" s="381" t="s">
        <v>7465</v>
      </c>
      <c r="M142" s="381" t="s">
        <v>3248</v>
      </c>
      <c r="N142" s="380" t="s">
        <v>3265</v>
      </c>
      <c r="O142" s="381" t="s">
        <v>3266</v>
      </c>
    </row>
    <row r="143" spans="3:15" x14ac:dyDescent="0.2">
      <c r="C143" s="377"/>
      <c r="D143" s="377"/>
      <c r="E143" s="377"/>
      <c r="H143" s="386" t="s">
        <v>3346</v>
      </c>
      <c r="I143" s="388" t="s">
        <v>3349</v>
      </c>
      <c r="J143" s="381" t="s">
        <v>3350</v>
      </c>
      <c r="L143" s="381" t="s">
        <v>7466</v>
      </c>
      <c r="M143" s="381" t="s">
        <v>3248</v>
      </c>
      <c r="N143" s="380" t="s">
        <v>3267</v>
      </c>
      <c r="O143" s="381" t="s">
        <v>3268</v>
      </c>
    </row>
    <row r="144" spans="3:15" x14ac:dyDescent="0.2">
      <c r="C144" s="377"/>
      <c r="D144" s="377"/>
      <c r="E144" s="377"/>
      <c r="H144" s="386" t="s">
        <v>3346</v>
      </c>
      <c r="I144" s="388" t="s">
        <v>3351</v>
      </c>
      <c r="J144" s="381" t="s">
        <v>3352</v>
      </c>
      <c r="L144" s="381" t="s">
        <v>7467</v>
      </c>
      <c r="M144" s="381" t="s">
        <v>3248</v>
      </c>
      <c r="N144" s="380" t="s">
        <v>3269</v>
      </c>
      <c r="O144" s="381" t="s">
        <v>3270</v>
      </c>
    </row>
    <row r="145" spans="3:15" x14ac:dyDescent="0.2">
      <c r="C145" s="377"/>
      <c r="D145" s="377"/>
      <c r="E145" s="377"/>
      <c r="H145" s="386" t="s">
        <v>3346</v>
      </c>
      <c r="I145" s="388" t="s">
        <v>3353</v>
      </c>
      <c r="J145" s="381" t="s">
        <v>3354</v>
      </c>
      <c r="L145" s="381" t="s">
        <v>7468</v>
      </c>
      <c r="M145" s="381" t="s">
        <v>3248</v>
      </c>
      <c r="N145" s="380" t="s">
        <v>3271</v>
      </c>
      <c r="O145" s="381" t="s">
        <v>3272</v>
      </c>
    </row>
    <row r="146" spans="3:15" x14ac:dyDescent="0.2">
      <c r="C146" s="377"/>
      <c r="D146" s="377"/>
      <c r="E146" s="377"/>
      <c r="H146" s="386" t="s">
        <v>3346</v>
      </c>
      <c r="I146" s="388" t="s">
        <v>3355</v>
      </c>
      <c r="J146" s="381" t="s">
        <v>3356</v>
      </c>
      <c r="L146" s="381" t="s">
        <v>7469</v>
      </c>
      <c r="M146" s="381" t="s">
        <v>3248</v>
      </c>
      <c r="N146" s="380" t="s">
        <v>3273</v>
      </c>
      <c r="O146" s="381" t="s">
        <v>3274</v>
      </c>
    </row>
    <row r="147" spans="3:15" x14ac:dyDescent="0.2">
      <c r="C147" s="377"/>
      <c r="D147" s="377"/>
      <c r="E147" s="377"/>
      <c r="H147" s="386" t="s">
        <v>3346</v>
      </c>
      <c r="I147" s="388" t="s">
        <v>3357</v>
      </c>
      <c r="J147" s="381" t="s">
        <v>3358</v>
      </c>
      <c r="L147" s="381" t="s">
        <v>7470</v>
      </c>
      <c r="M147" s="381" t="s">
        <v>3248</v>
      </c>
      <c r="N147" s="380" t="s">
        <v>3275</v>
      </c>
      <c r="O147" s="381" t="s">
        <v>3276</v>
      </c>
    </row>
    <row r="148" spans="3:15" x14ac:dyDescent="0.2">
      <c r="C148" s="377"/>
      <c r="D148" s="377"/>
      <c r="E148" s="377"/>
      <c r="H148" s="386" t="s">
        <v>3346</v>
      </c>
      <c r="I148" s="388" t="s">
        <v>3359</v>
      </c>
      <c r="J148" s="381" t="s">
        <v>3360</v>
      </c>
      <c r="L148" s="381" t="s">
        <v>7471</v>
      </c>
      <c r="M148" s="381" t="s">
        <v>3248</v>
      </c>
      <c r="N148" s="380" t="s">
        <v>3277</v>
      </c>
      <c r="O148" s="381" t="s">
        <v>3278</v>
      </c>
    </row>
    <row r="149" spans="3:15" x14ac:dyDescent="0.2">
      <c r="C149" s="377"/>
      <c r="D149" s="377"/>
      <c r="E149" s="377"/>
      <c r="H149" s="386" t="s">
        <v>3346</v>
      </c>
      <c r="I149" s="388" t="s">
        <v>3361</v>
      </c>
      <c r="J149" s="381" t="s">
        <v>3362</v>
      </c>
      <c r="L149" s="381" t="s">
        <v>7472</v>
      </c>
      <c r="M149" s="381" t="s">
        <v>3248</v>
      </c>
      <c r="N149" s="380" t="s">
        <v>3279</v>
      </c>
      <c r="O149" s="381" t="s">
        <v>3280</v>
      </c>
    </row>
    <row r="150" spans="3:15" x14ac:dyDescent="0.2">
      <c r="C150" s="377"/>
      <c r="D150" s="377"/>
      <c r="E150" s="377"/>
      <c r="H150" s="386" t="s">
        <v>3346</v>
      </c>
      <c r="I150" s="388" t="s">
        <v>3363</v>
      </c>
      <c r="J150" s="381" t="s">
        <v>3364</v>
      </c>
      <c r="L150" s="381" t="s">
        <v>7473</v>
      </c>
      <c r="M150" s="381" t="s">
        <v>3248</v>
      </c>
      <c r="N150" s="380" t="s">
        <v>3281</v>
      </c>
      <c r="O150" s="381" t="s">
        <v>3282</v>
      </c>
    </row>
    <row r="151" spans="3:15" x14ac:dyDescent="0.2">
      <c r="C151" s="377"/>
      <c r="D151" s="377"/>
      <c r="E151" s="377"/>
      <c r="H151" s="386" t="s">
        <v>3346</v>
      </c>
      <c r="I151" s="388" t="s">
        <v>3365</v>
      </c>
      <c r="J151" s="381" t="s">
        <v>3366</v>
      </c>
      <c r="L151" s="381" t="s">
        <v>7474</v>
      </c>
      <c r="M151" s="381" t="s">
        <v>3248</v>
      </c>
      <c r="N151" s="380" t="s">
        <v>3283</v>
      </c>
      <c r="O151" s="381" t="s">
        <v>3284</v>
      </c>
    </row>
    <row r="152" spans="3:15" x14ac:dyDescent="0.2">
      <c r="C152" s="377"/>
      <c r="D152" s="377"/>
      <c r="E152" s="377"/>
      <c r="H152" s="394"/>
      <c r="I152" s="390" t="s">
        <v>3367</v>
      </c>
      <c r="J152" s="395"/>
      <c r="L152" s="381" t="s">
        <v>7475</v>
      </c>
      <c r="M152" s="381" t="s">
        <v>3248</v>
      </c>
      <c r="N152" s="380" t="s">
        <v>3285</v>
      </c>
      <c r="O152" s="381" t="s">
        <v>3286</v>
      </c>
    </row>
    <row r="153" spans="3:15" x14ac:dyDescent="0.2">
      <c r="C153" s="377"/>
      <c r="D153" s="377"/>
      <c r="E153" s="377"/>
      <c r="H153" s="386" t="s">
        <v>3368</v>
      </c>
      <c r="I153" s="388" t="s">
        <v>3369</v>
      </c>
      <c r="J153" s="381" t="s">
        <v>3370</v>
      </c>
      <c r="L153" s="381" t="s">
        <v>7476</v>
      </c>
      <c r="M153" s="381" t="s">
        <v>3248</v>
      </c>
      <c r="N153" s="380" t="s">
        <v>3287</v>
      </c>
      <c r="O153" s="381" t="s">
        <v>3288</v>
      </c>
    </row>
    <row r="154" spans="3:15" x14ac:dyDescent="0.2">
      <c r="C154" s="377"/>
      <c r="D154" s="377"/>
      <c r="E154" s="377"/>
      <c r="H154" s="386" t="s">
        <v>3368</v>
      </c>
      <c r="I154" s="388" t="s">
        <v>3371</v>
      </c>
      <c r="J154" s="381" t="s">
        <v>3372</v>
      </c>
      <c r="L154" s="381" t="s">
        <v>7477</v>
      </c>
      <c r="M154" s="381"/>
      <c r="N154" s="380"/>
      <c r="O154" s="381" t="s">
        <v>3288</v>
      </c>
    </row>
    <row r="155" spans="3:15" x14ac:dyDescent="0.2">
      <c r="C155" s="377"/>
      <c r="D155" s="377"/>
      <c r="E155" s="377"/>
      <c r="H155" s="386" t="s">
        <v>3368</v>
      </c>
      <c r="I155" s="388" t="s">
        <v>3373</v>
      </c>
      <c r="J155" s="381" t="s">
        <v>3374</v>
      </c>
      <c r="L155" s="381" t="s">
        <v>7478</v>
      </c>
      <c r="M155" s="381" t="s">
        <v>3248</v>
      </c>
      <c r="N155" s="380" t="s">
        <v>3289</v>
      </c>
      <c r="O155" s="381" t="s">
        <v>3290</v>
      </c>
    </row>
    <row r="156" spans="3:15" x14ac:dyDescent="0.2">
      <c r="C156" s="377"/>
      <c r="D156" s="377"/>
      <c r="E156" s="377"/>
      <c r="H156" s="386" t="s">
        <v>3368</v>
      </c>
      <c r="I156" s="388" t="s">
        <v>3375</v>
      </c>
      <c r="J156" s="381" t="s">
        <v>3376</v>
      </c>
      <c r="L156" s="381" t="s">
        <v>7479</v>
      </c>
      <c r="M156" s="381" t="s">
        <v>3248</v>
      </c>
      <c r="N156" s="380" t="s">
        <v>3291</v>
      </c>
      <c r="O156" s="381" t="s">
        <v>3292</v>
      </c>
    </row>
    <row r="157" spans="3:15" x14ac:dyDescent="0.2">
      <c r="C157" s="377"/>
      <c r="D157" s="377"/>
      <c r="E157" s="377"/>
      <c r="H157" s="386" t="s">
        <v>3368</v>
      </c>
      <c r="I157" s="388" t="s">
        <v>3377</v>
      </c>
      <c r="J157" s="381" t="s">
        <v>3378</v>
      </c>
      <c r="L157" s="381" t="s">
        <v>7480</v>
      </c>
      <c r="M157" s="381" t="s">
        <v>3248</v>
      </c>
      <c r="N157" s="380" t="s">
        <v>3293</v>
      </c>
      <c r="O157" s="381" t="s">
        <v>3294</v>
      </c>
    </row>
    <row r="158" spans="3:15" x14ac:dyDescent="0.2">
      <c r="C158" s="377"/>
      <c r="D158" s="377"/>
      <c r="E158" s="377"/>
      <c r="H158" s="386" t="s">
        <v>3368</v>
      </c>
      <c r="I158" s="388" t="s">
        <v>3379</v>
      </c>
      <c r="J158" s="381" t="s">
        <v>3380</v>
      </c>
      <c r="L158" s="381" t="s">
        <v>7481</v>
      </c>
      <c r="M158" s="381" t="s">
        <v>3248</v>
      </c>
      <c r="N158" s="380" t="s">
        <v>3295</v>
      </c>
      <c r="O158" s="381" t="s">
        <v>3296</v>
      </c>
    </row>
    <row r="159" spans="3:15" x14ac:dyDescent="0.2">
      <c r="C159" s="377"/>
      <c r="D159" s="377"/>
      <c r="E159" s="377"/>
      <c r="H159" s="386" t="s">
        <v>3368</v>
      </c>
      <c r="I159" s="388" t="s">
        <v>3381</v>
      </c>
      <c r="J159" s="381" t="s">
        <v>3382</v>
      </c>
      <c r="L159" s="381" t="s">
        <v>7482</v>
      </c>
      <c r="M159" s="381" t="s">
        <v>3248</v>
      </c>
      <c r="N159" s="380" t="s">
        <v>3297</v>
      </c>
      <c r="O159" s="381" t="s">
        <v>3298</v>
      </c>
    </row>
    <row r="160" spans="3:15" x14ac:dyDescent="0.2">
      <c r="C160" s="377"/>
      <c r="D160" s="377"/>
      <c r="E160" s="377"/>
      <c r="H160" s="386" t="s">
        <v>3368</v>
      </c>
      <c r="I160" s="388" t="s">
        <v>3383</v>
      </c>
      <c r="J160" s="381" t="s">
        <v>3384</v>
      </c>
      <c r="L160" s="381" t="s">
        <v>7483</v>
      </c>
      <c r="M160" s="381" t="s">
        <v>3248</v>
      </c>
      <c r="N160" s="380" t="s">
        <v>3299</v>
      </c>
      <c r="O160" s="381" t="s">
        <v>3300</v>
      </c>
    </row>
    <row r="161" spans="3:15" x14ac:dyDescent="0.2">
      <c r="C161" s="377"/>
      <c r="D161" s="377"/>
      <c r="E161" s="377"/>
      <c r="H161" s="386" t="s">
        <v>3368</v>
      </c>
      <c r="I161" s="388" t="s">
        <v>3385</v>
      </c>
      <c r="J161" s="381" t="s">
        <v>3386</v>
      </c>
      <c r="L161" s="381" t="s">
        <v>7484</v>
      </c>
      <c r="M161" s="381"/>
      <c r="N161" s="380"/>
      <c r="O161" s="381" t="s">
        <v>3300</v>
      </c>
    </row>
    <row r="162" spans="3:15" x14ac:dyDescent="0.2">
      <c r="C162" s="377"/>
      <c r="D162" s="377"/>
      <c r="E162" s="377"/>
      <c r="H162" s="386" t="s">
        <v>3368</v>
      </c>
      <c r="I162" s="388" t="s">
        <v>3387</v>
      </c>
      <c r="J162" s="381" t="s">
        <v>3388</v>
      </c>
      <c r="L162" s="381" t="s">
        <v>7485</v>
      </c>
      <c r="M162" s="381" t="s">
        <v>3248</v>
      </c>
      <c r="N162" s="380" t="s">
        <v>3301</v>
      </c>
      <c r="O162" s="381" t="s">
        <v>3302</v>
      </c>
    </row>
    <row r="163" spans="3:15" x14ac:dyDescent="0.2">
      <c r="C163" s="377"/>
      <c r="D163" s="377"/>
      <c r="E163" s="377"/>
      <c r="H163" s="386" t="s">
        <v>3368</v>
      </c>
      <c r="I163" s="388" t="s">
        <v>3389</v>
      </c>
      <c r="J163" s="381" t="s">
        <v>3390</v>
      </c>
      <c r="L163" s="381" t="s">
        <v>7486</v>
      </c>
      <c r="M163" s="381"/>
      <c r="N163" s="380"/>
      <c r="O163" s="381" t="s">
        <v>3302</v>
      </c>
    </row>
    <row r="164" spans="3:15" x14ac:dyDescent="0.2">
      <c r="C164" s="377"/>
      <c r="D164" s="377"/>
      <c r="E164" s="377"/>
      <c r="H164" s="394"/>
      <c r="I164" s="390" t="s">
        <v>3391</v>
      </c>
      <c r="J164" s="395"/>
      <c r="L164" s="381" t="s">
        <v>7487</v>
      </c>
      <c r="M164" s="381" t="s">
        <v>3248</v>
      </c>
      <c r="N164" s="380" t="s">
        <v>3303</v>
      </c>
      <c r="O164" s="381" t="s">
        <v>3304</v>
      </c>
    </row>
    <row r="165" spans="3:15" x14ac:dyDescent="0.2">
      <c r="C165" s="377"/>
      <c r="D165" s="377"/>
      <c r="E165" s="377"/>
      <c r="H165" s="386" t="s">
        <v>3392</v>
      </c>
      <c r="I165" s="388" t="s">
        <v>3393</v>
      </c>
      <c r="J165" s="381" t="s">
        <v>3394</v>
      </c>
      <c r="L165" s="381" t="s">
        <v>7488</v>
      </c>
      <c r="M165" s="381"/>
      <c r="N165" s="380"/>
      <c r="O165" s="381" t="s">
        <v>3304</v>
      </c>
    </row>
    <row r="166" spans="3:15" x14ac:dyDescent="0.2">
      <c r="C166" s="377"/>
      <c r="D166" s="377"/>
      <c r="E166" s="377"/>
      <c r="H166" s="386" t="s">
        <v>3392</v>
      </c>
      <c r="I166" s="388" t="s">
        <v>3395</v>
      </c>
      <c r="J166" s="381" t="s">
        <v>3396</v>
      </c>
      <c r="L166" s="381" t="s">
        <v>7489</v>
      </c>
      <c r="M166" s="381" t="s">
        <v>3248</v>
      </c>
      <c r="N166" s="380" t="s">
        <v>3305</v>
      </c>
      <c r="O166" s="381" t="s">
        <v>3306</v>
      </c>
    </row>
    <row r="167" spans="3:15" x14ac:dyDescent="0.2">
      <c r="C167" s="377"/>
      <c r="D167" s="377"/>
      <c r="E167" s="377"/>
      <c r="H167" s="386" t="s">
        <v>3392</v>
      </c>
      <c r="I167" s="388" t="s">
        <v>3397</v>
      </c>
      <c r="J167" s="381" t="s">
        <v>3398</v>
      </c>
      <c r="L167" s="381" t="s">
        <v>7490</v>
      </c>
      <c r="M167" s="381" t="s">
        <v>3248</v>
      </c>
      <c r="N167" s="380" t="s">
        <v>3307</v>
      </c>
      <c r="O167" s="381" t="s">
        <v>3308</v>
      </c>
    </row>
    <row r="168" spans="3:15" x14ac:dyDescent="0.2">
      <c r="C168" s="377"/>
      <c r="D168" s="377"/>
      <c r="E168" s="377"/>
      <c r="H168" s="386" t="s">
        <v>3392</v>
      </c>
      <c r="I168" s="391" t="s">
        <v>3399</v>
      </c>
      <c r="J168" s="381" t="s">
        <v>3400</v>
      </c>
      <c r="L168" s="381" t="s">
        <v>7491</v>
      </c>
      <c r="M168" s="381" t="s">
        <v>3248</v>
      </c>
      <c r="N168" s="380" t="s">
        <v>3309</v>
      </c>
      <c r="O168" s="381" t="s">
        <v>3310</v>
      </c>
    </row>
    <row r="169" spans="3:15" x14ac:dyDescent="0.2">
      <c r="C169" s="377"/>
      <c r="D169" s="377"/>
      <c r="E169" s="377"/>
      <c r="H169" s="386" t="s">
        <v>3392</v>
      </c>
      <c r="I169" s="388" t="s">
        <v>3401</v>
      </c>
      <c r="J169" s="381" t="s">
        <v>3402</v>
      </c>
      <c r="L169" s="381" t="s">
        <v>7492</v>
      </c>
      <c r="M169" s="381"/>
      <c r="N169" s="380"/>
      <c r="O169" s="381" t="s">
        <v>3310</v>
      </c>
    </row>
    <row r="170" spans="3:15" x14ac:dyDescent="0.2">
      <c r="C170" s="377"/>
      <c r="D170" s="377"/>
      <c r="E170" s="377"/>
      <c r="H170" s="386" t="s">
        <v>3392</v>
      </c>
      <c r="I170" s="388" t="s">
        <v>3403</v>
      </c>
      <c r="J170" s="381" t="s">
        <v>3404</v>
      </c>
      <c r="L170" s="381" t="s">
        <v>7493</v>
      </c>
      <c r="M170" s="381" t="s">
        <v>3248</v>
      </c>
      <c r="N170" s="380" t="s">
        <v>3311</v>
      </c>
      <c r="O170" s="381" t="s">
        <v>3312</v>
      </c>
    </row>
    <row r="171" spans="3:15" x14ac:dyDescent="0.2">
      <c r="C171" s="377"/>
      <c r="D171" s="377"/>
      <c r="E171" s="377"/>
      <c r="H171" s="386" t="s">
        <v>3392</v>
      </c>
      <c r="I171" s="388" t="s">
        <v>3405</v>
      </c>
      <c r="J171" s="381" t="s">
        <v>3406</v>
      </c>
      <c r="L171" s="381" t="s">
        <v>7494</v>
      </c>
      <c r="M171" s="381" t="s">
        <v>3248</v>
      </c>
      <c r="N171" s="380" t="s">
        <v>3313</v>
      </c>
      <c r="O171" s="381" t="s">
        <v>3314</v>
      </c>
    </row>
    <row r="172" spans="3:15" x14ac:dyDescent="0.2">
      <c r="C172" s="377"/>
      <c r="D172" s="377"/>
      <c r="E172" s="377"/>
      <c r="H172" s="386" t="s">
        <v>3392</v>
      </c>
      <c r="I172" s="388" t="s">
        <v>3407</v>
      </c>
      <c r="J172" s="381" t="s">
        <v>3408</v>
      </c>
      <c r="L172" s="381" t="s">
        <v>7495</v>
      </c>
      <c r="M172" s="381"/>
      <c r="N172" s="380"/>
      <c r="O172" s="381" t="s">
        <v>3314</v>
      </c>
    </row>
    <row r="173" spans="3:15" x14ac:dyDescent="0.2">
      <c r="C173" s="377"/>
      <c r="D173" s="377"/>
      <c r="E173" s="377"/>
      <c r="H173" s="386" t="s">
        <v>3392</v>
      </c>
      <c r="I173" s="388" t="s">
        <v>3409</v>
      </c>
      <c r="J173" s="381" t="s">
        <v>3410</v>
      </c>
      <c r="L173" s="381" t="s">
        <v>7496</v>
      </c>
      <c r="M173" s="381"/>
      <c r="N173" s="380"/>
      <c r="O173" s="381" t="s">
        <v>3314</v>
      </c>
    </row>
    <row r="174" spans="3:15" x14ac:dyDescent="0.2">
      <c r="C174" s="377"/>
      <c r="D174" s="377"/>
      <c r="E174" s="377"/>
      <c r="H174" s="386" t="s">
        <v>3392</v>
      </c>
      <c r="I174" s="388" t="s">
        <v>3411</v>
      </c>
      <c r="J174" s="381" t="s">
        <v>3412</v>
      </c>
      <c r="L174" s="381" t="s">
        <v>7497</v>
      </c>
      <c r="M174" s="381" t="s">
        <v>3248</v>
      </c>
      <c r="N174" s="380" t="s">
        <v>3315</v>
      </c>
      <c r="O174" s="381" t="s">
        <v>3316</v>
      </c>
    </row>
    <row r="175" spans="3:15" x14ac:dyDescent="0.2">
      <c r="C175" s="377"/>
      <c r="D175" s="377"/>
      <c r="E175" s="377"/>
      <c r="H175" s="394"/>
      <c r="I175" s="390" t="s">
        <v>3413</v>
      </c>
      <c r="J175" s="395"/>
      <c r="L175" s="381" t="s">
        <v>7498</v>
      </c>
      <c r="M175" s="381" t="s">
        <v>3248</v>
      </c>
      <c r="N175" s="380" t="s">
        <v>3317</v>
      </c>
      <c r="O175" s="381" t="s">
        <v>3318</v>
      </c>
    </row>
    <row r="176" spans="3:15" x14ac:dyDescent="0.2">
      <c r="C176" s="377"/>
      <c r="D176" s="377"/>
      <c r="E176" s="377"/>
      <c r="H176" s="386" t="s">
        <v>3414</v>
      </c>
      <c r="I176" s="388" t="s">
        <v>3415</v>
      </c>
      <c r="J176" s="381" t="s">
        <v>3416</v>
      </c>
      <c r="L176" s="381" t="s">
        <v>7499</v>
      </c>
      <c r="M176" s="381" t="s">
        <v>3248</v>
      </c>
      <c r="N176" s="380" t="s">
        <v>3319</v>
      </c>
      <c r="O176" s="381" t="s">
        <v>3320</v>
      </c>
    </row>
    <row r="177" spans="3:15" x14ac:dyDescent="0.2">
      <c r="C177" s="377"/>
      <c r="D177" s="377"/>
      <c r="E177" s="377"/>
      <c r="H177" s="386" t="s">
        <v>3414</v>
      </c>
      <c r="I177" s="388" t="s">
        <v>3417</v>
      </c>
      <c r="J177" s="381" t="s">
        <v>3418</v>
      </c>
      <c r="L177" s="381" t="s">
        <v>7500</v>
      </c>
      <c r="M177" s="381"/>
      <c r="N177" s="380"/>
      <c r="O177" s="381" t="s">
        <v>3320</v>
      </c>
    </row>
    <row r="178" spans="3:15" x14ac:dyDescent="0.2">
      <c r="C178" s="377"/>
      <c r="D178" s="377"/>
      <c r="E178" s="377"/>
      <c r="H178" s="386" t="s">
        <v>3414</v>
      </c>
      <c r="I178" s="388" t="s">
        <v>3419</v>
      </c>
      <c r="J178" s="381" t="s">
        <v>3420</v>
      </c>
      <c r="L178" s="381" t="s">
        <v>7501</v>
      </c>
      <c r="M178" s="381" t="s">
        <v>3248</v>
      </c>
      <c r="N178" s="380" t="s">
        <v>3321</v>
      </c>
      <c r="O178" s="381" t="s">
        <v>3322</v>
      </c>
    </row>
    <row r="179" spans="3:15" x14ac:dyDescent="0.2">
      <c r="C179" s="377"/>
      <c r="D179" s="377"/>
      <c r="E179" s="377"/>
      <c r="H179" s="386" t="s">
        <v>3414</v>
      </c>
      <c r="I179" s="388" t="s">
        <v>3421</v>
      </c>
      <c r="J179" s="381" t="s">
        <v>3422</v>
      </c>
      <c r="L179" s="381" t="s">
        <v>7502</v>
      </c>
      <c r="M179" s="381"/>
      <c r="N179" s="380"/>
      <c r="O179" s="381" t="s">
        <v>3322</v>
      </c>
    </row>
    <row r="180" spans="3:15" x14ac:dyDescent="0.2">
      <c r="C180" s="377"/>
      <c r="D180" s="377"/>
      <c r="E180" s="377"/>
      <c r="H180" s="386" t="s">
        <v>3414</v>
      </c>
      <c r="I180" s="388" t="s">
        <v>3423</v>
      </c>
      <c r="J180" s="381" t="s">
        <v>3424</v>
      </c>
      <c r="L180" s="381" t="s">
        <v>7503</v>
      </c>
      <c r="M180" s="381" t="s">
        <v>3248</v>
      </c>
      <c r="N180" s="380" t="s">
        <v>3323</v>
      </c>
      <c r="O180" s="381" t="s">
        <v>3324</v>
      </c>
    </row>
    <row r="181" spans="3:15" x14ac:dyDescent="0.2">
      <c r="C181" s="377"/>
      <c r="D181" s="377"/>
      <c r="E181" s="377"/>
      <c r="H181" s="386" t="s">
        <v>3414</v>
      </c>
      <c r="I181" s="388" t="s">
        <v>3425</v>
      </c>
      <c r="J181" s="381" t="s">
        <v>3426</v>
      </c>
      <c r="L181" s="381" t="s">
        <v>7504</v>
      </c>
      <c r="M181" s="381" t="s">
        <v>3248</v>
      </c>
      <c r="N181" s="380" t="s">
        <v>3325</v>
      </c>
      <c r="O181" s="381" t="s">
        <v>3326</v>
      </c>
    </row>
    <row r="182" spans="3:15" x14ac:dyDescent="0.2">
      <c r="C182" s="377"/>
      <c r="D182" s="377"/>
      <c r="E182" s="377"/>
      <c r="H182" s="386" t="s">
        <v>3414</v>
      </c>
      <c r="I182" s="388" t="s">
        <v>3427</v>
      </c>
      <c r="J182" s="381" t="s">
        <v>3428</v>
      </c>
      <c r="L182" s="381" t="s">
        <v>7505</v>
      </c>
      <c r="M182" s="381" t="s">
        <v>3248</v>
      </c>
      <c r="N182" s="380" t="s">
        <v>3327</v>
      </c>
      <c r="O182" s="381" t="s">
        <v>3328</v>
      </c>
    </row>
    <row r="183" spans="3:15" x14ac:dyDescent="0.2">
      <c r="C183" s="377"/>
      <c r="D183" s="377"/>
      <c r="E183" s="377"/>
      <c r="H183" s="386" t="s">
        <v>3414</v>
      </c>
      <c r="I183" s="388" t="s">
        <v>3429</v>
      </c>
      <c r="J183" s="381" t="s">
        <v>3430</v>
      </c>
      <c r="L183" s="381" t="s">
        <v>7506</v>
      </c>
      <c r="M183" s="381" t="s">
        <v>3248</v>
      </c>
      <c r="N183" s="380" t="s">
        <v>3329</v>
      </c>
      <c r="O183" s="381" t="s">
        <v>3330</v>
      </c>
    </row>
    <row r="184" spans="3:15" x14ac:dyDescent="0.2">
      <c r="C184" s="377"/>
      <c r="D184" s="377"/>
      <c r="E184" s="377"/>
      <c r="H184" s="386" t="s">
        <v>3414</v>
      </c>
      <c r="I184" s="388" t="s">
        <v>3431</v>
      </c>
      <c r="J184" s="381" t="s">
        <v>3432</v>
      </c>
      <c r="L184" s="381" t="s">
        <v>7507</v>
      </c>
      <c r="M184" s="381" t="s">
        <v>3332</v>
      </c>
      <c r="N184" s="380" t="s">
        <v>3333</v>
      </c>
      <c r="O184" s="381" t="s">
        <v>3334</v>
      </c>
    </row>
    <row r="185" spans="3:15" x14ac:dyDescent="0.2">
      <c r="C185" s="377"/>
      <c r="D185" s="377"/>
      <c r="E185" s="377"/>
      <c r="H185" s="386" t="s">
        <v>3414</v>
      </c>
      <c r="I185" s="388" t="s">
        <v>3433</v>
      </c>
      <c r="J185" s="381" t="s">
        <v>3434</v>
      </c>
      <c r="L185" s="381" t="s">
        <v>7508</v>
      </c>
      <c r="M185" s="381" t="s">
        <v>3332</v>
      </c>
      <c r="N185" s="380" t="s">
        <v>3335</v>
      </c>
      <c r="O185" s="381" t="s">
        <v>3336</v>
      </c>
    </row>
    <row r="186" spans="3:15" x14ac:dyDescent="0.2">
      <c r="C186" s="377"/>
      <c r="D186" s="377"/>
      <c r="E186" s="377"/>
      <c r="H186" s="386" t="s">
        <v>3414</v>
      </c>
      <c r="I186" s="388" t="s">
        <v>3435</v>
      </c>
      <c r="J186" s="381" t="s">
        <v>3436</v>
      </c>
      <c r="L186" s="381" t="s">
        <v>7509</v>
      </c>
      <c r="M186" s="381" t="s">
        <v>3332</v>
      </c>
      <c r="N186" s="380" t="s">
        <v>3337</v>
      </c>
      <c r="O186" s="381" t="s">
        <v>3338</v>
      </c>
    </row>
    <row r="187" spans="3:15" x14ac:dyDescent="0.2">
      <c r="C187" s="377"/>
      <c r="D187" s="377"/>
      <c r="E187" s="377"/>
      <c r="H187" s="386" t="s">
        <v>3414</v>
      </c>
      <c r="I187" s="388" t="s">
        <v>3437</v>
      </c>
      <c r="J187" s="381" t="s">
        <v>3438</v>
      </c>
      <c r="L187" s="381" t="s">
        <v>7510</v>
      </c>
      <c r="M187" s="381" t="s">
        <v>3332</v>
      </c>
      <c r="N187" s="380" t="s">
        <v>3339</v>
      </c>
      <c r="O187" s="381" t="s">
        <v>3340</v>
      </c>
    </row>
    <row r="188" spans="3:15" x14ac:dyDescent="0.2">
      <c r="C188" s="377"/>
      <c r="D188" s="377"/>
      <c r="E188" s="377"/>
      <c r="H188" s="386" t="s">
        <v>3414</v>
      </c>
      <c r="I188" s="388" t="s">
        <v>3439</v>
      </c>
      <c r="J188" s="381" t="s">
        <v>3440</v>
      </c>
      <c r="L188" s="381" t="s">
        <v>7511</v>
      </c>
      <c r="M188" s="381" t="s">
        <v>3332</v>
      </c>
      <c r="N188" s="380" t="s">
        <v>3341</v>
      </c>
      <c r="O188" s="381" t="s">
        <v>3342</v>
      </c>
    </row>
    <row r="189" spans="3:15" x14ac:dyDescent="0.2">
      <c r="C189" s="377"/>
      <c r="D189" s="377"/>
      <c r="E189" s="377"/>
      <c r="H189" s="386" t="s">
        <v>3414</v>
      </c>
      <c r="I189" s="388" t="s">
        <v>3441</v>
      </c>
      <c r="J189" s="381" t="s">
        <v>3442</v>
      </c>
      <c r="L189" s="381" t="s">
        <v>7512</v>
      </c>
      <c r="M189" s="381" t="s">
        <v>3332</v>
      </c>
      <c r="N189" s="380" t="s">
        <v>3343</v>
      </c>
      <c r="O189" s="381" t="s">
        <v>3344</v>
      </c>
    </row>
    <row r="190" spans="3:15" x14ac:dyDescent="0.2">
      <c r="C190" s="377"/>
      <c r="D190" s="377"/>
      <c r="E190" s="377"/>
      <c r="H190" s="386" t="s">
        <v>3414</v>
      </c>
      <c r="I190" s="388" t="s">
        <v>3443</v>
      </c>
      <c r="J190" s="381" t="s">
        <v>3444</v>
      </c>
      <c r="L190" s="381" t="s">
        <v>7513</v>
      </c>
      <c r="M190" s="381" t="s">
        <v>3346</v>
      </c>
      <c r="N190" s="380" t="s">
        <v>3347</v>
      </c>
      <c r="O190" s="381" t="s">
        <v>3348</v>
      </c>
    </row>
    <row r="191" spans="3:15" x14ac:dyDescent="0.2">
      <c r="C191" s="377"/>
      <c r="D191" s="377"/>
      <c r="E191" s="377"/>
      <c r="H191" s="386" t="s">
        <v>3414</v>
      </c>
      <c r="I191" s="388" t="s">
        <v>3445</v>
      </c>
      <c r="J191" s="381" t="s">
        <v>3446</v>
      </c>
      <c r="L191" s="381" t="s">
        <v>7514</v>
      </c>
      <c r="M191" s="381"/>
      <c r="N191" s="380"/>
      <c r="O191" s="381" t="s">
        <v>3348</v>
      </c>
    </row>
    <row r="192" spans="3:15" x14ac:dyDescent="0.2">
      <c r="C192" s="377"/>
      <c r="D192" s="377"/>
      <c r="E192" s="377"/>
      <c r="H192" s="386" t="s">
        <v>3414</v>
      </c>
      <c r="I192" s="388" t="s">
        <v>3447</v>
      </c>
      <c r="J192" s="381" t="s">
        <v>3448</v>
      </c>
      <c r="L192" s="381" t="s">
        <v>7515</v>
      </c>
      <c r="M192" s="381"/>
      <c r="N192" s="380"/>
      <c r="O192" s="381" t="s">
        <v>3348</v>
      </c>
    </row>
    <row r="193" spans="3:15" x14ac:dyDescent="0.2">
      <c r="C193" s="377"/>
      <c r="D193" s="377"/>
      <c r="E193" s="377"/>
      <c r="H193" s="394"/>
      <c r="I193" s="390" t="s">
        <v>3449</v>
      </c>
      <c r="J193" s="395"/>
      <c r="L193" s="381" t="s">
        <v>7516</v>
      </c>
      <c r="M193" s="381"/>
      <c r="N193" s="380"/>
      <c r="O193" s="381" t="s">
        <v>3348</v>
      </c>
    </row>
    <row r="194" spans="3:15" x14ac:dyDescent="0.2">
      <c r="C194" s="377"/>
      <c r="D194" s="377"/>
      <c r="E194" s="377"/>
      <c r="H194" s="386" t="s">
        <v>3450</v>
      </c>
      <c r="I194" s="388" t="s">
        <v>3451</v>
      </c>
      <c r="J194" s="381" t="s">
        <v>3452</v>
      </c>
      <c r="L194" s="381" t="s">
        <v>7517</v>
      </c>
      <c r="M194" s="381" t="s">
        <v>3346</v>
      </c>
      <c r="N194" s="380" t="s">
        <v>3349</v>
      </c>
      <c r="O194" s="381" t="s">
        <v>3350</v>
      </c>
    </row>
    <row r="195" spans="3:15" x14ac:dyDescent="0.2">
      <c r="C195" s="377"/>
      <c r="D195" s="377"/>
      <c r="E195" s="377"/>
      <c r="H195" s="386" t="s">
        <v>3450</v>
      </c>
      <c r="I195" s="388" t="s">
        <v>3453</v>
      </c>
      <c r="J195" s="381" t="s">
        <v>3454</v>
      </c>
      <c r="L195" s="381" t="s">
        <v>7518</v>
      </c>
      <c r="M195" s="381"/>
      <c r="N195" s="380"/>
      <c r="O195" s="381" t="s">
        <v>3350</v>
      </c>
    </row>
    <row r="196" spans="3:15" x14ac:dyDescent="0.2">
      <c r="C196" s="377"/>
      <c r="D196" s="377"/>
      <c r="E196" s="377"/>
      <c r="H196" s="386" t="s">
        <v>3450</v>
      </c>
      <c r="I196" s="388" t="s">
        <v>3455</v>
      </c>
      <c r="J196" s="381" t="s">
        <v>3456</v>
      </c>
      <c r="L196" s="381" t="s">
        <v>7519</v>
      </c>
      <c r="M196" s="381" t="s">
        <v>3346</v>
      </c>
      <c r="N196" s="380" t="s">
        <v>3351</v>
      </c>
      <c r="O196" s="381" t="s">
        <v>3352</v>
      </c>
    </row>
    <row r="197" spans="3:15" x14ac:dyDescent="0.2">
      <c r="C197" s="377"/>
      <c r="D197" s="377"/>
      <c r="E197" s="377"/>
      <c r="H197" s="386" t="s">
        <v>3450</v>
      </c>
      <c r="I197" s="388" t="s">
        <v>3457</v>
      </c>
      <c r="J197" s="381" t="s">
        <v>3458</v>
      </c>
      <c r="L197" s="381" t="s">
        <v>7520</v>
      </c>
      <c r="M197" s="381"/>
      <c r="N197" s="380"/>
      <c r="O197" s="381" t="s">
        <v>3352</v>
      </c>
    </row>
    <row r="198" spans="3:15" x14ac:dyDescent="0.2">
      <c r="C198" s="377"/>
      <c r="D198" s="377"/>
      <c r="E198" s="377"/>
      <c r="H198" s="386" t="s">
        <v>3450</v>
      </c>
      <c r="I198" s="388" t="s">
        <v>3459</v>
      </c>
      <c r="J198" s="381" t="s">
        <v>3460</v>
      </c>
      <c r="L198" s="381" t="s">
        <v>7521</v>
      </c>
      <c r="M198" s="381" t="s">
        <v>3346</v>
      </c>
      <c r="N198" s="380" t="s">
        <v>3353</v>
      </c>
      <c r="O198" s="381" t="s">
        <v>3354</v>
      </c>
    </row>
    <row r="199" spans="3:15" x14ac:dyDescent="0.2">
      <c r="C199" s="377"/>
      <c r="D199" s="377"/>
      <c r="E199" s="377"/>
      <c r="H199" s="386" t="s">
        <v>3450</v>
      </c>
      <c r="I199" s="388" t="s">
        <v>3461</v>
      </c>
      <c r="J199" s="381" t="s">
        <v>3462</v>
      </c>
      <c r="L199" s="381" t="s">
        <v>7522</v>
      </c>
      <c r="M199" s="381" t="s">
        <v>3346</v>
      </c>
      <c r="N199" s="380" t="s">
        <v>3355</v>
      </c>
      <c r="O199" s="381" t="s">
        <v>3356</v>
      </c>
    </row>
    <row r="200" spans="3:15" x14ac:dyDescent="0.2">
      <c r="C200" s="377"/>
      <c r="D200" s="377"/>
      <c r="E200" s="377"/>
      <c r="H200" s="386" t="s">
        <v>3450</v>
      </c>
      <c r="I200" s="388" t="s">
        <v>3463</v>
      </c>
      <c r="J200" s="381" t="s">
        <v>3464</v>
      </c>
      <c r="L200" s="381" t="s">
        <v>7523</v>
      </c>
      <c r="M200" s="381" t="s">
        <v>3346</v>
      </c>
      <c r="N200" s="380" t="s">
        <v>3357</v>
      </c>
      <c r="O200" s="381" t="s">
        <v>3358</v>
      </c>
    </row>
    <row r="201" spans="3:15" x14ac:dyDescent="0.2">
      <c r="C201" s="377"/>
      <c r="D201" s="377"/>
      <c r="E201" s="377"/>
      <c r="H201" s="386" t="s">
        <v>3450</v>
      </c>
      <c r="I201" s="388" t="s">
        <v>3465</v>
      </c>
      <c r="J201" s="381" t="s">
        <v>3466</v>
      </c>
      <c r="L201" s="381" t="s">
        <v>7524</v>
      </c>
      <c r="M201" s="381" t="s">
        <v>3346</v>
      </c>
      <c r="N201" s="380" t="s">
        <v>3359</v>
      </c>
      <c r="O201" s="381" t="s">
        <v>3360</v>
      </c>
    </row>
    <row r="202" spans="3:15" x14ac:dyDescent="0.2">
      <c r="C202" s="377"/>
      <c r="D202" s="377"/>
      <c r="E202" s="377"/>
      <c r="H202" s="386" t="s">
        <v>3450</v>
      </c>
      <c r="I202" s="388" t="s">
        <v>3467</v>
      </c>
      <c r="J202" s="381" t="s">
        <v>3468</v>
      </c>
      <c r="L202" s="381" t="s">
        <v>7525</v>
      </c>
      <c r="M202" s="381" t="s">
        <v>3346</v>
      </c>
      <c r="N202" s="380" t="s">
        <v>3361</v>
      </c>
      <c r="O202" s="381" t="s">
        <v>3362</v>
      </c>
    </row>
    <row r="203" spans="3:15" x14ac:dyDescent="0.2">
      <c r="C203" s="377"/>
      <c r="D203" s="377"/>
      <c r="E203" s="377"/>
      <c r="H203" s="386" t="s">
        <v>3450</v>
      </c>
      <c r="I203" s="388" t="s">
        <v>3469</v>
      </c>
      <c r="J203" s="381" t="s">
        <v>3470</v>
      </c>
      <c r="L203" s="381" t="s">
        <v>7526</v>
      </c>
      <c r="M203" s="381" t="s">
        <v>3346</v>
      </c>
      <c r="N203" s="380" t="s">
        <v>3363</v>
      </c>
      <c r="O203" s="381" t="s">
        <v>3364</v>
      </c>
    </row>
    <row r="204" spans="3:15" x14ac:dyDescent="0.2">
      <c r="C204" s="377"/>
      <c r="D204" s="377"/>
      <c r="E204" s="377"/>
      <c r="H204" s="386" t="s">
        <v>3450</v>
      </c>
      <c r="I204" s="388" t="s">
        <v>3471</v>
      </c>
      <c r="J204" s="381" t="s">
        <v>3472</v>
      </c>
      <c r="L204" s="381" t="s">
        <v>7527</v>
      </c>
      <c r="M204" s="381" t="s">
        <v>3346</v>
      </c>
      <c r="N204" s="380" t="s">
        <v>3365</v>
      </c>
      <c r="O204" s="381" t="s">
        <v>3366</v>
      </c>
    </row>
    <row r="205" spans="3:15" x14ac:dyDescent="0.2">
      <c r="C205" s="377"/>
      <c r="D205" s="377"/>
      <c r="E205" s="377"/>
      <c r="H205" s="386" t="s">
        <v>3450</v>
      </c>
      <c r="I205" s="388" t="s">
        <v>3473</v>
      </c>
      <c r="J205" s="381" t="s">
        <v>3474</v>
      </c>
      <c r="L205" s="381" t="s">
        <v>7528</v>
      </c>
      <c r="M205" s="381" t="s">
        <v>3368</v>
      </c>
      <c r="N205" s="380" t="s">
        <v>3369</v>
      </c>
      <c r="O205" s="381" t="s">
        <v>3370</v>
      </c>
    </row>
    <row r="206" spans="3:15" x14ac:dyDescent="0.2">
      <c r="C206" s="377"/>
      <c r="D206" s="377"/>
      <c r="E206" s="377"/>
      <c r="H206" s="386" t="s">
        <v>3450</v>
      </c>
      <c r="I206" s="388" t="s">
        <v>3475</v>
      </c>
      <c r="J206" s="381" t="s">
        <v>3476</v>
      </c>
      <c r="L206" s="381" t="s">
        <v>7529</v>
      </c>
      <c r="M206" s="381" t="s">
        <v>3368</v>
      </c>
      <c r="N206" s="380" t="s">
        <v>3371</v>
      </c>
      <c r="O206" s="381" t="s">
        <v>3372</v>
      </c>
    </row>
    <row r="207" spans="3:15" x14ac:dyDescent="0.2">
      <c r="C207" s="377"/>
      <c r="D207" s="377"/>
      <c r="E207" s="377"/>
      <c r="H207" s="386" t="s">
        <v>3450</v>
      </c>
      <c r="I207" s="388" t="s">
        <v>3477</v>
      </c>
      <c r="J207" s="381" t="s">
        <v>3478</v>
      </c>
      <c r="L207" s="381" t="s">
        <v>7530</v>
      </c>
      <c r="M207" s="381" t="s">
        <v>3368</v>
      </c>
      <c r="N207" s="380" t="s">
        <v>3373</v>
      </c>
      <c r="O207" s="381" t="s">
        <v>3374</v>
      </c>
    </row>
    <row r="208" spans="3:15" x14ac:dyDescent="0.2">
      <c r="C208" s="377"/>
      <c r="D208" s="377"/>
      <c r="E208" s="377"/>
      <c r="H208" s="386" t="s">
        <v>3450</v>
      </c>
      <c r="I208" s="388" t="s">
        <v>3479</v>
      </c>
      <c r="J208" s="381" t="s">
        <v>3480</v>
      </c>
      <c r="L208" s="381" t="s">
        <v>7531</v>
      </c>
      <c r="M208" s="381" t="s">
        <v>3368</v>
      </c>
      <c r="N208" s="380" t="s">
        <v>3375</v>
      </c>
      <c r="O208" s="381" t="s">
        <v>3376</v>
      </c>
    </row>
    <row r="209" spans="3:15" x14ac:dyDescent="0.2">
      <c r="C209" s="377"/>
      <c r="D209" s="377"/>
      <c r="E209" s="377"/>
      <c r="H209" s="386" t="s">
        <v>3450</v>
      </c>
      <c r="I209" s="388" t="s">
        <v>3481</v>
      </c>
      <c r="J209" s="381" t="s">
        <v>3482</v>
      </c>
      <c r="L209" s="381" t="s">
        <v>7532</v>
      </c>
      <c r="M209" s="381"/>
      <c r="N209" s="380"/>
      <c r="O209" s="381" t="s">
        <v>3376</v>
      </c>
    </row>
    <row r="210" spans="3:15" x14ac:dyDescent="0.2">
      <c r="C210" s="377"/>
      <c r="D210" s="377"/>
      <c r="E210" s="377"/>
      <c r="H210" s="386" t="s">
        <v>3450</v>
      </c>
      <c r="I210" s="388" t="s">
        <v>3483</v>
      </c>
      <c r="J210" s="381" t="s">
        <v>3484</v>
      </c>
      <c r="L210" s="381" t="s">
        <v>7533</v>
      </c>
      <c r="M210" s="381" t="s">
        <v>3368</v>
      </c>
      <c r="N210" s="380" t="s">
        <v>3377</v>
      </c>
      <c r="O210" s="381" t="s">
        <v>3378</v>
      </c>
    </row>
    <row r="211" spans="3:15" x14ac:dyDescent="0.2">
      <c r="C211" s="377"/>
      <c r="D211" s="377"/>
      <c r="E211" s="377"/>
      <c r="H211" s="386" t="s">
        <v>3450</v>
      </c>
      <c r="I211" s="388" t="s">
        <v>3485</v>
      </c>
      <c r="J211" s="381" t="s">
        <v>3486</v>
      </c>
      <c r="L211" s="381" t="s">
        <v>7534</v>
      </c>
      <c r="M211" s="381"/>
      <c r="N211" s="380"/>
      <c r="O211" s="381" t="s">
        <v>3378</v>
      </c>
    </row>
    <row r="212" spans="3:15" x14ac:dyDescent="0.2">
      <c r="C212" s="377"/>
      <c r="D212" s="377"/>
      <c r="E212" s="377"/>
      <c r="H212" s="386" t="s">
        <v>3450</v>
      </c>
      <c r="I212" s="388" t="s">
        <v>3487</v>
      </c>
      <c r="J212" s="381" t="s">
        <v>3488</v>
      </c>
      <c r="L212" s="381" t="s">
        <v>7535</v>
      </c>
      <c r="M212" s="381" t="s">
        <v>3368</v>
      </c>
      <c r="N212" s="380" t="s">
        <v>3379</v>
      </c>
      <c r="O212" s="381" t="s">
        <v>3380</v>
      </c>
    </row>
    <row r="213" spans="3:15" x14ac:dyDescent="0.2">
      <c r="C213" s="377"/>
      <c r="D213" s="377"/>
      <c r="E213" s="377"/>
      <c r="H213" s="394"/>
      <c r="I213" s="390" t="s">
        <v>3489</v>
      </c>
      <c r="J213" s="395"/>
      <c r="L213" s="381" t="s">
        <v>7536</v>
      </c>
      <c r="M213" s="381"/>
      <c r="N213" s="380"/>
      <c r="O213" s="381" t="s">
        <v>3380</v>
      </c>
    </row>
    <row r="214" spans="3:15" x14ac:dyDescent="0.2">
      <c r="C214" s="377"/>
      <c r="D214" s="377"/>
      <c r="E214" s="377"/>
      <c r="H214" s="386" t="s">
        <v>3490</v>
      </c>
      <c r="I214" s="388" t="s">
        <v>3491</v>
      </c>
      <c r="J214" s="381" t="s">
        <v>3492</v>
      </c>
      <c r="L214" s="381" t="s">
        <v>7537</v>
      </c>
      <c r="M214" s="381" t="s">
        <v>3368</v>
      </c>
      <c r="N214" s="380" t="s">
        <v>3381</v>
      </c>
      <c r="O214" s="381" t="s">
        <v>3382</v>
      </c>
    </row>
    <row r="215" spans="3:15" x14ac:dyDescent="0.2">
      <c r="C215" s="377"/>
      <c r="D215" s="377"/>
      <c r="E215" s="377"/>
      <c r="H215" s="386" t="s">
        <v>3490</v>
      </c>
      <c r="I215" s="388" t="s">
        <v>3493</v>
      </c>
      <c r="J215" s="381" t="s">
        <v>3494</v>
      </c>
      <c r="L215" s="381" t="s">
        <v>7538</v>
      </c>
      <c r="M215" s="381" t="s">
        <v>3368</v>
      </c>
      <c r="N215" s="380" t="s">
        <v>3383</v>
      </c>
      <c r="O215" s="381" t="s">
        <v>3384</v>
      </c>
    </row>
    <row r="216" spans="3:15" x14ac:dyDescent="0.2">
      <c r="C216" s="377"/>
      <c r="D216" s="377"/>
      <c r="E216" s="377"/>
      <c r="H216" s="386" t="s">
        <v>3490</v>
      </c>
      <c r="I216" s="388" t="s">
        <v>3495</v>
      </c>
      <c r="J216" s="381" t="s">
        <v>3496</v>
      </c>
      <c r="L216" s="381" t="s">
        <v>7539</v>
      </c>
      <c r="M216" s="381" t="s">
        <v>3368</v>
      </c>
      <c r="N216" s="380" t="s">
        <v>3385</v>
      </c>
      <c r="O216" s="381" t="s">
        <v>3386</v>
      </c>
    </row>
    <row r="217" spans="3:15" x14ac:dyDescent="0.2">
      <c r="C217" s="377"/>
      <c r="D217" s="377"/>
      <c r="E217" s="377"/>
      <c r="H217" s="386" t="s">
        <v>3490</v>
      </c>
      <c r="I217" s="388" t="s">
        <v>3497</v>
      </c>
      <c r="J217" s="381" t="s">
        <v>3498</v>
      </c>
      <c r="L217" s="381" t="s">
        <v>7540</v>
      </c>
      <c r="M217" s="381" t="s">
        <v>3368</v>
      </c>
      <c r="N217" s="380" t="s">
        <v>3387</v>
      </c>
      <c r="O217" s="381" t="s">
        <v>3388</v>
      </c>
    </row>
    <row r="218" spans="3:15" x14ac:dyDescent="0.2">
      <c r="C218" s="377"/>
      <c r="D218" s="377"/>
      <c r="E218" s="377"/>
      <c r="H218" s="386" t="s">
        <v>3490</v>
      </c>
      <c r="I218" s="388" t="s">
        <v>3499</v>
      </c>
      <c r="J218" s="381" t="s">
        <v>3500</v>
      </c>
      <c r="L218" s="381" t="s">
        <v>7541</v>
      </c>
      <c r="M218" s="381" t="s">
        <v>3368</v>
      </c>
      <c r="N218" s="380" t="s">
        <v>3389</v>
      </c>
      <c r="O218" s="381" t="s">
        <v>3390</v>
      </c>
    </row>
    <row r="219" spans="3:15" x14ac:dyDescent="0.2">
      <c r="C219" s="377"/>
      <c r="D219" s="377"/>
      <c r="E219" s="377"/>
      <c r="H219" s="386" t="s">
        <v>3490</v>
      </c>
      <c r="I219" s="388" t="s">
        <v>3501</v>
      </c>
      <c r="J219" s="381" t="s">
        <v>3502</v>
      </c>
      <c r="L219" s="381" t="s">
        <v>7542</v>
      </c>
      <c r="M219" s="381" t="s">
        <v>3392</v>
      </c>
      <c r="N219" s="380" t="s">
        <v>3393</v>
      </c>
      <c r="O219" s="381" t="s">
        <v>3394</v>
      </c>
    </row>
    <row r="220" spans="3:15" x14ac:dyDescent="0.2">
      <c r="C220" s="377"/>
      <c r="D220" s="377"/>
      <c r="E220" s="377"/>
      <c r="H220" s="386" t="s">
        <v>3490</v>
      </c>
      <c r="I220" s="388" t="s">
        <v>3503</v>
      </c>
      <c r="J220" s="381" t="s">
        <v>3504</v>
      </c>
      <c r="L220" s="381" t="s">
        <v>7543</v>
      </c>
      <c r="M220" s="381" t="s">
        <v>3392</v>
      </c>
      <c r="N220" s="380" t="s">
        <v>3395</v>
      </c>
      <c r="O220" s="381" t="s">
        <v>3396</v>
      </c>
    </row>
    <row r="221" spans="3:15" x14ac:dyDescent="0.2">
      <c r="C221" s="377"/>
      <c r="D221" s="377"/>
      <c r="E221" s="377"/>
      <c r="H221" s="386" t="s">
        <v>3490</v>
      </c>
      <c r="I221" s="388" t="s">
        <v>3505</v>
      </c>
      <c r="J221" s="381" t="s">
        <v>3506</v>
      </c>
      <c r="L221" s="381" t="s">
        <v>7544</v>
      </c>
      <c r="M221" s="381" t="s">
        <v>3392</v>
      </c>
      <c r="N221" s="380" t="s">
        <v>3397</v>
      </c>
      <c r="O221" s="381" t="s">
        <v>3398</v>
      </c>
    </row>
    <row r="222" spans="3:15" x14ac:dyDescent="0.2">
      <c r="C222" s="377"/>
      <c r="D222" s="377"/>
      <c r="E222" s="377"/>
      <c r="H222" s="394"/>
      <c r="I222" s="390" t="s">
        <v>3507</v>
      </c>
      <c r="J222" s="395"/>
      <c r="L222" s="381" t="s">
        <v>7545</v>
      </c>
      <c r="M222" s="381" t="s">
        <v>3392</v>
      </c>
      <c r="N222" s="380" t="s">
        <v>3399</v>
      </c>
      <c r="O222" s="381" t="s">
        <v>3400</v>
      </c>
    </row>
    <row r="223" spans="3:15" x14ac:dyDescent="0.2">
      <c r="C223" s="377"/>
      <c r="D223" s="377"/>
      <c r="E223" s="377"/>
      <c r="H223" s="386" t="s">
        <v>3508</v>
      </c>
      <c r="I223" s="388" t="s">
        <v>3509</v>
      </c>
      <c r="J223" s="381" t="s">
        <v>3510</v>
      </c>
      <c r="L223" s="381" t="s">
        <v>7546</v>
      </c>
      <c r="M223" s="381" t="s">
        <v>3392</v>
      </c>
      <c r="N223" s="380" t="s">
        <v>3401</v>
      </c>
      <c r="O223" s="381" t="s">
        <v>3402</v>
      </c>
    </row>
    <row r="224" spans="3:15" x14ac:dyDescent="0.2">
      <c r="C224" s="377"/>
      <c r="D224" s="377"/>
      <c r="E224" s="377"/>
      <c r="H224" s="386" t="s">
        <v>3508</v>
      </c>
      <c r="I224" s="388" t="s">
        <v>3511</v>
      </c>
      <c r="J224" s="381" t="s">
        <v>3512</v>
      </c>
      <c r="L224" s="381" t="s">
        <v>7547</v>
      </c>
      <c r="M224" s="381" t="s">
        <v>3392</v>
      </c>
      <c r="N224" s="380" t="s">
        <v>3403</v>
      </c>
      <c r="O224" s="381" t="s">
        <v>3404</v>
      </c>
    </row>
    <row r="225" spans="3:15" x14ac:dyDescent="0.2">
      <c r="C225" s="377"/>
      <c r="D225" s="377"/>
      <c r="E225" s="377"/>
      <c r="H225" s="386" t="s">
        <v>3508</v>
      </c>
      <c r="I225" s="388" t="s">
        <v>3513</v>
      </c>
      <c r="J225" s="381" t="s">
        <v>3514</v>
      </c>
      <c r="L225" s="381" t="s">
        <v>7548</v>
      </c>
      <c r="M225" s="381" t="s">
        <v>3392</v>
      </c>
      <c r="N225" s="380" t="s">
        <v>3405</v>
      </c>
      <c r="O225" s="381" t="s">
        <v>3406</v>
      </c>
    </row>
    <row r="226" spans="3:15" x14ac:dyDescent="0.2">
      <c r="C226" s="377"/>
      <c r="D226" s="377"/>
      <c r="E226" s="377"/>
      <c r="H226" s="386" t="s">
        <v>3508</v>
      </c>
      <c r="I226" s="388" t="s">
        <v>3515</v>
      </c>
      <c r="J226" s="381" t="s">
        <v>3516</v>
      </c>
      <c r="L226" s="381" t="s">
        <v>7549</v>
      </c>
      <c r="M226" s="381" t="s">
        <v>3392</v>
      </c>
      <c r="N226" s="380" t="s">
        <v>3407</v>
      </c>
      <c r="O226" s="381" t="s">
        <v>3408</v>
      </c>
    </row>
    <row r="227" spans="3:15" x14ac:dyDescent="0.2">
      <c r="C227" s="377"/>
      <c r="D227" s="377"/>
      <c r="E227" s="377"/>
      <c r="H227" s="386" t="s">
        <v>3508</v>
      </c>
      <c r="I227" s="388" t="s">
        <v>3517</v>
      </c>
      <c r="J227" s="381" t="s">
        <v>3518</v>
      </c>
      <c r="L227" s="381" t="s">
        <v>7550</v>
      </c>
      <c r="M227" s="381" t="s">
        <v>3392</v>
      </c>
      <c r="N227" s="380" t="s">
        <v>3409</v>
      </c>
      <c r="O227" s="381" t="s">
        <v>3410</v>
      </c>
    </row>
    <row r="228" spans="3:15" x14ac:dyDescent="0.2">
      <c r="C228" s="377"/>
      <c r="D228" s="377"/>
      <c r="E228" s="377"/>
      <c r="H228" s="386" t="s">
        <v>3508</v>
      </c>
      <c r="I228" s="388" t="s">
        <v>3519</v>
      </c>
      <c r="J228" s="381" t="s">
        <v>3520</v>
      </c>
      <c r="L228" s="381" t="s">
        <v>7551</v>
      </c>
      <c r="M228" s="381" t="s">
        <v>3392</v>
      </c>
      <c r="N228" s="380" t="s">
        <v>3411</v>
      </c>
      <c r="O228" s="381" t="s">
        <v>3412</v>
      </c>
    </row>
    <row r="229" spans="3:15" x14ac:dyDescent="0.2">
      <c r="C229" s="377"/>
      <c r="D229" s="377"/>
      <c r="E229" s="377"/>
      <c r="H229" s="386" t="s">
        <v>3508</v>
      </c>
      <c r="I229" s="388" t="s">
        <v>3521</v>
      </c>
      <c r="J229" s="381" t="s">
        <v>3522</v>
      </c>
      <c r="L229" s="381" t="s">
        <v>7552</v>
      </c>
      <c r="M229" s="381" t="s">
        <v>3414</v>
      </c>
      <c r="N229" s="380" t="s">
        <v>3415</v>
      </c>
      <c r="O229" s="381" t="s">
        <v>3416</v>
      </c>
    </row>
    <row r="230" spans="3:15" x14ac:dyDescent="0.2">
      <c r="C230" s="377"/>
      <c r="D230" s="377"/>
      <c r="E230" s="377"/>
      <c r="H230" s="386" t="s">
        <v>3508</v>
      </c>
      <c r="I230" s="388" t="s">
        <v>3523</v>
      </c>
      <c r="J230" s="381" t="s">
        <v>3524</v>
      </c>
      <c r="L230" s="381" t="s">
        <v>7553</v>
      </c>
      <c r="M230" s="381" t="s">
        <v>3414</v>
      </c>
      <c r="N230" s="380" t="s">
        <v>3417</v>
      </c>
      <c r="O230" s="381" t="s">
        <v>3418</v>
      </c>
    </row>
    <row r="231" spans="3:15" x14ac:dyDescent="0.2">
      <c r="C231" s="377"/>
      <c r="D231" s="377"/>
      <c r="E231" s="377"/>
      <c r="H231" s="386" t="s">
        <v>3508</v>
      </c>
      <c r="I231" s="388" t="s">
        <v>3525</v>
      </c>
      <c r="J231" s="381" t="s">
        <v>3526</v>
      </c>
      <c r="L231" s="381" t="s">
        <v>7554</v>
      </c>
      <c r="M231" s="381" t="s">
        <v>3414</v>
      </c>
      <c r="N231" s="380" t="s">
        <v>3419</v>
      </c>
      <c r="O231" s="381" t="s">
        <v>3420</v>
      </c>
    </row>
    <row r="232" spans="3:15" x14ac:dyDescent="0.2">
      <c r="C232" s="377"/>
      <c r="D232" s="377"/>
      <c r="E232" s="377"/>
      <c r="H232" s="386" t="s">
        <v>3508</v>
      </c>
      <c r="I232" s="388" t="s">
        <v>3527</v>
      </c>
      <c r="J232" s="381" t="s">
        <v>3528</v>
      </c>
      <c r="L232" s="381" t="s">
        <v>7555</v>
      </c>
      <c r="M232" s="381" t="s">
        <v>3414</v>
      </c>
      <c r="N232" s="380" t="s">
        <v>3421</v>
      </c>
      <c r="O232" s="381" t="s">
        <v>3422</v>
      </c>
    </row>
    <row r="233" spans="3:15" x14ac:dyDescent="0.2">
      <c r="C233" s="377"/>
      <c r="D233" s="377"/>
      <c r="E233" s="377"/>
      <c r="H233" s="386" t="s">
        <v>3508</v>
      </c>
      <c r="I233" s="388" t="s">
        <v>3529</v>
      </c>
      <c r="J233" s="381" t="s">
        <v>3530</v>
      </c>
      <c r="L233" s="381" t="s">
        <v>7556</v>
      </c>
      <c r="M233" s="381"/>
      <c r="N233" s="380"/>
      <c r="O233" s="381" t="s">
        <v>3422</v>
      </c>
    </row>
    <row r="234" spans="3:15" x14ac:dyDescent="0.2">
      <c r="C234" s="377"/>
      <c r="D234" s="377"/>
      <c r="E234" s="377"/>
      <c r="H234" s="386" t="s">
        <v>3508</v>
      </c>
      <c r="I234" s="388" t="s">
        <v>3531</v>
      </c>
      <c r="J234" s="381" t="s">
        <v>3532</v>
      </c>
      <c r="L234" s="381" t="s">
        <v>7557</v>
      </c>
      <c r="M234" s="381" t="s">
        <v>3414</v>
      </c>
      <c r="N234" s="380" t="s">
        <v>3423</v>
      </c>
      <c r="O234" s="381" t="s">
        <v>3424</v>
      </c>
    </row>
    <row r="235" spans="3:15" x14ac:dyDescent="0.2">
      <c r="C235" s="377"/>
      <c r="D235" s="377"/>
      <c r="E235" s="377"/>
      <c r="H235" s="386" t="s">
        <v>3508</v>
      </c>
      <c r="I235" s="388" t="s">
        <v>3533</v>
      </c>
      <c r="J235" s="381" t="s">
        <v>3534</v>
      </c>
      <c r="L235" s="381" t="s">
        <v>7558</v>
      </c>
      <c r="M235" s="381" t="s">
        <v>3414</v>
      </c>
      <c r="N235" s="380" t="s">
        <v>3425</v>
      </c>
      <c r="O235" s="381" t="s">
        <v>3426</v>
      </c>
    </row>
    <row r="236" spans="3:15" x14ac:dyDescent="0.2">
      <c r="C236" s="377"/>
      <c r="D236" s="377"/>
      <c r="E236" s="377"/>
      <c r="H236" s="386" t="s">
        <v>3508</v>
      </c>
      <c r="I236" s="388" t="s">
        <v>3535</v>
      </c>
      <c r="J236" s="381" t="s">
        <v>3536</v>
      </c>
      <c r="L236" s="381" t="s">
        <v>7559</v>
      </c>
      <c r="M236" s="381" t="s">
        <v>3414</v>
      </c>
      <c r="N236" s="380" t="s">
        <v>3427</v>
      </c>
      <c r="O236" s="381" t="s">
        <v>3428</v>
      </c>
    </row>
    <row r="237" spans="3:15" x14ac:dyDescent="0.2">
      <c r="C237" s="377"/>
      <c r="D237" s="377"/>
      <c r="E237" s="377"/>
      <c r="H237" s="386" t="s">
        <v>3508</v>
      </c>
      <c r="I237" s="388" t="s">
        <v>3537</v>
      </c>
      <c r="J237" s="381" t="s">
        <v>3538</v>
      </c>
      <c r="L237" s="381" t="s">
        <v>7560</v>
      </c>
      <c r="M237" s="381" t="s">
        <v>3414</v>
      </c>
      <c r="N237" s="380" t="s">
        <v>3429</v>
      </c>
      <c r="O237" s="381" t="s">
        <v>3430</v>
      </c>
    </row>
    <row r="238" spans="3:15" x14ac:dyDescent="0.2">
      <c r="C238" s="377"/>
      <c r="D238" s="377"/>
      <c r="E238" s="377"/>
      <c r="H238" s="386" t="s">
        <v>3508</v>
      </c>
      <c r="I238" s="388" t="s">
        <v>3539</v>
      </c>
      <c r="J238" s="381" t="s">
        <v>3540</v>
      </c>
      <c r="L238" s="381" t="s">
        <v>7561</v>
      </c>
      <c r="M238" s="381" t="s">
        <v>3414</v>
      </c>
      <c r="N238" s="380" t="s">
        <v>3431</v>
      </c>
      <c r="O238" s="381" t="s">
        <v>3432</v>
      </c>
    </row>
    <row r="239" spans="3:15" x14ac:dyDescent="0.2">
      <c r="C239" s="377"/>
      <c r="D239" s="377"/>
      <c r="E239" s="377"/>
      <c r="H239" s="394"/>
      <c r="I239" s="390" t="s">
        <v>3541</v>
      </c>
      <c r="J239" s="395"/>
      <c r="L239" s="381" t="s">
        <v>7562</v>
      </c>
      <c r="M239" s="381" t="s">
        <v>3414</v>
      </c>
      <c r="N239" s="380" t="s">
        <v>3433</v>
      </c>
      <c r="O239" s="381" t="s">
        <v>3434</v>
      </c>
    </row>
    <row r="240" spans="3:15" x14ac:dyDescent="0.2">
      <c r="C240" s="377"/>
      <c r="D240" s="377"/>
      <c r="E240" s="377"/>
      <c r="H240" s="386" t="s">
        <v>3542</v>
      </c>
      <c r="I240" s="388" t="s">
        <v>3543</v>
      </c>
      <c r="J240" s="381" t="s">
        <v>3544</v>
      </c>
      <c r="L240" s="381" t="s">
        <v>7563</v>
      </c>
      <c r="M240" s="381" t="s">
        <v>3414</v>
      </c>
      <c r="N240" s="380" t="s">
        <v>3435</v>
      </c>
      <c r="O240" s="381" t="s">
        <v>3436</v>
      </c>
    </row>
    <row r="241" spans="3:15" x14ac:dyDescent="0.2">
      <c r="C241" s="377"/>
      <c r="D241" s="377"/>
      <c r="E241" s="377"/>
      <c r="H241" s="386" t="s">
        <v>3542</v>
      </c>
      <c r="I241" s="388" t="s">
        <v>3545</v>
      </c>
      <c r="J241" s="381" t="s">
        <v>3546</v>
      </c>
      <c r="L241" s="381" t="s">
        <v>7564</v>
      </c>
      <c r="M241" s="381"/>
      <c r="N241" s="380"/>
      <c r="O241" s="381" t="s">
        <v>3436</v>
      </c>
    </row>
    <row r="242" spans="3:15" x14ac:dyDescent="0.2">
      <c r="C242" s="377"/>
      <c r="D242" s="377"/>
      <c r="E242" s="377"/>
      <c r="H242" s="386" t="s">
        <v>3542</v>
      </c>
      <c r="I242" s="388" t="s">
        <v>3547</v>
      </c>
      <c r="J242" s="381" t="s">
        <v>3548</v>
      </c>
      <c r="L242" s="381" t="s">
        <v>7565</v>
      </c>
      <c r="M242" s="381" t="s">
        <v>3414</v>
      </c>
      <c r="N242" s="380" t="s">
        <v>3437</v>
      </c>
      <c r="O242" s="381" t="s">
        <v>3438</v>
      </c>
    </row>
    <row r="243" spans="3:15" x14ac:dyDescent="0.2">
      <c r="C243" s="377"/>
      <c r="D243" s="377"/>
      <c r="E243" s="377"/>
      <c r="H243" s="386" t="s">
        <v>3542</v>
      </c>
      <c r="I243" s="388" t="s">
        <v>3549</v>
      </c>
      <c r="J243" s="381" t="s">
        <v>3550</v>
      </c>
      <c r="L243" s="381" t="s">
        <v>7566</v>
      </c>
      <c r="M243" s="381" t="s">
        <v>3414</v>
      </c>
      <c r="N243" s="380" t="s">
        <v>3439</v>
      </c>
      <c r="O243" s="381" t="s">
        <v>3440</v>
      </c>
    </row>
    <row r="244" spans="3:15" x14ac:dyDescent="0.2">
      <c r="C244" s="377"/>
      <c r="D244" s="377"/>
      <c r="E244" s="377"/>
      <c r="H244" s="386" t="s">
        <v>3542</v>
      </c>
      <c r="I244" s="388" t="s">
        <v>3551</v>
      </c>
      <c r="J244" s="381" t="s">
        <v>3552</v>
      </c>
      <c r="L244" s="381" t="s">
        <v>7567</v>
      </c>
      <c r="M244" s="381" t="s">
        <v>3414</v>
      </c>
      <c r="N244" s="380" t="s">
        <v>3441</v>
      </c>
      <c r="O244" s="381" t="s">
        <v>3442</v>
      </c>
    </row>
    <row r="245" spans="3:15" x14ac:dyDescent="0.2">
      <c r="C245" s="377"/>
      <c r="D245" s="377"/>
      <c r="E245" s="377"/>
      <c r="H245" s="386" t="s">
        <v>3542</v>
      </c>
      <c r="I245" s="388" t="s">
        <v>3553</v>
      </c>
      <c r="J245" s="381" t="s">
        <v>3554</v>
      </c>
      <c r="L245" s="381" t="s">
        <v>7568</v>
      </c>
      <c r="M245" s="381" t="s">
        <v>3414</v>
      </c>
      <c r="N245" s="380" t="s">
        <v>3443</v>
      </c>
      <c r="O245" s="381" t="s">
        <v>3444</v>
      </c>
    </row>
    <row r="246" spans="3:15" x14ac:dyDescent="0.2">
      <c r="C246" s="377"/>
      <c r="D246" s="377"/>
      <c r="E246" s="377"/>
      <c r="H246" s="386" t="s">
        <v>3542</v>
      </c>
      <c r="I246" s="388" t="s">
        <v>3555</v>
      </c>
      <c r="J246" s="381" t="s">
        <v>3556</v>
      </c>
      <c r="L246" s="381" t="s">
        <v>7569</v>
      </c>
      <c r="M246" s="381" t="s">
        <v>3414</v>
      </c>
      <c r="N246" s="380" t="s">
        <v>3445</v>
      </c>
      <c r="O246" s="381" t="s">
        <v>3446</v>
      </c>
    </row>
    <row r="247" spans="3:15" x14ac:dyDescent="0.2">
      <c r="C247" s="377"/>
      <c r="D247" s="377"/>
      <c r="E247" s="377"/>
      <c r="H247" s="386" t="s">
        <v>3542</v>
      </c>
      <c r="I247" s="388" t="s">
        <v>3557</v>
      </c>
      <c r="J247" s="381" t="s">
        <v>3558</v>
      </c>
      <c r="L247" s="381" t="s">
        <v>7570</v>
      </c>
      <c r="M247" s="381" t="s">
        <v>3414</v>
      </c>
      <c r="N247" s="380" t="s">
        <v>3447</v>
      </c>
      <c r="O247" s="381" t="s">
        <v>3448</v>
      </c>
    </row>
    <row r="248" spans="3:15" x14ac:dyDescent="0.2">
      <c r="C248" s="377"/>
      <c r="D248" s="377"/>
      <c r="E248" s="377"/>
      <c r="H248" s="386" t="s">
        <v>3542</v>
      </c>
      <c r="I248" s="388" t="s">
        <v>3559</v>
      </c>
      <c r="J248" s="381" t="s">
        <v>3560</v>
      </c>
      <c r="L248" s="381" t="s">
        <v>7571</v>
      </c>
      <c r="M248" s="381" t="s">
        <v>3450</v>
      </c>
      <c r="N248" s="380" t="s">
        <v>3451</v>
      </c>
      <c r="O248" s="381" t="s">
        <v>3452</v>
      </c>
    </row>
    <row r="249" spans="3:15" x14ac:dyDescent="0.2">
      <c r="C249" s="377"/>
      <c r="D249" s="377"/>
      <c r="E249" s="377"/>
      <c r="H249" s="386" t="s">
        <v>3542</v>
      </c>
      <c r="I249" s="388" t="s">
        <v>3561</v>
      </c>
      <c r="J249" s="381" t="s">
        <v>3562</v>
      </c>
      <c r="L249" s="381" t="s">
        <v>7572</v>
      </c>
      <c r="M249" s="381"/>
      <c r="N249" s="380"/>
      <c r="O249" s="381" t="s">
        <v>3452</v>
      </c>
    </row>
    <row r="250" spans="3:15" x14ac:dyDescent="0.2">
      <c r="C250" s="377"/>
      <c r="D250" s="377"/>
      <c r="E250" s="377"/>
      <c r="H250" s="386" t="s">
        <v>3542</v>
      </c>
      <c r="I250" s="388" t="s">
        <v>3563</v>
      </c>
      <c r="J250" s="381" t="s">
        <v>3564</v>
      </c>
      <c r="L250" s="381" t="s">
        <v>7573</v>
      </c>
      <c r="M250" s="381" t="s">
        <v>3450</v>
      </c>
      <c r="N250" s="380" t="s">
        <v>3453</v>
      </c>
      <c r="O250" s="381" t="s">
        <v>3454</v>
      </c>
    </row>
    <row r="251" spans="3:15" x14ac:dyDescent="0.2">
      <c r="C251" s="377"/>
      <c r="D251" s="377"/>
      <c r="E251" s="377"/>
      <c r="H251" s="386" t="s">
        <v>3542</v>
      </c>
      <c r="I251" s="388" t="s">
        <v>3565</v>
      </c>
      <c r="J251" s="381" t="s">
        <v>3566</v>
      </c>
      <c r="L251" s="381" t="s">
        <v>7574</v>
      </c>
      <c r="M251" s="381"/>
      <c r="N251" s="380"/>
      <c r="O251" s="381" t="s">
        <v>3454</v>
      </c>
    </row>
    <row r="252" spans="3:15" x14ac:dyDescent="0.2">
      <c r="C252" s="377"/>
      <c r="D252" s="377"/>
      <c r="E252" s="377"/>
      <c r="H252" s="386" t="s">
        <v>3542</v>
      </c>
      <c r="I252" s="388" t="s">
        <v>3567</v>
      </c>
      <c r="J252" s="381" t="s">
        <v>3568</v>
      </c>
      <c r="L252" s="381" t="s">
        <v>7575</v>
      </c>
      <c r="M252" s="381" t="s">
        <v>3450</v>
      </c>
      <c r="N252" s="380" t="s">
        <v>3455</v>
      </c>
      <c r="O252" s="381" t="s">
        <v>3456</v>
      </c>
    </row>
    <row r="253" spans="3:15" x14ac:dyDescent="0.2">
      <c r="C253" s="377"/>
      <c r="D253" s="377"/>
      <c r="E253" s="377"/>
      <c r="H253" s="386" t="s">
        <v>3542</v>
      </c>
      <c r="I253" s="388" t="s">
        <v>3569</v>
      </c>
      <c r="J253" s="381" t="s">
        <v>3570</v>
      </c>
      <c r="L253" s="381" t="s">
        <v>7576</v>
      </c>
      <c r="M253" s="381" t="s">
        <v>3450</v>
      </c>
      <c r="N253" s="380" t="s">
        <v>3457</v>
      </c>
      <c r="O253" s="381" t="s">
        <v>3458</v>
      </c>
    </row>
    <row r="254" spans="3:15" x14ac:dyDescent="0.2">
      <c r="C254" s="377"/>
      <c r="D254" s="377"/>
      <c r="E254" s="377"/>
      <c r="H254" s="386" t="s">
        <v>3542</v>
      </c>
      <c r="I254" s="388" t="s">
        <v>3571</v>
      </c>
      <c r="J254" s="381" t="s">
        <v>3572</v>
      </c>
      <c r="L254" s="381" t="s">
        <v>7577</v>
      </c>
      <c r="M254" s="381" t="s">
        <v>3450</v>
      </c>
      <c r="N254" s="380" t="s">
        <v>3459</v>
      </c>
      <c r="O254" s="381" t="s">
        <v>3460</v>
      </c>
    </row>
    <row r="255" spans="3:15" x14ac:dyDescent="0.2">
      <c r="C255" s="377"/>
      <c r="D255" s="377"/>
      <c r="E255" s="377"/>
      <c r="H255" s="386" t="s">
        <v>3542</v>
      </c>
      <c r="I255" s="388" t="s">
        <v>3573</v>
      </c>
      <c r="J255" s="381" t="s">
        <v>3574</v>
      </c>
      <c r="L255" s="381" t="s">
        <v>7578</v>
      </c>
      <c r="M255" s="381" t="s">
        <v>3450</v>
      </c>
      <c r="N255" s="380" t="s">
        <v>3461</v>
      </c>
      <c r="O255" s="381" t="s">
        <v>3462</v>
      </c>
    </row>
    <row r="256" spans="3:15" x14ac:dyDescent="0.2">
      <c r="C256" s="377"/>
      <c r="D256" s="377"/>
      <c r="E256" s="377"/>
      <c r="H256" s="386" t="s">
        <v>3542</v>
      </c>
      <c r="I256" s="388" t="s">
        <v>3575</v>
      </c>
      <c r="J256" s="381" t="s">
        <v>3576</v>
      </c>
      <c r="L256" s="381" t="s">
        <v>7579</v>
      </c>
      <c r="M256" s="381" t="s">
        <v>3450</v>
      </c>
      <c r="N256" s="380" t="s">
        <v>3463</v>
      </c>
      <c r="O256" s="381" t="s">
        <v>3464</v>
      </c>
    </row>
    <row r="257" spans="3:15" x14ac:dyDescent="0.2">
      <c r="C257" s="377"/>
      <c r="D257" s="377"/>
      <c r="E257" s="377"/>
      <c r="H257" s="386" t="s">
        <v>3542</v>
      </c>
      <c r="I257" s="388" t="s">
        <v>3577</v>
      </c>
      <c r="J257" s="381" t="s">
        <v>3578</v>
      </c>
      <c r="L257" s="381" t="s">
        <v>7580</v>
      </c>
      <c r="M257" s="381" t="s">
        <v>3450</v>
      </c>
      <c r="N257" s="380" t="s">
        <v>3465</v>
      </c>
      <c r="O257" s="381" t="s">
        <v>3466</v>
      </c>
    </row>
    <row r="258" spans="3:15" x14ac:dyDescent="0.2">
      <c r="C258" s="377"/>
      <c r="D258" s="377"/>
      <c r="E258" s="377"/>
      <c r="H258" s="386" t="s">
        <v>3542</v>
      </c>
      <c r="I258" s="388" t="s">
        <v>3579</v>
      </c>
      <c r="J258" s="381" t="s">
        <v>3580</v>
      </c>
      <c r="L258" s="381" t="s">
        <v>7581</v>
      </c>
      <c r="M258" s="381" t="s">
        <v>3450</v>
      </c>
      <c r="N258" s="380" t="s">
        <v>3467</v>
      </c>
      <c r="O258" s="381" t="s">
        <v>3468</v>
      </c>
    </row>
    <row r="259" spans="3:15" x14ac:dyDescent="0.2">
      <c r="C259" s="377"/>
      <c r="D259" s="377"/>
      <c r="E259" s="377"/>
      <c r="H259" s="386" t="s">
        <v>3542</v>
      </c>
      <c r="I259" s="388" t="s">
        <v>3581</v>
      </c>
      <c r="J259" s="381" t="s">
        <v>3582</v>
      </c>
      <c r="L259" s="381" t="s">
        <v>7582</v>
      </c>
      <c r="M259" s="381" t="s">
        <v>3450</v>
      </c>
      <c r="N259" s="380" t="s">
        <v>3469</v>
      </c>
      <c r="O259" s="381" t="s">
        <v>3470</v>
      </c>
    </row>
    <row r="260" spans="3:15" x14ac:dyDescent="0.2">
      <c r="C260" s="377"/>
      <c r="D260" s="377"/>
      <c r="E260" s="377"/>
      <c r="H260" s="386" t="s">
        <v>3542</v>
      </c>
      <c r="I260" s="388" t="s">
        <v>3583</v>
      </c>
      <c r="J260" s="381" t="s">
        <v>3584</v>
      </c>
      <c r="L260" s="381" t="s">
        <v>7583</v>
      </c>
      <c r="M260" s="381"/>
      <c r="N260" s="380"/>
      <c r="O260" s="381" t="s">
        <v>3470</v>
      </c>
    </row>
    <row r="261" spans="3:15" x14ac:dyDescent="0.2">
      <c r="C261" s="377"/>
      <c r="D261" s="377"/>
      <c r="E261" s="377"/>
      <c r="H261" s="386" t="s">
        <v>3542</v>
      </c>
      <c r="I261" s="388" t="s">
        <v>3585</v>
      </c>
      <c r="J261" s="381" t="s">
        <v>3586</v>
      </c>
      <c r="L261" s="381" t="s">
        <v>7584</v>
      </c>
      <c r="M261" s="381" t="s">
        <v>3450</v>
      </c>
      <c r="N261" s="380" t="s">
        <v>3471</v>
      </c>
      <c r="O261" s="381" t="s">
        <v>3472</v>
      </c>
    </row>
    <row r="262" spans="3:15" x14ac:dyDescent="0.2">
      <c r="C262" s="377"/>
      <c r="D262" s="377"/>
      <c r="E262" s="377"/>
      <c r="H262" s="394"/>
      <c r="I262" s="390" t="s">
        <v>3587</v>
      </c>
      <c r="J262" s="395"/>
      <c r="L262" s="381" t="s">
        <v>7585</v>
      </c>
      <c r="M262" s="381" t="s">
        <v>3450</v>
      </c>
      <c r="N262" s="380" t="s">
        <v>3473</v>
      </c>
      <c r="O262" s="381" t="s">
        <v>3474</v>
      </c>
    </row>
    <row r="263" spans="3:15" x14ac:dyDescent="0.2">
      <c r="C263" s="377"/>
      <c r="D263" s="377"/>
      <c r="E263" s="377"/>
      <c r="H263" s="386" t="s">
        <v>3588</v>
      </c>
      <c r="I263" s="388" t="s">
        <v>3589</v>
      </c>
      <c r="J263" s="381" t="s">
        <v>3590</v>
      </c>
      <c r="L263" s="381" t="s">
        <v>7586</v>
      </c>
      <c r="M263" s="381" t="s">
        <v>3450</v>
      </c>
      <c r="N263" s="380" t="s">
        <v>3475</v>
      </c>
      <c r="O263" s="381" t="s">
        <v>3476</v>
      </c>
    </row>
    <row r="264" spans="3:15" x14ac:dyDescent="0.2">
      <c r="C264" s="377"/>
      <c r="D264" s="377"/>
      <c r="E264" s="377"/>
      <c r="H264" s="386" t="s">
        <v>3588</v>
      </c>
      <c r="I264" s="388" t="s">
        <v>3591</v>
      </c>
      <c r="J264" s="381" t="s">
        <v>3592</v>
      </c>
      <c r="L264" s="381" t="s">
        <v>7587</v>
      </c>
      <c r="M264" s="381"/>
      <c r="N264" s="380"/>
      <c r="O264" s="381" t="s">
        <v>3476</v>
      </c>
    </row>
    <row r="265" spans="3:15" x14ac:dyDescent="0.2">
      <c r="C265" s="377"/>
      <c r="D265" s="377"/>
      <c r="E265" s="377"/>
      <c r="H265" s="386" t="s">
        <v>3588</v>
      </c>
      <c r="I265" s="388" t="s">
        <v>3593</v>
      </c>
      <c r="J265" s="381" t="s">
        <v>3594</v>
      </c>
      <c r="L265" s="381" t="s">
        <v>7588</v>
      </c>
      <c r="M265" s="381" t="s">
        <v>3450</v>
      </c>
      <c r="N265" s="380" t="s">
        <v>3477</v>
      </c>
      <c r="O265" s="381" t="s">
        <v>3478</v>
      </c>
    </row>
    <row r="266" spans="3:15" x14ac:dyDescent="0.2">
      <c r="C266" s="377"/>
      <c r="D266" s="377"/>
      <c r="E266" s="377"/>
      <c r="H266" s="386" t="s">
        <v>3588</v>
      </c>
      <c r="I266" s="388" t="s">
        <v>3595</v>
      </c>
      <c r="J266" s="381" t="s">
        <v>3596</v>
      </c>
      <c r="L266" s="381" t="s">
        <v>7589</v>
      </c>
      <c r="M266" s="381" t="s">
        <v>3450</v>
      </c>
      <c r="N266" s="380" t="s">
        <v>3479</v>
      </c>
      <c r="O266" s="381" t="s">
        <v>3480</v>
      </c>
    </row>
    <row r="267" spans="3:15" x14ac:dyDescent="0.2">
      <c r="C267" s="377"/>
      <c r="D267" s="377"/>
      <c r="E267" s="377"/>
      <c r="H267" s="386" t="s">
        <v>3588</v>
      </c>
      <c r="I267" s="388" t="s">
        <v>3597</v>
      </c>
      <c r="J267" s="381" t="s">
        <v>3598</v>
      </c>
      <c r="L267" s="381" t="s">
        <v>7590</v>
      </c>
      <c r="M267" s="381" t="s">
        <v>3450</v>
      </c>
      <c r="N267" s="380" t="s">
        <v>3481</v>
      </c>
      <c r="O267" s="381" t="s">
        <v>3482</v>
      </c>
    </row>
    <row r="268" spans="3:15" x14ac:dyDescent="0.2">
      <c r="C268" s="377"/>
      <c r="D268" s="377"/>
      <c r="E268" s="377"/>
      <c r="H268" s="386" t="s">
        <v>3588</v>
      </c>
      <c r="I268" s="388" t="s">
        <v>3599</v>
      </c>
      <c r="J268" s="381" t="s">
        <v>3600</v>
      </c>
      <c r="L268" s="381" t="s">
        <v>7591</v>
      </c>
      <c r="M268" s="381"/>
      <c r="N268" s="380"/>
      <c r="O268" s="381" t="s">
        <v>3482</v>
      </c>
    </row>
    <row r="269" spans="3:15" x14ac:dyDescent="0.2">
      <c r="C269" s="377"/>
      <c r="D269" s="377"/>
      <c r="E269" s="377"/>
      <c r="H269" s="386" t="s">
        <v>3588</v>
      </c>
      <c r="I269" s="388" t="s">
        <v>3601</v>
      </c>
      <c r="J269" s="381" t="s">
        <v>3602</v>
      </c>
      <c r="L269" s="381" t="s">
        <v>7592</v>
      </c>
      <c r="M269" s="381" t="s">
        <v>3450</v>
      </c>
      <c r="N269" s="380" t="s">
        <v>3483</v>
      </c>
      <c r="O269" s="381" t="s">
        <v>3484</v>
      </c>
    </row>
    <row r="270" spans="3:15" x14ac:dyDescent="0.2">
      <c r="C270" s="377"/>
      <c r="D270" s="377"/>
      <c r="E270" s="377"/>
      <c r="H270" s="386" t="s">
        <v>3588</v>
      </c>
      <c r="I270" s="388" t="s">
        <v>3603</v>
      </c>
      <c r="J270" s="381" t="s">
        <v>3604</v>
      </c>
      <c r="L270" s="381" t="s">
        <v>7593</v>
      </c>
      <c r="M270" s="381" t="s">
        <v>3450</v>
      </c>
      <c r="N270" s="380" t="s">
        <v>3485</v>
      </c>
      <c r="O270" s="381" t="s">
        <v>3486</v>
      </c>
    </row>
    <row r="271" spans="3:15" x14ac:dyDescent="0.2">
      <c r="C271" s="377"/>
      <c r="D271" s="377"/>
      <c r="E271" s="377"/>
      <c r="H271" s="386" t="s">
        <v>3588</v>
      </c>
      <c r="I271" s="388" t="s">
        <v>3605</v>
      </c>
      <c r="J271" s="381" t="s">
        <v>3606</v>
      </c>
      <c r="L271" s="381" t="s">
        <v>7594</v>
      </c>
      <c r="M271" s="381" t="s">
        <v>3450</v>
      </c>
      <c r="N271" s="380" t="s">
        <v>3487</v>
      </c>
      <c r="O271" s="381" t="s">
        <v>3488</v>
      </c>
    </row>
    <row r="272" spans="3:15" x14ac:dyDescent="0.2">
      <c r="C272" s="377"/>
      <c r="D272" s="377"/>
      <c r="E272" s="377"/>
      <c r="H272" s="386" t="s">
        <v>3588</v>
      </c>
      <c r="I272" s="388" t="s">
        <v>3607</v>
      </c>
      <c r="J272" s="381" t="s">
        <v>3608</v>
      </c>
      <c r="L272" s="381" t="s">
        <v>7595</v>
      </c>
      <c r="M272" s="381" t="s">
        <v>3490</v>
      </c>
      <c r="N272" s="380" t="s">
        <v>3491</v>
      </c>
      <c r="O272" s="381" t="s">
        <v>3492</v>
      </c>
    </row>
    <row r="273" spans="3:15" x14ac:dyDescent="0.2">
      <c r="C273" s="377"/>
      <c r="D273" s="377"/>
      <c r="E273" s="377"/>
      <c r="H273" s="386" t="s">
        <v>3588</v>
      </c>
      <c r="I273" s="388" t="s">
        <v>3609</v>
      </c>
      <c r="J273" s="381" t="s">
        <v>3610</v>
      </c>
      <c r="L273" s="381" t="s">
        <v>7596</v>
      </c>
      <c r="M273" s="381" t="s">
        <v>3490</v>
      </c>
      <c r="N273" s="380" t="s">
        <v>3493</v>
      </c>
      <c r="O273" s="381" t="s">
        <v>3494</v>
      </c>
    </row>
    <row r="274" spans="3:15" x14ac:dyDescent="0.2">
      <c r="C274" s="377"/>
      <c r="D274" s="377"/>
      <c r="E274" s="377"/>
      <c r="H274" s="394"/>
      <c r="I274" s="390" t="s">
        <v>3611</v>
      </c>
      <c r="J274" s="395"/>
      <c r="L274" s="381" t="s">
        <v>7597</v>
      </c>
      <c r="M274" s="381" t="s">
        <v>3490</v>
      </c>
      <c r="N274" s="380" t="s">
        <v>3495</v>
      </c>
      <c r="O274" s="381" t="s">
        <v>3496</v>
      </c>
    </row>
    <row r="275" spans="3:15" x14ac:dyDescent="0.2">
      <c r="C275" s="377"/>
      <c r="D275" s="377"/>
      <c r="E275" s="377"/>
      <c r="H275" s="386" t="s">
        <v>3612</v>
      </c>
      <c r="I275" s="388" t="s">
        <v>3613</v>
      </c>
      <c r="J275" s="381" t="s">
        <v>3614</v>
      </c>
      <c r="L275" s="381" t="s">
        <v>7598</v>
      </c>
      <c r="M275" s="381"/>
      <c r="N275" s="380"/>
      <c r="O275" s="381" t="s">
        <v>3496</v>
      </c>
    </row>
    <row r="276" spans="3:15" x14ac:dyDescent="0.2">
      <c r="C276" s="377"/>
      <c r="D276" s="377"/>
      <c r="E276" s="377"/>
      <c r="H276" s="386" t="s">
        <v>3612</v>
      </c>
      <c r="I276" s="388" t="s">
        <v>3615</v>
      </c>
      <c r="J276" s="381" t="s">
        <v>3616</v>
      </c>
      <c r="L276" s="381" t="s">
        <v>7599</v>
      </c>
      <c r="M276" s="381" t="s">
        <v>3490</v>
      </c>
      <c r="N276" s="380" t="s">
        <v>3497</v>
      </c>
      <c r="O276" s="381" t="s">
        <v>3498</v>
      </c>
    </row>
    <row r="277" spans="3:15" x14ac:dyDescent="0.2">
      <c r="C277" s="377"/>
      <c r="D277" s="377"/>
      <c r="E277" s="377"/>
      <c r="H277" s="386" t="s">
        <v>3612</v>
      </c>
      <c r="I277" s="388" t="s">
        <v>3617</v>
      </c>
      <c r="J277" s="381" t="s">
        <v>3618</v>
      </c>
      <c r="L277" s="381" t="s">
        <v>7600</v>
      </c>
      <c r="M277" s="381"/>
      <c r="N277" s="380"/>
      <c r="O277" s="381" t="s">
        <v>3498</v>
      </c>
    </row>
    <row r="278" spans="3:15" x14ac:dyDescent="0.2">
      <c r="C278" s="377"/>
      <c r="D278" s="377"/>
      <c r="E278" s="377"/>
      <c r="H278" s="386" t="s">
        <v>3612</v>
      </c>
      <c r="I278" s="388" t="s">
        <v>3619</v>
      </c>
      <c r="J278" s="381" t="s">
        <v>3620</v>
      </c>
      <c r="L278" s="381" t="s">
        <v>7601</v>
      </c>
      <c r="M278" s="381"/>
      <c r="N278" s="380"/>
      <c r="O278" s="381" t="s">
        <v>3498</v>
      </c>
    </row>
    <row r="279" spans="3:15" x14ac:dyDescent="0.2">
      <c r="C279" s="377"/>
      <c r="D279" s="377"/>
      <c r="E279" s="377"/>
      <c r="H279" s="386" t="s">
        <v>3612</v>
      </c>
      <c r="I279" s="388" t="s">
        <v>3621</v>
      </c>
      <c r="J279" s="381" t="s">
        <v>3622</v>
      </c>
      <c r="L279" s="381" t="s">
        <v>7602</v>
      </c>
      <c r="M279" s="381" t="s">
        <v>3490</v>
      </c>
      <c r="N279" s="380" t="s">
        <v>3499</v>
      </c>
      <c r="O279" s="381" t="s">
        <v>3500</v>
      </c>
    </row>
    <row r="280" spans="3:15" x14ac:dyDescent="0.2">
      <c r="C280" s="377"/>
      <c r="D280" s="377"/>
      <c r="E280" s="377"/>
      <c r="H280" s="386" t="s">
        <v>3612</v>
      </c>
      <c r="I280" s="388" t="s">
        <v>3623</v>
      </c>
      <c r="J280" s="381" t="s">
        <v>3624</v>
      </c>
      <c r="L280" s="381" t="s">
        <v>7603</v>
      </c>
      <c r="M280" s="381" t="s">
        <v>3490</v>
      </c>
      <c r="N280" s="380" t="s">
        <v>3501</v>
      </c>
      <c r="O280" s="381" t="s">
        <v>3502</v>
      </c>
    </row>
    <row r="281" spans="3:15" x14ac:dyDescent="0.2">
      <c r="C281" s="377"/>
      <c r="D281" s="377"/>
      <c r="E281" s="377"/>
      <c r="H281" s="386" t="s">
        <v>3612</v>
      </c>
      <c r="I281" s="388" t="s">
        <v>3625</v>
      </c>
      <c r="J281" s="381" t="s">
        <v>3626</v>
      </c>
      <c r="L281" s="381" t="s">
        <v>7604</v>
      </c>
      <c r="M281" s="381"/>
      <c r="N281" s="380"/>
      <c r="O281" s="381" t="s">
        <v>3502</v>
      </c>
    </row>
    <row r="282" spans="3:15" x14ac:dyDescent="0.2">
      <c r="C282" s="377"/>
      <c r="D282" s="377"/>
      <c r="E282" s="377"/>
      <c r="H282" s="386" t="s">
        <v>3612</v>
      </c>
      <c r="I282" s="388" t="s">
        <v>3627</v>
      </c>
      <c r="J282" s="381" t="s">
        <v>3628</v>
      </c>
      <c r="L282" s="381" t="s">
        <v>7605</v>
      </c>
      <c r="M282" s="381"/>
      <c r="N282" s="380"/>
      <c r="O282" s="381" t="s">
        <v>3502</v>
      </c>
    </row>
    <row r="283" spans="3:15" x14ac:dyDescent="0.2">
      <c r="C283" s="377"/>
      <c r="D283" s="377"/>
      <c r="E283" s="377"/>
      <c r="H283" s="386" t="s">
        <v>3612</v>
      </c>
      <c r="I283" s="388" t="s">
        <v>3629</v>
      </c>
      <c r="J283" s="381" t="s">
        <v>3630</v>
      </c>
      <c r="L283" s="381" t="s">
        <v>7606</v>
      </c>
      <c r="M283" s="381" t="s">
        <v>3490</v>
      </c>
      <c r="N283" s="380" t="s">
        <v>3503</v>
      </c>
      <c r="O283" s="381" t="s">
        <v>3504</v>
      </c>
    </row>
    <row r="284" spans="3:15" x14ac:dyDescent="0.2">
      <c r="C284" s="377"/>
      <c r="D284" s="377"/>
      <c r="E284" s="377"/>
      <c r="H284" s="386" t="s">
        <v>3612</v>
      </c>
      <c r="I284" s="388" t="s">
        <v>3631</v>
      </c>
      <c r="J284" s="381" t="s">
        <v>3632</v>
      </c>
      <c r="L284" s="381" t="s">
        <v>7607</v>
      </c>
      <c r="M284" s="381"/>
      <c r="N284" s="380"/>
      <c r="O284" s="381" t="s">
        <v>3504</v>
      </c>
    </row>
    <row r="285" spans="3:15" x14ac:dyDescent="0.2">
      <c r="C285" s="377"/>
      <c r="D285" s="377"/>
      <c r="E285" s="377"/>
      <c r="H285" s="386" t="s">
        <v>3612</v>
      </c>
      <c r="I285" s="388" t="s">
        <v>3633</v>
      </c>
      <c r="J285" s="381" t="s">
        <v>3634</v>
      </c>
      <c r="L285" s="381" t="s">
        <v>7608</v>
      </c>
      <c r="M285" s="381"/>
      <c r="N285" s="380"/>
      <c r="O285" s="381" t="s">
        <v>3504</v>
      </c>
    </row>
    <row r="286" spans="3:15" x14ac:dyDescent="0.2">
      <c r="C286" s="377"/>
      <c r="D286" s="377"/>
      <c r="E286" s="377"/>
      <c r="H286" s="386" t="s">
        <v>3612</v>
      </c>
      <c r="I286" s="388" t="s">
        <v>3635</v>
      </c>
      <c r="J286" s="381" t="s">
        <v>3636</v>
      </c>
      <c r="L286" s="381" t="s">
        <v>7609</v>
      </c>
      <c r="M286" s="381" t="s">
        <v>3490</v>
      </c>
      <c r="N286" s="380" t="s">
        <v>3505</v>
      </c>
      <c r="O286" s="381" t="s">
        <v>3506</v>
      </c>
    </row>
    <row r="287" spans="3:15" x14ac:dyDescent="0.2">
      <c r="C287" s="377"/>
      <c r="D287" s="377"/>
      <c r="E287" s="377"/>
      <c r="H287" s="386" t="s">
        <v>3612</v>
      </c>
      <c r="I287" s="388" t="s">
        <v>3637</v>
      </c>
      <c r="J287" s="381" t="s">
        <v>3638</v>
      </c>
      <c r="L287" s="381" t="s">
        <v>7610</v>
      </c>
      <c r="M287" s="381"/>
      <c r="N287" s="380"/>
      <c r="O287" s="381" t="s">
        <v>3506</v>
      </c>
    </row>
    <row r="288" spans="3:15" x14ac:dyDescent="0.2">
      <c r="C288" s="377"/>
      <c r="D288" s="377"/>
      <c r="E288" s="377"/>
      <c r="H288" s="386" t="s">
        <v>3612</v>
      </c>
      <c r="I288" s="388" t="s">
        <v>3639</v>
      </c>
      <c r="J288" s="381" t="s">
        <v>3640</v>
      </c>
      <c r="L288" s="381" t="s">
        <v>7611</v>
      </c>
      <c r="M288" s="381" t="s">
        <v>3508</v>
      </c>
      <c r="N288" s="380" t="s">
        <v>3509</v>
      </c>
      <c r="O288" s="381" t="s">
        <v>3510</v>
      </c>
    </row>
    <row r="289" spans="3:15" x14ac:dyDescent="0.2">
      <c r="C289" s="377"/>
      <c r="D289" s="377"/>
      <c r="E289" s="377"/>
      <c r="H289" s="386" t="s">
        <v>3612</v>
      </c>
      <c r="I289" s="388" t="s">
        <v>3641</v>
      </c>
      <c r="J289" s="381" t="s">
        <v>3642</v>
      </c>
      <c r="L289" s="381" t="s">
        <v>7612</v>
      </c>
      <c r="M289" s="381"/>
      <c r="N289" s="380"/>
      <c r="O289" s="381" t="s">
        <v>3510</v>
      </c>
    </row>
    <row r="290" spans="3:15" x14ac:dyDescent="0.2">
      <c r="C290" s="377"/>
      <c r="D290" s="377"/>
      <c r="E290" s="377"/>
      <c r="H290" s="386" t="s">
        <v>3612</v>
      </c>
      <c r="I290" s="388" t="s">
        <v>3643</v>
      </c>
      <c r="J290" s="381" t="s">
        <v>3644</v>
      </c>
      <c r="L290" s="381" t="s">
        <v>7613</v>
      </c>
      <c r="M290" s="381" t="s">
        <v>3508</v>
      </c>
      <c r="N290" s="380" t="s">
        <v>3511</v>
      </c>
      <c r="O290" s="381" t="s">
        <v>3512</v>
      </c>
    </row>
    <row r="291" spans="3:15" x14ac:dyDescent="0.2">
      <c r="C291" s="377"/>
      <c r="D291" s="377"/>
      <c r="E291" s="377"/>
      <c r="H291" s="386" t="s">
        <v>3612</v>
      </c>
      <c r="I291" s="388" t="s">
        <v>3645</v>
      </c>
      <c r="J291" s="381" t="s">
        <v>3646</v>
      </c>
      <c r="L291" s="381" t="s">
        <v>7614</v>
      </c>
      <c r="M291" s="381"/>
      <c r="N291" s="380"/>
      <c r="O291" s="381" t="s">
        <v>3512</v>
      </c>
    </row>
    <row r="292" spans="3:15" x14ac:dyDescent="0.2">
      <c r="C292" s="377"/>
      <c r="D292" s="377"/>
      <c r="E292" s="377"/>
      <c r="H292" s="386" t="s">
        <v>3612</v>
      </c>
      <c r="I292" s="388" t="s">
        <v>3647</v>
      </c>
      <c r="J292" s="381" t="s">
        <v>3648</v>
      </c>
      <c r="L292" s="381" t="s">
        <v>7615</v>
      </c>
      <c r="M292" s="381" t="s">
        <v>3508</v>
      </c>
      <c r="N292" s="380" t="s">
        <v>3513</v>
      </c>
      <c r="O292" s="381" t="s">
        <v>3514</v>
      </c>
    </row>
    <row r="293" spans="3:15" x14ac:dyDescent="0.2">
      <c r="C293" s="377"/>
      <c r="D293" s="377"/>
      <c r="E293" s="377"/>
      <c r="H293" s="386" t="s">
        <v>3612</v>
      </c>
      <c r="I293" s="388" t="s">
        <v>3649</v>
      </c>
      <c r="J293" s="381" t="s">
        <v>3650</v>
      </c>
      <c r="L293" s="381" t="s">
        <v>7616</v>
      </c>
      <c r="M293" s="381"/>
      <c r="N293" s="380"/>
      <c r="O293" s="381" t="s">
        <v>3514</v>
      </c>
    </row>
    <row r="294" spans="3:15" x14ac:dyDescent="0.2">
      <c r="C294" s="377"/>
      <c r="D294" s="377"/>
      <c r="E294" s="377"/>
      <c r="H294" s="386" t="s">
        <v>3612</v>
      </c>
      <c r="I294" s="388" t="s">
        <v>3651</v>
      </c>
      <c r="J294" s="381" t="s">
        <v>3652</v>
      </c>
      <c r="L294" s="381" t="s">
        <v>7617</v>
      </c>
      <c r="M294" s="381" t="s">
        <v>3508</v>
      </c>
      <c r="N294" s="380" t="s">
        <v>3515</v>
      </c>
      <c r="O294" s="381" t="s">
        <v>3516</v>
      </c>
    </row>
    <row r="295" spans="3:15" x14ac:dyDescent="0.2">
      <c r="C295" s="377"/>
      <c r="D295" s="377"/>
      <c r="E295" s="377"/>
      <c r="H295" s="386" t="s">
        <v>3612</v>
      </c>
      <c r="I295" s="388" t="s">
        <v>3653</v>
      </c>
      <c r="J295" s="381" t="s">
        <v>3654</v>
      </c>
      <c r="L295" s="381" t="s">
        <v>7618</v>
      </c>
      <c r="M295" s="381" t="s">
        <v>3508</v>
      </c>
      <c r="N295" s="380" t="s">
        <v>3517</v>
      </c>
      <c r="O295" s="381" t="s">
        <v>3518</v>
      </c>
    </row>
    <row r="296" spans="3:15" x14ac:dyDescent="0.2">
      <c r="C296" s="377"/>
      <c r="D296" s="377"/>
      <c r="E296" s="377"/>
      <c r="H296" s="386" t="s">
        <v>3612</v>
      </c>
      <c r="I296" s="388" t="s">
        <v>3655</v>
      </c>
      <c r="J296" s="381" t="s">
        <v>3656</v>
      </c>
      <c r="L296" s="381" t="s">
        <v>7619</v>
      </c>
      <c r="M296" s="381"/>
      <c r="N296" s="380"/>
      <c r="O296" s="381" t="s">
        <v>3518</v>
      </c>
    </row>
    <row r="297" spans="3:15" x14ac:dyDescent="0.2">
      <c r="C297" s="377"/>
      <c r="D297" s="377"/>
      <c r="E297" s="377"/>
      <c r="H297" s="386" t="s">
        <v>3612</v>
      </c>
      <c r="I297" s="388" t="s">
        <v>3657</v>
      </c>
      <c r="J297" s="381" t="s">
        <v>3658</v>
      </c>
      <c r="L297" s="381" t="s">
        <v>7620</v>
      </c>
      <c r="M297" s="381" t="s">
        <v>3508</v>
      </c>
      <c r="N297" s="380" t="s">
        <v>3519</v>
      </c>
      <c r="O297" s="381" t="s">
        <v>3520</v>
      </c>
    </row>
    <row r="298" spans="3:15" x14ac:dyDescent="0.2">
      <c r="C298" s="377"/>
      <c r="D298" s="377"/>
      <c r="E298" s="377"/>
      <c r="H298" s="386" t="s">
        <v>3612</v>
      </c>
      <c r="I298" s="388" t="s">
        <v>3659</v>
      </c>
      <c r="J298" s="381" t="s">
        <v>3660</v>
      </c>
      <c r="L298" s="381" t="s">
        <v>7621</v>
      </c>
      <c r="M298" s="381" t="s">
        <v>3508</v>
      </c>
      <c r="N298" s="380" t="s">
        <v>3521</v>
      </c>
      <c r="O298" s="381" t="s">
        <v>3522</v>
      </c>
    </row>
    <row r="299" spans="3:15" x14ac:dyDescent="0.2">
      <c r="C299" s="377"/>
      <c r="D299" s="377"/>
      <c r="E299" s="377"/>
      <c r="H299" s="386" t="s">
        <v>3612</v>
      </c>
      <c r="I299" s="388" t="s">
        <v>3661</v>
      </c>
      <c r="J299" s="381" t="s">
        <v>3662</v>
      </c>
      <c r="L299" s="381" t="s">
        <v>7622</v>
      </c>
      <c r="M299" s="381"/>
      <c r="N299" s="380"/>
      <c r="O299" s="381" t="s">
        <v>3522</v>
      </c>
    </row>
    <row r="300" spans="3:15" x14ac:dyDescent="0.2">
      <c r="C300" s="377"/>
      <c r="D300" s="377"/>
      <c r="E300" s="377"/>
      <c r="H300" s="386" t="s">
        <v>3612</v>
      </c>
      <c r="I300" s="388" t="s">
        <v>3663</v>
      </c>
      <c r="J300" s="381" t="s">
        <v>3664</v>
      </c>
      <c r="L300" s="381" t="s">
        <v>7623</v>
      </c>
      <c r="M300" s="381" t="s">
        <v>3508</v>
      </c>
      <c r="N300" s="380" t="s">
        <v>3523</v>
      </c>
      <c r="O300" s="381" t="s">
        <v>3524</v>
      </c>
    </row>
    <row r="301" spans="3:15" x14ac:dyDescent="0.2">
      <c r="C301" s="377"/>
      <c r="D301" s="377"/>
      <c r="E301" s="377"/>
      <c r="H301" s="386" t="s">
        <v>3612</v>
      </c>
      <c r="I301" s="388" t="s">
        <v>3665</v>
      </c>
      <c r="J301" s="381" t="s">
        <v>3666</v>
      </c>
      <c r="L301" s="381" t="s">
        <v>7624</v>
      </c>
      <c r="M301" s="381" t="s">
        <v>3508</v>
      </c>
      <c r="N301" s="380" t="s">
        <v>3525</v>
      </c>
      <c r="O301" s="381" t="s">
        <v>3526</v>
      </c>
    </row>
    <row r="302" spans="3:15" x14ac:dyDescent="0.2">
      <c r="C302" s="377"/>
      <c r="D302" s="377"/>
      <c r="E302" s="377"/>
      <c r="H302" s="386" t="s">
        <v>3612</v>
      </c>
      <c r="I302" s="388" t="s">
        <v>3667</v>
      </c>
      <c r="J302" s="381" t="s">
        <v>3668</v>
      </c>
      <c r="L302" s="381" t="s">
        <v>7625</v>
      </c>
      <c r="M302" s="381"/>
      <c r="N302" s="380"/>
      <c r="O302" s="381" t="s">
        <v>3526</v>
      </c>
    </row>
    <row r="303" spans="3:15" x14ac:dyDescent="0.2">
      <c r="C303" s="377"/>
      <c r="D303" s="377"/>
      <c r="E303" s="377"/>
      <c r="H303" s="386" t="s">
        <v>3612</v>
      </c>
      <c r="I303" s="388" t="s">
        <v>3669</v>
      </c>
      <c r="J303" s="381" t="s">
        <v>3670</v>
      </c>
      <c r="L303" s="381" t="s">
        <v>7626</v>
      </c>
      <c r="M303" s="381"/>
      <c r="N303" s="380"/>
      <c r="O303" s="381" t="s">
        <v>3526</v>
      </c>
    </row>
    <row r="304" spans="3:15" x14ac:dyDescent="0.2">
      <c r="C304" s="377"/>
      <c r="D304" s="377"/>
      <c r="E304" s="377"/>
      <c r="H304" s="386" t="s">
        <v>3612</v>
      </c>
      <c r="I304" s="388" t="s">
        <v>3671</v>
      </c>
      <c r="J304" s="381" t="s">
        <v>3672</v>
      </c>
      <c r="L304" s="381" t="s">
        <v>7627</v>
      </c>
      <c r="M304" s="381" t="s">
        <v>3508</v>
      </c>
      <c r="N304" s="380" t="s">
        <v>3527</v>
      </c>
      <c r="O304" s="381" t="s">
        <v>3528</v>
      </c>
    </row>
    <row r="305" spans="3:15" x14ac:dyDescent="0.2">
      <c r="C305" s="377"/>
      <c r="D305" s="377"/>
      <c r="E305" s="377"/>
      <c r="H305" s="386" t="s">
        <v>3612</v>
      </c>
      <c r="I305" s="388" t="s">
        <v>3673</v>
      </c>
      <c r="J305" s="381" t="s">
        <v>3674</v>
      </c>
      <c r="L305" s="381" t="s">
        <v>7628</v>
      </c>
      <c r="M305" s="381" t="s">
        <v>3508</v>
      </c>
      <c r="N305" s="380" t="s">
        <v>3529</v>
      </c>
      <c r="O305" s="381" t="s">
        <v>3530</v>
      </c>
    </row>
    <row r="306" spans="3:15" x14ac:dyDescent="0.2">
      <c r="C306" s="377"/>
      <c r="D306" s="377"/>
      <c r="E306" s="377"/>
      <c r="H306" s="386" t="s">
        <v>3612</v>
      </c>
      <c r="I306" s="388" t="s">
        <v>3675</v>
      </c>
      <c r="J306" s="381" t="s">
        <v>3676</v>
      </c>
      <c r="L306" s="381" t="s">
        <v>7629</v>
      </c>
      <c r="M306" s="381" t="s">
        <v>3508</v>
      </c>
      <c r="N306" s="380" t="s">
        <v>3531</v>
      </c>
      <c r="O306" s="381" t="s">
        <v>3532</v>
      </c>
    </row>
    <row r="307" spans="3:15" x14ac:dyDescent="0.2">
      <c r="C307" s="377"/>
      <c r="D307" s="377"/>
      <c r="E307" s="377"/>
      <c r="H307" s="386" t="s">
        <v>3612</v>
      </c>
      <c r="I307" s="388" t="s">
        <v>3677</v>
      </c>
      <c r="J307" s="381" t="s">
        <v>3678</v>
      </c>
      <c r="L307" s="381" t="s">
        <v>7630</v>
      </c>
      <c r="M307" s="381" t="s">
        <v>3508</v>
      </c>
      <c r="N307" s="380" t="s">
        <v>3533</v>
      </c>
      <c r="O307" s="381" t="s">
        <v>3534</v>
      </c>
    </row>
    <row r="308" spans="3:15" x14ac:dyDescent="0.2">
      <c r="C308" s="377"/>
      <c r="D308" s="377"/>
      <c r="E308" s="377"/>
      <c r="H308" s="386" t="s">
        <v>3612</v>
      </c>
      <c r="I308" s="388" t="s">
        <v>3679</v>
      </c>
      <c r="J308" s="381" t="s">
        <v>3680</v>
      </c>
      <c r="L308" s="381" t="s">
        <v>7631</v>
      </c>
      <c r="M308" s="381"/>
      <c r="N308" s="380"/>
      <c r="O308" s="381" t="s">
        <v>3534</v>
      </c>
    </row>
    <row r="309" spans="3:15" x14ac:dyDescent="0.2">
      <c r="C309" s="377"/>
      <c r="D309" s="377"/>
      <c r="E309" s="377"/>
      <c r="H309" s="386" t="s">
        <v>3612</v>
      </c>
      <c r="I309" s="388" t="s">
        <v>3681</v>
      </c>
      <c r="J309" s="381" t="s">
        <v>3682</v>
      </c>
      <c r="L309" s="381" t="s">
        <v>7632</v>
      </c>
      <c r="M309" s="381" t="s">
        <v>3508</v>
      </c>
      <c r="N309" s="380" t="s">
        <v>3535</v>
      </c>
      <c r="O309" s="381" t="s">
        <v>3536</v>
      </c>
    </row>
    <row r="310" spans="3:15" x14ac:dyDescent="0.2">
      <c r="C310" s="377"/>
      <c r="D310" s="377"/>
      <c r="E310" s="377"/>
      <c r="H310" s="386" t="s">
        <v>3612</v>
      </c>
      <c r="I310" s="388" t="s">
        <v>3683</v>
      </c>
      <c r="J310" s="381" t="s">
        <v>3684</v>
      </c>
      <c r="L310" s="381" t="s">
        <v>7633</v>
      </c>
      <c r="M310" s="381" t="s">
        <v>3508</v>
      </c>
      <c r="N310" s="380" t="s">
        <v>3537</v>
      </c>
      <c r="O310" s="381" t="s">
        <v>3538</v>
      </c>
    </row>
    <row r="311" spans="3:15" x14ac:dyDescent="0.2">
      <c r="C311" s="377"/>
      <c r="D311" s="377"/>
      <c r="E311" s="377"/>
      <c r="H311" s="386" t="s">
        <v>3612</v>
      </c>
      <c r="I311" s="388" t="s">
        <v>3685</v>
      </c>
      <c r="J311" s="381" t="s">
        <v>3686</v>
      </c>
      <c r="L311" s="381" t="s">
        <v>7634</v>
      </c>
      <c r="M311" s="381" t="s">
        <v>3508</v>
      </c>
      <c r="N311" s="380" t="s">
        <v>3539</v>
      </c>
      <c r="O311" s="381" t="s">
        <v>3540</v>
      </c>
    </row>
    <row r="312" spans="3:15" x14ac:dyDescent="0.2">
      <c r="C312" s="377"/>
      <c r="D312" s="377"/>
      <c r="E312" s="377"/>
      <c r="H312" s="386" t="s">
        <v>3612</v>
      </c>
      <c r="I312" s="388" t="s">
        <v>3687</v>
      </c>
      <c r="J312" s="381" t="s">
        <v>3688</v>
      </c>
      <c r="L312" s="381" t="s">
        <v>7635</v>
      </c>
      <c r="M312" s="381"/>
      <c r="N312" s="380"/>
      <c r="O312" s="381" t="s">
        <v>3540</v>
      </c>
    </row>
    <row r="313" spans="3:15" x14ac:dyDescent="0.2">
      <c r="C313" s="377"/>
      <c r="D313" s="377"/>
      <c r="E313" s="377"/>
      <c r="H313" s="386" t="s">
        <v>3612</v>
      </c>
      <c r="I313" s="388" t="s">
        <v>3689</v>
      </c>
      <c r="J313" s="381" t="s">
        <v>3690</v>
      </c>
      <c r="L313" s="381" t="s">
        <v>7636</v>
      </c>
      <c r="M313" s="381" t="s">
        <v>3542</v>
      </c>
      <c r="N313" s="380" t="s">
        <v>3543</v>
      </c>
      <c r="O313" s="381" t="s">
        <v>3544</v>
      </c>
    </row>
    <row r="314" spans="3:15" x14ac:dyDescent="0.2">
      <c r="C314" s="377"/>
      <c r="D314" s="377"/>
      <c r="E314" s="377"/>
      <c r="H314" s="386" t="s">
        <v>3612</v>
      </c>
      <c r="I314" s="388" t="s">
        <v>3691</v>
      </c>
      <c r="J314" s="381" t="s">
        <v>3692</v>
      </c>
      <c r="L314" s="381" t="s">
        <v>7637</v>
      </c>
      <c r="M314" s="381" t="s">
        <v>3542</v>
      </c>
      <c r="N314" s="380" t="s">
        <v>3545</v>
      </c>
      <c r="O314" s="381" t="s">
        <v>3546</v>
      </c>
    </row>
    <row r="315" spans="3:15" x14ac:dyDescent="0.2">
      <c r="C315" s="377"/>
      <c r="D315" s="377"/>
      <c r="E315" s="377"/>
      <c r="H315" s="386" t="s">
        <v>3612</v>
      </c>
      <c r="I315" s="388" t="s">
        <v>3693</v>
      </c>
      <c r="J315" s="381" t="s">
        <v>3694</v>
      </c>
      <c r="L315" s="381" t="s">
        <v>7638</v>
      </c>
      <c r="M315" s="381"/>
      <c r="N315" s="380"/>
      <c r="O315" s="381" t="s">
        <v>3546</v>
      </c>
    </row>
    <row r="316" spans="3:15" x14ac:dyDescent="0.2">
      <c r="C316" s="377"/>
      <c r="D316" s="377"/>
      <c r="E316" s="377"/>
      <c r="H316" s="386" t="s">
        <v>3612</v>
      </c>
      <c r="I316" s="388" t="s">
        <v>3695</v>
      </c>
      <c r="J316" s="381" t="s">
        <v>3696</v>
      </c>
      <c r="L316" s="381" t="s">
        <v>7639</v>
      </c>
      <c r="M316" s="381" t="s">
        <v>3542</v>
      </c>
      <c r="N316" s="380" t="s">
        <v>3547</v>
      </c>
      <c r="O316" s="381" t="s">
        <v>3548</v>
      </c>
    </row>
    <row r="317" spans="3:15" x14ac:dyDescent="0.2">
      <c r="C317" s="377"/>
      <c r="D317" s="377"/>
      <c r="E317" s="377"/>
      <c r="H317" s="386" t="s">
        <v>3612</v>
      </c>
      <c r="I317" s="388" t="s">
        <v>3697</v>
      </c>
      <c r="J317" s="381" t="s">
        <v>3698</v>
      </c>
      <c r="L317" s="381" t="s">
        <v>7640</v>
      </c>
      <c r="M317" s="381" t="s">
        <v>3542</v>
      </c>
      <c r="N317" s="380" t="s">
        <v>3549</v>
      </c>
      <c r="O317" s="381" t="s">
        <v>3550</v>
      </c>
    </row>
    <row r="318" spans="3:15" x14ac:dyDescent="0.2">
      <c r="C318" s="377"/>
      <c r="D318" s="377"/>
      <c r="E318" s="377"/>
      <c r="H318" s="386" t="s">
        <v>3612</v>
      </c>
      <c r="I318" s="388" t="s">
        <v>3699</v>
      </c>
      <c r="J318" s="381" t="s">
        <v>3700</v>
      </c>
      <c r="L318" s="381" t="s">
        <v>7641</v>
      </c>
      <c r="M318" s="381"/>
      <c r="N318" s="380"/>
      <c r="O318" s="381" t="s">
        <v>3550</v>
      </c>
    </row>
    <row r="319" spans="3:15" x14ac:dyDescent="0.2">
      <c r="C319" s="377"/>
      <c r="D319" s="377"/>
      <c r="E319" s="377"/>
      <c r="H319" s="386" t="s">
        <v>3612</v>
      </c>
      <c r="I319" s="388" t="s">
        <v>3701</v>
      </c>
      <c r="J319" s="381" t="s">
        <v>3702</v>
      </c>
      <c r="L319" s="381" t="s">
        <v>7642</v>
      </c>
      <c r="M319" s="381"/>
      <c r="N319" s="380"/>
      <c r="O319" s="381" t="s">
        <v>3550</v>
      </c>
    </row>
    <row r="320" spans="3:15" x14ac:dyDescent="0.2">
      <c r="C320" s="377"/>
      <c r="D320" s="377"/>
      <c r="E320" s="377"/>
      <c r="H320" s="386" t="s">
        <v>3612</v>
      </c>
      <c r="I320" s="388" t="s">
        <v>3703</v>
      </c>
      <c r="J320" s="381" t="s">
        <v>3704</v>
      </c>
      <c r="L320" s="381" t="s">
        <v>7643</v>
      </c>
      <c r="M320" s="381" t="s">
        <v>3542</v>
      </c>
      <c r="N320" s="380" t="s">
        <v>3551</v>
      </c>
      <c r="O320" s="381" t="s">
        <v>3552</v>
      </c>
    </row>
    <row r="321" spans="3:15" x14ac:dyDescent="0.2">
      <c r="C321" s="377"/>
      <c r="D321" s="377"/>
      <c r="E321" s="377"/>
      <c r="H321" s="386" t="s">
        <v>3612</v>
      </c>
      <c r="I321" s="388" t="s">
        <v>3705</v>
      </c>
      <c r="J321" s="381" t="s">
        <v>3706</v>
      </c>
      <c r="L321" s="381" t="s">
        <v>7644</v>
      </c>
      <c r="M321" s="381"/>
      <c r="N321" s="380"/>
      <c r="O321" s="381" t="s">
        <v>3552</v>
      </c>
    </row>
    <row r="322" spans="3:15" x14ac:dyDescent="0.2">
      <c r="C322" s="377"/>
      <c r="D322" s="377"/>
      <c r="E322" s="377"/>
      <c r="H322" s="386" t="s">
        <v>3612</v>
      </c>
      <c r="I322" s="388" t="s">
        <v>3707</v>
      </c>
      <c r="J322" s="381" t="s">
        <v>3708</v>
      </c>
      <c r="L322" s="381" t="s">
        <v>7645</v>
      </c>
      <c r="M322" s="381" t="s">
        <v>3542</v>
      </c>
      <c r="N322" s="380" t="s">
        <v>3553</v>
      </c>
      <c r="O322" s="381" t="s">
        <v>3554</v>
      </c>
    </row>
    <row r="323" spans="3:15" x14ac:dyDescent="0.2">
      <c r="C323" s="377"/>
      <c r="D323" s="377"/>
      <c r="E323" s="377"/>
      <c r="H323" s="386" t="s">
        <v>3612</v>
      </c>
      <c r="I323" s="388" t="s">
        <v>3709</v>
      </c>
      <c r="J323" s="381" t="s">
        <v>3710</v>
      </c>
      <c r="L323" s="381" t="s">
        <v>7646</v>
      </c>
      <c r="M323" s="381" t="s">
        <v>3542</v>
      </c>
      <c r="N323" s="380" t="s">
        <v>3555</v>
      </c>
      <c r="O323" s="381" t="s">
        <v>3556</v>
      </c>
    </row>
    <row r="324" spans="3:15" x14ac:dyDescent="0.2">
      <c r="C324" s="377"/>
      <c r="D324" s="377"/>
      <c r="E324" s="377"/>
      <c r="H324" s="386" t="s">
        <v>3612</v>
      </c>
      <c r="I324" s="388" t="s">
        <v>3711</v>
      </c>
      <c r="J324" s="381" t="s">
        <v>3712</v>
      </c>
      <c r="L324" s="381" t="s">
        <v>7647</v>
      </c>
      <c r="M324" s="381"/>
      <c r="N324" s="380"/>
      <c r="O324" s="381" t="s">
        <v>3556</v>
      </c>
    </row>
    <row r="325" spans="3:15" x14ac:dyDescent="0.2">
      <c r="C325" s="377"/>
      <c r="D325" s="377"/>
      <c r="E325" s="377"/>
      <c r="H325" s="386" t="s">
        <v>3612</v>
      </c>
      <c r="I325" s="388" t="s">
        <v>3713</v>
      </c>
      <c r="J325" s="381" t="s">
        <v>3714</v>
      </c>
      <c r="L325" s="381" t="s">
        <v>7648</v>
      </c>
      <c r="M325" s="381"/>
      <c r="N325" s="380"/>
      <c r="O325" s="381" t="s">
        <v>3556</v>
      </c>
    </row>
    <row r="326" spans="3:15" x14ac:dyDescent="0.2">
      <c r="C326" s="377"/>
      <c r="D326" s="377"/>
      <c r="E326" s="377"/>
      <c r="H326" s="394"/>
      <c r="I326" s="390" t="s">
        <v>3715</v>
      </c>
      <c r="J326" s="395"/>
      <c r="L326" s="381" t="s">
        <v>7649</v>
      </c>
      <c r="M326" s="381" t="s">
        <v>3542</v>
      </c>
      <c r="N326" s="380" t="s">
        <v>3557</v>
      </c>
      <c r="O326" s="381" t="s">
        <v>3558</v>
      </c>
    </row>
    <row r="327" spans="3:15" x14ac:dyDescent="0.2">
      <c r="C327" s="377"/>
      <c r="D327" s="377"/>
      <c r="E327" s="377"/>
      <c r="H327" s="386" t="s">
        <v>3716</v>
      </c>
      <c r="I327" s="388" t="s">
        <v>3717</v>
      </c>
      <c r="J327" s="381" t="s">
        <v>3718</v>
      </c>
      <c r="L327" s="381" t="s">
        <v>7650</v>
      </c>
      <c r="M327" s="381"/>
      <c r="N327" s="380"/>
      <c r="O327" s="381" t="s">
        <v>3558</v>
      </c>
    </row>
    <row r="328" spans="3:15" x14ac:dyDescent="0.2">
      <c r="C328" s="377"/>
      <c r="D328" s="377"/>
      <c r="E328" s="377"/>
      <c r="H328" s="386" t="s">
        <v>3716</v>
      </c>
      <c r="I328" s="388" t="s">
        <v>3719</v>
      </c>
      <c r="J328" s="381" t="s">
        <v>3720</v>
      </c>
      <c r="L328" s="381" t="s">
        <v>7651</v>
      </c>
      <c r="M328" s="381" t="s">
        <v>3542</v>
      </c>
      <c r="N328" s="380" t="s">
        <v>3559</v>
      </c>
      <c r="O328" s="381" t="s">
        <v>3560</v>
      </c>
    </row>
    <row r="329" spans="3:15" x14ac:dyDescent="0.2">
      <c r="C329" s="377"/>
      <c r="D329" s="377"/>
      <c r="E329" s="377"/>
      <c r="H329" s="386" t="s">
        <v>3716</v>
      </c>
      <c r="I329" s="388" t="s">
        <v>3721</v>
      </c>
      <c r="J329" s="381" t="s">
        <v>3722</v>
      </c>
      <c r="L329" s="381" t="s">
        <v>7652</v>
      </c>
      <c r="M329" s="381"/>
      <c r="N329" s="380"/>
      <c r="O329" s="381" t="s">
        <v>3560</v>
      </c>
    </row>
    <row r="330" spans="3:15" x14ac:dyDescent="0.2">
      <c r="C330" s="377"/>
      <c r="D330" s="377"/>
      <c r="E330" s="377"/>
      <c r="H330" s="386" t="s">
        <v>3716</v>
      </c>
      <c r="I330" s="388" t="s">
        <v>3723</v>
      </c>
      <c r="J330" s="381" t="s">
        <v>3724</v>
      </c>
      <c r="L330" s="381" t="s">
        <v>7653</v>
      </c>
      <c r="M330" s="381"/>
      <c r="N330" s="380"/>
      <c r="O330" s="381" t="s">
        <v>3560</v>
      </c>
    </row>
    <row r="331" spans="3:15" x14ac:dyDescent="0.2">
      <c r="C331" s="377"/>
      <c r="D331" s="377"/>
      <c r="E331" s="377"/>
      <c r="H331" s="386" t="s">
        <v>3716</v>
      </c>
      <c r="I331" s="388" t="s">
        <v>3725</v>
      </c>
      <c r="J331" s="381" t="s">
        <v>3726</v>
      </c>
      <c r="L331" s="381" t="s">
        <v>7654</v>
      </c>
      <c r="M331" s="381"/>
      <c r="N331" s="380"/>
      <c r="O331" s="381" t="s">
        <v>3560</v>
      </c>
    </row>
    <row r="332" spans="3:15" x14ac:dyDescent="0.2">
      <c r="C332" s="377"/>
      <c r="D332" s="377"/>
      <c r="E332" s="377"/>
      <c r="H332" s="386" t="s">
        <v>3716</v>
      </c>
      <c r="I332" s="388" t="s">
        <v>3727</v>
      </c>
      <c r="J332" s="381" t="s">
        <v>3728</v>
      </c>
      <c r="L332" s="381" t="s">
        <v>7655</v>
      </c>
      <c r="M332" s="381"/>
      <c r="N332" s="380"/>
      <c r="O332" s="381" t="s">
        <v>3560</v>
      </c>
    </row>
    <row r="333" spans="3:15" x14ac:dyDescent="0.2">
      <c r="C333" s="377"/>
      <c r="D333" s="377"/>
      <c r="E333" s="377"/>
      <c r="H333" s="386" t="s">
        <v>3716</v>
      </c>
      <c r="I333" s="388" t="s">
        <v>3729</v>
      </c>
      <c r="J333" s="381" t="s">
        <v>3730</v>
      </c>
      <c r="L333" s="381" t="s">
        <v>7656</v>
      </c>
      <c r="M333" s="381"/>
      <c r="N333" s="380"/>
      <c r="O333" s="381" t="s">
        <v>3560</v>
      </c>
    </row>
    <row r="334" spans="3:15" x14ac:dyDescent="0.2">
      <c r="C334" s="377"/>
      <c r="D334" s="377"/>
      <c r="E334" s="377"/>
      <c r="H334" s="386" t="s">
        <v>3716</v>
      </c>
      <c r="I334" s="388" t="s">
        <v>3731</v>
      </c>
      <c r="J334" s="381" t="s">
        <v>3732</v>
      </c>
      <c r="L334" s="381" t="s">
        <v>7657</v>
      </c>
      <c r="M334" s="381" t="s">
        <v>3542</v>
      </c>
      <c r="N334" s="380" t="s">
        <v>3561</v>
      </c>
      <c r="O334" s="381" t="s">
        <v>3562</v>
      </c>
    </row>
    <row r="335" spans="3:15" x14ac:dyDescent="0.2">
      <c r="C335" s="377"/>
      <c r="D335" s="377"/>
      <c r="E335" s="377"/>
      <c r="H335" s="386" t="s">
        <v>3716</v>
      </c>
      <c r="I335" s="388" t="s">
        <v>3733</v>
      </c>
      <c r="J335" s="381" t="s">
        <v>3734</v>
      </c>
      <c r="L335" s="381" t="s">
        <v>7658</v>
      </c>
      <c r="M335" s="381"/>
      <c r="N335" s="380"/>
      <c r="O335" s="381" t="s">
        <v>3562</v>
      </c>
    </row>
    <row r="336" spans="3:15" x14ac:dyDescent="0.2">
      <c r="C336" s="377"/>
      <c r="D336" s="377"/>
      <c r="E336" s="377"/>
      <c r="H336" s="386" t="s">
        <v>3716</v>
      </c>
      <c r="I336" s="388" t="s">
        <v>3735</v>
      </c>
      <c r="J336" s="381" t="s">
        <v>3736</v>
      </c>
      <c r="L336" s="381" t="s">
        <v>7659</v>
      </c>
      <c r="M336" s="381" t="s">
        <v>3542</v>
      </c>
      <c r="N336" s="380" t="s">
        <v>3563</v>
      </c>
      <c r="O336" s="381" t="s">
        <v>3564</v>
      </c>
    </row>
    <row r="337" spans="3:15" x14ac:dyDescent="0.2">
      <c r="C337" s="377"/>
      <c r="D337" s="377"/>
      <c r="E337" s="377"/>
      <c r="H337" s="386" t="s">
        <v>3716</v>
      </c>
      <c r="I337" s="388" t="s">
        <v>3737</v>
      </c>
      <c r="J337" s="381" t="s">
        <v>3738</v>
      </c>
      <c r="L337" s="381" t="s">
        <v>7660</v>
      </c>
      <c r="M337" s="381" t="s">
        <v>3542</v>
      </c>
      <c r="N337" s="380" t="s">
        <v>3565</v>
      </c>
      <c r="O337" s="381" t="s">
        <v>3566</v>
      </c>
    </row>
    <row r="338" spans="3:15" x14ac:dyDescent="0.2">
      <c r="C338" s="377"/>
      <c r="D338" s="377"/>
      <c r="E338" s="377"/>
      <c r="H338" s="386" t="s">
        <v>3716</v>
      </c>
      <c r="I338" s="388" t="s">
        <v>3739</v>
      </c>
      <c r="J338" s="381" t="s">
        <v>3740</v>
      </c>
      <c r="L338" s="381" t="s">
        <v>7661</v>
      </c>
      <c r="M338" s="381" t="s">
        <v>3542</v>
      </c>
      <c r="N338" s="380" t="s">
        <v>3567</v>
      </c>
      <c r="O338" s="381" t="s">
        <v>3568</v>
      </c>
    </row>
    <row r="339" spans="3:15" x14ac:dyDescent="0.2">
      <c r="C339" s="377"/>
      <c r="D339" s="377"/>
      <c r="E339" s="377"/>
      <c r="H339" s="386" t="s">
        <v>3716</v>
      </c>
      <c r="I339" s="388" t="s">
        <v>3741</v>
      </c>
      <c r="J339" s="381" t="s">
        <v>3742</v>
      </c>
      <c r="L339" s="381" t="s">
        <v>7662</v>
      </c>
      <c r="M339" s="381"/>
      <c r="N339" s="380"/>
      <c r="O339" s="381" t="s">
        <v>3568</v>
      </c>
    </row>
    <row r="340" spans="3:15" x14ac:dyDescent="0.2">
      <c r="C340" s="377"/>
      <c r="D340" s="377"/>
      <c r="E340" s="377"/>
      <c r="H340" s="386" t="s">
        <v>3716</v>
      </c>
      <c r="I340" s="388" t="s">
        <v>3743</v>
      </c>
      <c r="J340" s="381" t="s">
        <v>3744</v>
      </c>
      <c r="L340" s="381" t="s">
        <v>7663</v>
      </c>
      <c r="M340" s="381" t="s">
        <v>3542</v>
      </c>
      <c r="N340" s="380" t="s">
        <v>3569</v>
      </c>
      <c r="O340" s="381" t="s">
        <v>3570</v>
      </c>
    </row>
    <row r="341" spans="3:15" x14ac:dyDescent="0.2">
      <c r="C341" s="377"/>
      <c r="D341" s="377"/>
      <c r="E341" s="377"/>
      <c r="H341" s="386" t="s">
        <v>3716</v>
      </c>
      <c r="I341" s="388" t="s">
        <v>3745</v>
      </c>
      <c r="J341" s="381" t="s">
        <v>3746</v>
      </c>
      <c r="L341" s="381" t="s">
        <v>7664</v>
      </c>
      <c r="M341" s="381" t="s">
        <v>3542</v>
      </c>
      <c r="N341" s="380" t="s">
        <v>3571</v>
      </c>
      <c r="O341" s="381" t="s">
        <v>3572</v>
      </c>
    </row>
    <row r="342" spans="3:15" x14ac:dyDescent="0.2">
      <c r="C342" s="377"/>
      <c r="D342" s="377"/>
      <c r="E342" s="377"/>
      <c r="H342" s="386" t="s">
        <v>3716</v>
      </c>
      <c r="I342" s="388" t="s">
        <v>3747</v>
      </c>
      <c r="J342" s="381" t="s">
        <v>3748</v>
      </c>
      <c r="L342" s="381" t="s">
        <v>7665</v>
      </c>
      <c r="M342" s="381" t="s">
        <v>3542</v>
      </c>
      <c r="N342" s="380" t="s">
        <v>3573</v>
      </c>
      <c r="O342" s="381" t="s">
        <v>3574</v>
      </c>
    </row>
    <row r="343" spans="3:15" x14ac:dyDescent="0.2">
      <c r="C343" s="377"/>
      <c r="D343" s="377"/>
      <c r="E343" s="377"/>
      <c r="H343" s="386" t="s">
        <v>3716</v>
      </c>
      <c r="I343" s="388" t="s">
        <v>3749</v>
      </c>
      <c r="J343" s="381" t="s">
        <v>3750</v>
      </c>
      <c r="L343" s="381" t="s">
        <v>7666</v>
      </c>
      <c r="M343" s="381"/>
      <c r="N343" s="380"/>
      <c r="O343" s="381" t="s">
        <v>3574</v>
      </c>
    </row>
    <row r="344" spans="3:15" x14ac:dyDescent="0.2">
      <c r="C344" s="377"/>
      <c r="D344" s="377"/>
      <c r="E344" s="377"/>
      <c r="H344" s="386" t="s">
        <v>3716</v>
      </c>
      <c r="I344" s="388" t="s">
        <v>3751</v>
      </c>
      <c r="J344" s="381" t="s">
        <v>3752</v>
      </c>
      <c r="L344" s="381" t="s">
        <v>7667</v>
      </c>
      <c r="M344" s="381"/>
      <c r="N344" s="380"/>
      <c r="O344" s="381" t="s">
        <v>3574</v>
      </c>
    </row>
    <row r="345" spans="3:15" x14ac:dyDescent="0.2">
      <c r="C345" s="377"/>
      <c r="D345" s="377"/>
      <c r="E345" s="377"/>
      <c r="H345" s="394"/>
      <c r="I345" s="390" t="s">
        <v>3753</v>
      </c>
      <c r="J345" s="395"/>
      <c r="L345" s="381" t="s">
        <v>7668</v>
      </c>
      <c r="M345" s="381" t="s">
        <v>3542</v>
      </c>
      <c r="N345" s="380" t="s">
        <v>3575</v>
      </c>
      <c r="O345" s="381" t="s">
        <v>3576</v>
      </c>
    </row>
    <row r="346" spans="3:15" x14ac:dyDescent="0.2">
      <c r="C346" s="377"/>
      <c r="D346" s="377"/>
      <c r="E346" s="377"/>
      <c r="H346" s="386" t="s">
        <v>3754</v>
      </c>
      <c r="I346" s="388" t="s">
        <v>3755</v>
      </c>
      <c r="J346" s="381" t="s">
        <v>3756</v>
      </c>
      <c r="L346" s="381" t="s">
        <v>7669</v>
      </c>
      <c r="M346" s="381"/>
      <c r="N346" s="380"/>
      <c r="O346" s="381" t="s">
        <v>3576</v>
      </c>
    </row>
    <row r="347" spans="3:15" x14ac:dyDescent="0.2">
      <c r="C347" s="377"/>
      <c r="D347" s="377"/>
      <c r="E347" s="377"/>
      <c r="H347" s="386" t="s">
        <v>3754</v>
      </c>
      <c r="I347" s="388" t="s">
        <v>3757</v>
      </c>
      <c r="J347" s="381" t="s">
        <v>3758</v>
      </c>
      <c r="L347" s="381" t="s">
        <v>7670</v>
      </c>
      <c r="M347" s="381" t="s">
        <v>3542</v>
      </c>
      <c r="N347" s="380" t="s">
        <v>3577</v>
      </c>
      <c r="O347" s="381" t="s">
        <v>3578</v>
      </c>
    </row>
    <row r="348" spans="3:15" x14ac:dyDescent="0.2">
      <c r="C348" s="377"/>
      <c r="D348" s="377"/>
      <c r="E348" s="377"/>
      <c r="H348" s="386" t="s">
        <v>3754</v>
      </c>
      <c r="I348" s="388" t="s">
        <v>3759</v>
      </c>
      <c r="J348" s="381" t="s">
        <v>3760</v>
      </c>
      <c r="L348" s="381" t="s">
        <v>7671</v>
      </c>
      <c r="M348" s="381" t="s">
        <v>3542</v>
      </c>
      <c r="N348" s="380" t="s">
        <v>3579</v>
      </c>
      <c r="O348" s="381" t="s">
        <v>3580</v>
      </c>
    </row>
    <row r="349" spans="3:15" x14ac:dyDescent="0.2">
      <c r="C349" s="377"/>
      <c r="D349" s="377"/>
      <c r="E349" s="377"/>
      <c r="H349" s="386" t="s">
        <v>3754</v>
      </c>
      <c r="I349" s="388" t="s">
        <v>3761</v>
      </c>
      <c r="J349" s="381" t="s">
        <v>3762</v>
      </c>
      <c r="L349" s="381" t="s">
        <v>7672</v>
      </c>
      <c r="M349" s="381"/>
      <c r="N349" s="380"/>
      <c r="O349" s="381" t="s">
        <v>3580</v>
      </c>
    </row>
    <row r="350" spans="3:15" x14ac:dyDescent="0.2">
      <c r="C350" s="377"/>
      <c r="D350" s="377"/>
      <c r="E350" s="377"/>
      <c r="H350" s="386" t="s">
        <v>3754</v>
      </c>
      <c r="I350" s="388" t="s">
        <v>3763</v>
      </c>
      <c r="J350" s="381" t="s">
        <v>3764</v>
      </c>
      <c r="L350" s="381" t="s">
        <v>7673</v>
      </c>
      <c r="M350" s="381"/>
      <c r="N350" s="380"/>
      <c r="O350" s="381" t="s">
        <v>3580</v>
      </c>
    </row>
    <row r="351" spans="3:15" x14ac:dyDescent="0.2">
      <c r="C351" s="377"/>
      <c r="D351" s="377"/>
      <c r="E351" s="377"/>
      <c r="H351" s="386" t="s">
        <v>3754</v>
      </c>
      <c r="I351" s="388" t="s">
        <v>3765</v>
      </c>
      <c r="J351" s="381" t="s">
        <v>3766</v>
      </c>
      <c r="L351" s="381" t="s">
        <v>7674</v>
      </c>
      <c r="M351" s="381" t="s">
        <v>3542</v>
      </c>
      <c r="N351" s="380" t="s">
        <v>3581</v>
      </c>
      <c r="O351" s="381" t="s">
        <v>3582</v>
      </c>
    </row>
    <row r="352" spans="3:15" x14ac:dyDescent="0.2">
      <c r="C352" s="377"/>
      <c r="D352" s="377"/>
      <c r="E352" s="377"/>
      <c r="H352" s="386" t="s">
        <v>3754</v>
      </c>
      <c r="I352" s="388" t="s">
        <v>3767</v>
      </c>
      <c r="J352" s="381" t="s">
        <v>3768</v>
      </c>
      <c r="L352" s="381" t="s">
        <v>7675</v>
      </c>
      <c r="M352" s="381"/>
      <c r="N352" s="380"/>
      <c r="O352" s="381" t="s">
        <v>3582</v>
      </c>
    </row>
    <row r="353" spans="3:15" x14ac:dyDescent="0.2">
      <c r="C353" s="377"/>
      <c r="D353" s="377"/>
      <c r="E353" s="377"/>
      <c r="H353" s="386" t="s">
        <v>3754</v>
      </c>
      <c r="I353" s="388" t="s">
        <v>3769</v>
      </c>
      <c r="J353" s="381" t="s">
        <v>3770</v>
      </c>
      <c r="L353" s="381" t="s">
        <v>7676</v>
      </c>
      <c r="M353" s="381" t="s">
        <v>3542</v>
      </c>
      <c r="N353" s="380" t="s">
        <v>3583</v>
      </c>
      <c r="O353" s="381" t="s">
        <v>3584</v>
      </c>
    </row>
    <row r="354" spans="3:15" x14ac:dyDescent="0.2">
      <c r="C354" s="377"/>
      <c r="D354" s="377"/>
      <c r="E354" s="377"/>
      <c r="H354" s="386" t="s">
        <v>3754</v>
      </c>
      <c r="I354" s="388" t="s">
        <v>3771</v>
      </c>
      <c r="J354" s="381" t="s">
        <v>3772</v>
      </c>
      <c r="L354" s="381" t="s">
        <v>7677</v>
      </c>
      <c r="M354" s="381" t="s">
        <v>3542</v>
      </c>
      <c r="N354" s="380" t="s">
        <v>3585</v>
      </c>
      <c r="O354" s="381" t="s">
        <v>3586</v>
      </c>
    </row>
    <row r="355" spans="3:15" x14ac:dyDescent="0.2">
      <c r="C355" s="377"/>
      <c r="D355" s="377"/>
      <c r="E355" s="377"/>
      <c r="H355" s="386" t="s">
        <v>3754</v>
      </c>
      <c r="I355" s="388" t="s">
        <v>3773</v>
      </c>
      <c r="J355" s="381" t="s">
        <v>3774</v>
      </c>
      <c r="L355" s="381" t="s">
        <v>7678</v>
      </c>
      <c r="M355" s="381"/>
      <c r="N355" s="380"/>
      <c r="O355" s="381" t="s">
        <v>3586</v>
      </c>
    </row>
    <row r="356" spans="3:15" x14ac:dyDescent="0.2">
      <c r="C356" s="377"/>
      <c r="D356" s="377"/>
      <c r="E356" s="377"/>
      <c r="H356" s="386" t="s">
        <v>3754</v>
      </c>
      <c r="I356" s="388" t="s">
        <v>3775</v>
      </c>
      <c r="J356" s="381" t="s">
        <v>3776</v>
      </c>
      <c r="L356" s="381" t="s">
        <v>7679</v>
      </c>
      <c r="M356" s="381"/>
      <c r="N356" s="380"/>
      <c r="O356" s="381" t="s">
        <v>3586</v>
      </c>
    </row>
    <row r="357" spans="3:15" x14ac:dyDescent="0.2">
      <c r="C357" s="377"/>
      <c r="D357" s="377"/>
      <c r="E357" s="377"/>
      <c r="H357" s="386" t="s">
        <v>3754</v>
      </c>
      <c r="I357" s="388" t="s">
        <v>3777</v>
      </c>
      <c r="J357" s="381" t="s">
        <v>3778</v>
      </c>
      <c r="L357" s="381" t="s">
        <v>7680</v>
      </c>
      <c r="M357" s="381" t="s">
        <v>3588</v>
      </c>
      <c r="N357" s="380" t="s">
        <v>3589</v>
      </c>
      <c r="O357" s="381" t="s">
        <v>3590</v>
      </c>
    </row>
    <row r="358" spans="3:15" x14ac:dyDescent="0.2">
      <c r="C358" s="377"/>
      <c r="D358" s="377"/>
      <c r="E358" s="377"/>
      <c r="H358" s="386" t="s">
        <v>3754</v>
      </c>
      <c r="I358" s="388" t="s">
        <v>3779</v>
      </c>
      <c r="J358" s="381" t="s">
        <v>3780</v>
      </c>
      <c r="L358" s="381" t="s">
        <v>7681</v>
      </c>
      <c r="M358" s="381" t="s">
        <v>3588</v>
      </c>
      <c r="N358" s="380" t="s">
        <v>3591</v>
      </c>
      <c r="O358" s="381" t="s">
        <v>3592</v>
      </c>
    </row>
    <row r="359" spans="3:15" x14ac:dyDescent="0.2">
      <c r="C359" s="377"/>
      <c r="D359" s="377"/>
      <c r="E359" s="377"/>
      <c r="H359" s="386" t="s">
        <v>3754</v>
      </c>
      <c r="I359" s="388" t="s">
        <v>3781</v>
      </c>
      <c r="J359" s="381" t="s">
        <v>3782</v>
      </c>
      <c r="L359" s="381" t="s">
        <v>7682</v>
      </c>
      <c r="M359" s="381" t="s">
        <v>3588</v>
      </c>
      <c r="N359" s="380" t="s">
        <v>3593</v>
      </c>
      <c r="O359" s="381" t="s">
        <v>3594</v>
      </c>
    </row>
    <row r="360" spans="3:15" x14ac:dyDescent="0.2">
      <c r="C360" s="377"/>
      <c r="D360" s="377"/>
      <c r="E360" s="377"/>
      <c r="H360" s="386" t="s">
        <v>3754</v>
      </c>
      <c r="I360" s="388" t="s">
        <v>3783</v>
      </c>
      <c r="J360" s="381" t="s">
        <v>3784</v>
      </c>
      <c r="L360" s="381" t="s">
        <v>7683</v>
      </c>
      <c r="M360" s="381" t="s">
        <v>3588</v>
      </c>
      <c r="N360" s="380" t="s">
        <v>3595</v>
      </c>
      <c r="O360" s="381" t="s">
        <v>3596</v>
      </c>
    </row>
    <row r="361" spans="3:15" x14ac:dyDescent="0.2">
      <c r="C361" s="377"/>
      <c r="D361" s="377"/>
      <c r="E361" s="377"/>
      <c r="H361" s="386" t="s">
        <v>3754</v>
      </c>
      <c r="I361" s="388" t="s">
        <v>3785</v>
      </c>
      <c r="J361" s="381" t="s">
        <v>3786</v>
      </c>
      <c r="L361" s="381" t="s">
        <v>7684</v>
      </c>
      <c r="M361" s="381" t="s">
        <v>3588</v>
      </c>
      <c r="N361" s="380" t="s">
        <v>3597</v>
      </c>
      <c r="O361" s="381" t="s">
        <v>3598</v>
      </c>
    </row>
    <row r="362" spans="3:15" x14ac:dyDescent="0.2">
      <c r="C362" s="377"/>
      <c r="D362" s="377"/>
      <c r="E362" s="377"/>
      <c r="H362" s="386" t="s">
        <v>3754</v>
      </c>
      <c r="I362" s="388" t="s">
        <v>3787</v>
      </c>
      <c r="J362" s="381" t="s">
        <v>3788</v>
      </c>
      <c r="L362" s="381" t="s">
        <v>7685</v>
      </c>
      <c r="M362" s="381" t="s">
        <v>3588</v>
      </c>
      <c r="N362" s="380" t="s">
        <v>3599</v>
      </c>
      <c r="O362" s="381" t="s">
        <v>3600</v>
      </c>
    </row>
    <row r="363" spans="3:15" x14ac:dyDescent="0.2">
      <c r="C363" s="377"/>
      <c r="D363" s="377"/>
      <c r="E363" s="377"/>
      <c r="H363" s="386" t="s">
        <v>3754</v>
      </c>
      <c r="I363" s="388" t="s">
        <v>3789</v>
      </c>
      <c r="J363" s="381" t="s">
        <v>3790</v>
      </c>
      <c r="L363" s="381" t="s">
        <v>7686</v>
      </c>
      <c r="M363" s="381" t="s">
        <v>3588</v>
      </c>
      <c r="N363" s="380" t="s">
        <v>3601</v>
      </c>
      <c r="O363" s="381" t="s">
        <v>3602</v>
      </c>
    </row>
    <row r="364" spans="3:15" x14ac:dyDescent="0.2">
      <c r="C364" s="377"/>
      <c r="D364" s="377"/>
      <c r="E364" s="377"/>
      <c r="H364" s="386" t="s">
        <v>3754</v>
      </c>
      <c r="I364" s="388" t="s">
        <v>3791</v>
      </c>
      <c r="J364" s="381" t="s">
        <v>3792</v>
      </c>
      <c r="L364" s="381" t="s">
        <v>7687</v>
      </c>
      <c r="M364" s="381" t="s">
        <v>3588</v>
      </c>
      <c r="N364" s="380" t="s">
        <v>3603</v>
      </c>
      <c r="O364" s="381" t="s">
        <v>3604</v>
      </c>
    </row>
    <row r="365" spans="3:15" x14ac:dyDescent="0.2">
      <c r="C365" s="377"/>
      <c r="D365" s="377"/>
      <c r="E365" s="377"/>
      <c r="H365" s="386" t="s">
        <v>3754</v>
      </c>
      <c r="I365" s="388" t="s">
        <v>3793</v>
      </c>
      <c r="J365" s="381" t="s">
        <v>3794</v>
      </c>
      <c r="L365" s="381" t="s">
        <v>7688</v>
      </c>
      <c r="M365" s="381" t="s">
        <v>3588</v>
      </c>
      <c r="N365" s="380" t="s">
        <v>3605</v>
      </c>
      <c r="O365" s="381" t="s">
        <v>3606</v>
      </c>
    </row>
    <row r="366" spans="3:15" x14ac:dyDescent="0.2">
      <c r="C366" s="377"/>
      <c r="D366" s="377"/>
      <c r="E366" s="377"/>
      <c r="H366" s="386" t="s">
        <v>3754</v>
      </c>
      <c r="I366" s="388" t="s">
        <v>3795</v>
      </c>
      <c r="J366" s="381" t="s">
        <v>3796</v>
      </c>
      <c r="L366" s="381" t="s">
        <v>7689</v>
      </c>
      <c r="M366" s="381" t="s">
        <v>3588</v>
      </c>
      <c r="N366" s="380" t="s">
        <v>3607</v>
      </c>
      <c r="O366" s="381" t="s">
        <v>3608</v>
      </c>
    </row>
    <row r="367" spans="3:15" x14ac:dyDescent="0.2">
      <c r="C367" s="377"/>
      <c r="D367" s="377"/>
      <c r="E367" s="377"/>
      <c r="H367" s="394"/>
      <c r="I367" s="390" t="s">
        <v>3797</v>
      </c>
      <c r="J367" s="395"/>
      <c r="L367" s="381" t="s">
        <v>7690</v>
      </c>
      <c r="M367" s="381" t="s">
        <v>3588</v>
      </c>
      <c r="N367" s="380" t="s">
        <v>3609</v>
      </c>
      <c r="O367" s="381" t="s">
        <v>3610</v>
      </c>
    </row>
    <row r="368" spans="3:15" x14ac:dyDescent="0.2">
      <c r="C368" s="377"/>
      <c r="D368" s="377"/>
      <c r="E368" s="377"/>
      <c r="H368" s="386" t="s">
        <v>3798</v>
      </c>
      <c r="I368" s="388" t="s">
        <v>3799</v>
      </c>
      <c r="J368" s="381" t="s">
        <v>3800</v>
      </c>
      <c r="L368" s="381" t="s">
        <v>7691</v>
      </c>
      <c r="M368" s="381" t="s">
        <v>3612</v>
      </c>
      <c r="N368" s="380" t="s">
        <v>3613</v>
      </c>
      <c r="O368" s="381" t="s">
        <v>3614</v>
      </c>
    </row>
    <row r="369" spans="3:15" x14ac:dyDescent="0.2">
      <c r="C369" s="377"/>
      <c r="D369" s="377"/>
      <c r="E369" s="377"/>
      <c r="H369" s="386" t="s">
        <v>3798</v>
      </c>
      <c r="I369" s="388" t="s">
        <v>3801</v>
      </c>
      <c r="J369" s="381" t="s">
        <v>3802</v>
      </c>
      <c r="L369" s="381" t="s">
        <v>7692</v>
      </c>
      <c r="M369" s="381" t="s">
        <v>3612</v>
      </c>
      <c r="N369" s="380" t="s">
        <v>3615</v>
      </c>
      <c r="O369" s="381" t="s">
        <v>3616</v>
      </c>
    </row>
    <row r="370" spans="3:15" x14ac:dyDescent="0.2">
      <c r="C370" s="377"/>
      <c r="D370" s="377"/>
      <c r="E370" s="377"/>
      <c r="H370" s="386" t="s">
        <v>3798</v>
      </c>
      <c r="I370" s="388" t="s">
        <v>3803</v>
      </c>
      <c r="J370" s="381" t="s">
        <v>3804</v>
      </c>
      <c r="L370" s="381" t="s">
        <v>7693</v>
      </c>
      <c r="M370" s="381" t="s">
        <v>3612</v>
      </c>
      <c r="N370" s="380" t="s">
        <v>3617</v>
      </c>
      <c r="O370" s="381" t="s">
        <v>3618</v>
      </c>
    </row>
    <row r="371" spans="3:15" x14ac:dyDescent="0.2">
      <c r="C371" s="377"/>
      <c r="D371" s="377"/>
      <c r="E371" s="377"/>
      <c r="H371" s="386" t="s">
        <v>3798</v>
      </c>
      <c r="I371" s="388" t="s">
        <v>3805</v>
      </c>
      <c r="J371" s="381" t="s">
        <v>3806</v>
      </c>
      <c r="L371" s="381" t="s">
        <v>7694</v>
      </c>
      <c r="M371" s="381" t="s">
        <v>3612</v>
      </c>
      <c r="N371" s="380" t="s">
        <v>3619</v>
      </c>
      <c r="O371" s="381" t="s">
        <v>3620</v>
      </c>
    </row>
    <row r="372" spans="3:15" x14ac:dyDescent="0.2">
      <c r="C372" s="377"/>
      <c r="D372" s="377"/>
      <c r="E372" s="377"/>
      <c r="H372" s="386" t="s">
        <v>3798</v>
      </c>
      <c r="I372" s="388" t="s">
        <v>3807</v>
      </c>
      <c r="J372" s="381" t="s">
        <v>3808</v>
      </c>
      <c r="L372" s="381" t="s">
        <v>7695</v>
      </c>
      <c r="M372" s="381" t="s">
        <v>3612</v>
      </c>
      <c r="N372" s="380" t="s">
        <v>3621</v>
      </c>
      <c r="O372" s="381" t="s">
        <v>3622</v>
      </c>
    </row>
    <row r="373" spans="3:15" x14ac:dyDescent="0.2">
      <c r="C373" s="377"/>
      <c r="D373" s="377"/>
      <c r="E373" s="377"/>
      <c r="H373" s="386" t="s">
        <v>3798</v>
      </c>
      <c r="I373" s="388" t="s">
        <v>3809</v>
      </c>
      <c r="J373" s="381" t="s">
        <v>3810</v>
      </c>
      <c r="L373" s="381" t="s">
        <v>7696</v>
      </c>
      <c r="M373" s="381" t="s">
        <v>3612</v>
      </c>
      <c r="N373" s="380" t="s">
        <v>3623</v>
      </c>
      <c r="O373" s="381" t="s">
        <v>3624</v>
      </c>
    </row>
    <row r="374" spans="3:15" x14ac:dyDescent="0.2">
      <c r="C374" s="377"/>
      <c r="D374" s="377"/>
      <c r="E374" s="377"/>
      <c r="H374" s="386" t="s">
        <v>3798</v>
      </c>
      <c r="I374" s="388" t="s">
        <v>3811</v>
      </c>
      <c r="J374" s="381" t="s">
        <v>3812</v>
      </c>
      <c r="L374" s="381" t="s">
        <v>7697</v>
      </c>
      <c r="M374" s="381" t="s">
        <v>3612</v>
      </c>
      <c r="N374" s="380" t="s">
        <v>3625</v>
      </c>
      <c r="O374" s="381" t="s">
        <v>3626</v>
      </c>
    </row>
    <row r="375" spans="3:15" x14ac:dyDescent="0.2">
      <c r="C375" s="377"/>
      <c r="D375" s="377"/>
      <c r="E375" s="377"/>
      <c r="H375" s="386" t="s">
        <v>3798</v>
      </c>
      <c r="I375" s="388" t="s">
        <v>3813</v>
      </c>
      <c r="J375" s="381" t="s">
        <v>3814</v>
      </c>
      <c r="L375" s="381" t="s">
        <v>7698</v>
      </c>
      <c r="M375" s="381" t="s">
        <v>3612</v>
      </c>
      <c r="N375" s="380" t="s">
        <v>3627</v>
      </c>
      <c r="O375" s="381" t="s">
        <v>3628</v>
      </c>
    </row>
    <row r="376" spans="3:15" x14ac:dyDescent="0.2">
      <c r="C376" s="377"/>
      <c r="D376" s="377"/>
      <c r="E376" s="377"/>
      <c r="H376" s="386" t="s">
        <v>3798</v>
      </c>
      <c r="I376" s="388" t="s">
        <v>3815</v>
      </c>
      <c r="J376" s="381" t="s">
        <v>3816</v>
      </c>
      <c r="L376" s="381" t="s">
        <v>7699</v>
      </c>
      <c r="M376" s="381" t="s">
        <v>3612</v>
      </c>
      <c r="N376" s="380" t="s">
        <v>3629</v>
      </c>
      <c r="O376" s="381" t="s">
        <v>3630</v>
      </c>
    </row>
    <row r="377" spans="3:15" x14ac:dyDescent="0.2">
      <c r="C377" s="377"/>
      <c r="D377" s="377"/>
      <c r="E377" s="377"/>
      <c r="H377" s="386" t="s">
        <v>3798</v>
      </c>
      <c r="I377" s="388" t="s">
        <v>3817</v>
      </c>
      <c r="J377" s="381" t="s">
        <v>3818</v>
      </c>
      <c r="L377" s="381" t="s">
        <v>7700</v>
      </c>
      <c r="M377" s="381" t="s">
        <v>3612</v>
      </c>
      <c r="N377" s="380" t="s">
        <v>3631</v>
      </c>
      <c r="O377" s="381" t="s">
        <v>3632</v>
      </c>
    </row>
    <row r="378" spans="3:15" x14ac:dyDescent="0.2">
      <c r="C378" s="377"/>
      <c r="D378" s="377"/>
      <c r="E378" s="377"/>
      <c r="H378" s="386" t="s">
        <v>3798</v>
      </c>
      <c r="I378" s="388" t="s">
        <v>3819</v>
      </c>
      <c r="J378" s="381" t="s">
        <v>3820</v>
      </c>
      <c r="L378" s="381" t="s">
        <v>7701</v>
      </c>
      <c r="M378" s="381" t="s">
        <v>3612</v>
      </c>
      <c r="N378" s="380" t="s">
        <v>3633</v>
      </c>
      <c r="O378" s="381" t="s">
        <v>3634</v>
      </c>
    </row>
    <row r="379" spans="3:15" x14ac:dyDescent="0.2">
      <c r="C379" s="377"/>
      <c r="D379" s="377"/>
      <c r="E379" s="377"/>
      <c r="H379" s="386" t="s">
        <v>3798</v>
      </c>
      <c r="I379" s="388" t="s">
        <v>3821</v>
      </c>
      <c r="J379" s="381" t="s">
        <v>3822</v>
      </c>
      <c r="L379" s="381" t="s">
        <v>7702</v>
      </c>
      <c r="M379" s="381" t="s">
        <v>3612</v>
      </c>
      <c r="N379" s="380" t="s">
        <v>3635</v>
      </c>
      <c r="O379" s="381" t="s">
        <v>3636</v>
      </c>
    </row>
    <row r="380" spans="3:15" x14ac:dyDescent="0.2">
      <c r="C380" s="377"/>
      <c r="D380" s="377"/>
      <c r="E380" s="377"/>
      <c r="H380" s="386" t="s">
        <v>3798</v>
      </c>
      <c r="I380" s="388" t="s">
        <v>3823</v>
      </c>
      <c r="J380" s="381" t="s">
        <v>3824</v>
      </c>
      <c r="L380" s="381" t="s">
        <v>7703</v>
      </c>
      <c r="M380" s="381" t="s">
        <v>3612</v>
      </c>
      <c r="N380" s="380" t="s">
        <v>3637</v>
      </c>
      <c r="O380" s="381" t="s">
        <v>3638</v>
      </c>
    </row>
    <row r="381" spans="3:15" x14ac:dyDescent="0.2">
      <c r="C381" s="377"/>
      <c r="D381" s="377"/>
      <c r="E381" s="377"/>
      <c r="H381" s="394"/>
      <c r="I381" s="390" t="s">
        <v>3825</v>
      </c>
      <c r="J381" s="395"/>
      <c r="L381" s="381" t="s">
        <v>7704</v>
      </c>
      <c r="M381" s="381" t="s">
        <v>3612</v>
      </c>
      <c r="N381" s="380" t="s">
        <v>3639</v>
      </c>
      <c r="O381" s="381" t="s">
        <v>3640</v>
      </c>
    </row>
    <row r="382" spans="3:15" x14ac:dyDescent="0.2">
      <c r="C382" s="377"/>
      <c r="D382" s="377"/>
      <c r="E382" s="377"/>
      <c r="H382" s="386" t="s">
        <v>3826</v>
      </c>
      <c r="I382" s="388" t="s">
        <v>3827</v>
      </c>
      <c r="J382" s="381" t="s">
        <v>3828</v>
      </c>
      <c r="L382" s="381" t="s">
        <v>7705</v>
      </c>
      <c r="M382" s="381" t="s">
        <v>3612</v>
      </c>
      <c r="N382" s="380" t="s">
        <v>3641</v>
      </c>
      <c r="O382" s="381" t="s">
        <v>3642</v>
      </c>
    </row>
    <row r="383" spans="3:15" x14ac:dyDescent="0.2">
      <c r="C383" s="377"/>
      <c r="D383" s="377"/>
      <c r="E383" s="377"/>
      <c r="H383" s="386" t="s">
        <v>3826</v>
      </c>
      <c r="I383" s="388" t="s">
        <v>3829</v>
      </c>
      <c r="J383" s="381" t="s">
        <v>3830</v>
      </c>
      <c r="L383" s="381" t="s">
        <v>7706</v>
      </c>
      <c r="M383" s="381" t="s">
        <v>3612</v>
      </c>
      <c r="N383" s="380" t="s">
        <v>3643</v>
      </c>
      <c r="O383" s="381" t="s">
        <v>3644</v>
      </c>
    </row>
    <row r="384" spans="3:15" x14ac:dyDescent="0.2">
      <c r="C384" s="377"/>
      <c r="D384" s="377"/>
      <c r="E384" s="377"/>
      <c r="H384" s="386" t="s">
        <v>3826</v>
      </c>
      <c r="I384" s="388" t="s">
        <v>3831</v>
      </c>
      <c r="J384" s="381" t="s">
        <v>3832</v>
      </c>
      <c r="L384" s="381" t="s">
        <v>7707</v>
      </c>
      <c r="M384" s="381" t="s">
        <v>3612</v>
      </c>
      <c r="N384" s="380" t="s">
        <v>3645</v>
      </c>
      <c r="O384" s="381" t="s">
        <v>3646</v>
      </c>
    </row>
    <row r="385" spans="3:15" x14ac:dyDescent="0.2">
      <c r="C385" s="377"/>
      <c r="D385" s="377"/>
      <c r="E385" s="377"/>
      <c r="H385" s="386" t="s">
        <v>3826</v>
      </c>
      <c r="I385" s="388" t="s">
        <v>3833</v>
      </c>
      <c r="J385" s="381" t="s">
        <v>3834</v>
      </c>
      <c r="L385" s="381" t="s">
        <v>7708</v>
      </c>
      <c r="M385" s="381" t="s">
        <v>3612</v>
      </c>
      <c r="N385" s="380" t="s">
        <v>3647</v>
      </c>
      <c r="O385" s="381" t="s">
        <v>3648</v>
      </c>
    </row>
    <row r="386" spans="3:15" x14ac:dyDescent="0.2">
      <c r="C386" s="377"/>
      <c r="D386" s="377"/>
      <c r="E386" s="377"/>
      <c r="H386" s="386" t="s">
        <v>3826</v>
      </c>
      <c r="I386" s="388" t="s">
        <v>3835</v>
      </c>
      <c r="J386" s="381" t="s">
        <v>3836</v>
      </c>
      <c r="L386" s="381" t="s">
        <v>7709</v>
      </c>
      <c r="M386" s="381" t="s">
        <v>3612</v>
      </c>
      <c r="N386" s="380" t="s">
        <v>3649</v>
      </c>
      <c r="O386" s="381" t="s">
        <v>3650</v>
      </c>
    </row>
    <row r="387" spans="3:15" x14ac:dyDescent="0.2">
      <c r="C387" s="377"/>
      <c r="D387" s="377"/>
      <c r="E387" s="377"/>
      <c r="H387" s="386" t="s">
        <v>3826</v>
      </c>
      <c r="I387" s="388" t="s">
        <v>3837</v>
      </c>
      <c r="J387" s="381" t="s">
        <v>3838</v>
      </c>
      <c r="L387" s="381" t="s">
        <v>7710</v>
      </c>
      <c r="M387" s="381" t="s">
        <v>3612</v>
      </c>
      <c r="N387" s="380" t="s">
        <v>3651</v>
      </c>
      <c r="O387" s="381" t="s">
        <v>3652</v>
      </c>
    </row>
    <row r="388" spans="3:15" x14ac:dyDescent="0.2">
      <c r="C388" s="377"/>
      <c r="D388" s="377"/>
      <c r="E388" s="377"/>
      <c r="H388" s="386" t="s">
        <v>3826</v>
      </c>
      <c r="I388" s="388" t="s">
        <v>3839</v>
      </c>
      <c r="J388" s="381" t="s">
        <v>3840</v>
      </c>
      <c r="L388" s="381" t="s">
        <v>7711</v>
      </c>
      <c r="M388" s="381" t="s">
        <v>3612</v>
      </c>
      <c r="N388" s="380" t="s">
        <v>3653</v>
      </c>
      <c r="O388" s="381" t="s">
        <v>3654</v>
      </c>
    </row>
    <row r="389" spans="3:15" x14ac:dyDescent="0.2">
      <c r="C389" s="377"/>
      <c r="D389" s="377"/>
      <c r="E389" s="377"/>
      <c r="H389" s="386" t="s">
        <v>3826</v>
      </c>
      <c r="I389" s="388" t="s">
        <v>3841</v>
      </c>
      <c r="J389" s="381" t="s">
        <v>3842</v>
      </c>
      <c r="L389" s="381" t="s">
        <v>7712</v>
      </c>
      <c r="M389" s="381" t="s">
        <v>3612</v>
      </c>
      <c r="N389" s="380" t="s">
        <v>3655</v>
      </c>
      <c r="O389" s="381" t="s">
        <v>3656</v>
      </c>
    </row>
    <row r="390" spans="3:15" x14ac:dyDescent="0.2">
      <c r="C390" s="377"/>
      <c r="D390" s="377"/>
      <c r="E390" s="377"/>
      <c r="H390" s="386" t="s">
        <v>3826</v>
      </c>
      <c r="I390" s="388" t="s">
        <v>3843</v>
      </c>
      <c r="J390" s="381" t="s">
        <v>3844</v>
      </c>
      <c r="L390" s="381" t="s">
        <v>7713</v>
      </c>
      <c r="M390" s="381" t="s">
        <v>3612</v>
      </c>
      <c r="N390" s="380" t="s">
        <v>3657</v>
      </c>
      <c r="O390" s="381" t="s">
        <v>3658</v>
      </c>
    </row>
    <row r="391" spans="3:15" x14ac:dyDescent="0.2">
      <c r="C391" s="377"/>
      <c r="D391" s="377"/>
      <c r="E391" s="377"/>
      <c r="H391" s="386" t="s">
        <v>3826</v>
      </c>
      <c r="I391" s="388" t="s">
        <v>3845</v>
      </c>
      <c r="J391" s="381" t="s">
        <v>3846</v>
      </c>
      <c r="L391" s="381" t="s">
        <v>7714</v>
      </c>
      <c r="M391" s="381" t="s">
        <v>3612</v>
      </c>
      <c r="N391" s="380" t="s">
        <v>3659</v>
      </c>
      <c r="O391" s="381" t="s">
        <v>3660</v>
      </c>
    </row>
    <row r="392" spans="3:15" x14ac:dyDescent="0.2">
      <c r="C392" s="377"/>
      <c r="D392" s="377"/>
      <c r="E392" s="377"/>
      <c r="H392" s="386" t="s">
        <v>3826</v>
      </c>
      <c r="I392" s="388" t="s">
        <v>3847</v>
      </c>
      <c r="J392" s="381" t="s">
        <v>3848</v>
      </c>
      <c r="L392" s="381" t="s">
        <v>7715</v>
      </c>
      <c r="M392" s="381" t="s">
        <v>3612</v>
      </c>
      <c r="N392" s="380" t="s">
        <v>3661</v>
      </c>
      <c r="O392" s="381" t="s">
        <v>3662</v>
      </c>
    </row>
    <row r="393" spans="3:15" x14ac:dyDescent="0.2">
      <c r="C393" s="377"/>
      <c r="D393" s="377"/>
      <c r="E393" s="377"/>
      <c r="H393" s="386" t="s">
        <v>3826</v>
      </c>
      <c r="I393" s="388" t="s">
        <v>3849</v>
      </c>
      <c r="J393" s="381" t="s">
        <v>3850</v>
      </c>
      <c r="L393" s="381" t="s">
        <v>7716</v>
      </c>
      <c r="M393" s="381" t="s">
        <v>3612</v>
      </c>
      <c r="N393" s="380" t="s">
        <v>3663</v>
      </c>
      <c r="O393" s="381" t="s">
        <v>3664</v>
      </c>
    </row>
    <row r="394" spans="3:15" x14ac:dyDescent="0.2">
      <c r="C394" s="377"/>
      <c r="D394" s="377"/>
      <c r="E394" s="377"/>
      <c r="H394" s="386" t="s">
        <v>3826</v>
      </c>
      <c r="I394" s="388" t="s">
        <v>3851</v>
      </c>
      <c r="J394" s="381" t="s">
        <v>3852</v>
      </c>
      <c r="L394" s="381" t="s">
        <v>7717</v>
      </c>
      <c r="M394" s="381" t="s">
        <v>3612</v>
      </c>
      <c r="N394" s="380" t="s">
        <v>3665</v>
      </c>
      <c r="O394" s="381" t="s">
        <v>3666</v>
      </c>
    </row>
    <row r="395" spans="3:15" x14ac:dyDescent="0.2">
      <c r="C395" s="377"/>
      <c r="D395" s="377"/>
      <c r="E395" s="377"/>
      <c r="H395" s="386" t="s">
        <v>3826</v>
      </c>
      <c r="I395" s="388" t="s">
        <v>3853</v>
      </c>
      <c r="J395" s="381" t="s">
        <v>3854</v>
      </c>
      <c r="L395" s="381" t="s">
        <v>7718</v>
      </c>
      <c r="M395" s="381" t="s">
        <v>3612</v>
      </c>
      <c r="N395" s="380" t="s">
        <v>3667</v>
      </c>
      <c r="O395" s="381" t="s">
        <v>3668</v>
      </c>
    </row>
    <row r="396" spans="3:15" x14ac:dyDescent="0.2">
      <c r="C396" s="377"/>
      <c r="D396" s="377"/>
      <c r="E396" s="377"/>
      <c r="H396" s="386" t="s">
        <v>3826</v>
      </c>
      <c r="I396" s="388" t="s">
        <v>3855</v>
      </c>
      <c r="J396" s="381" t="s">
        <v>3856</v>
      </c>
      <c r="L396" s="381" t="s">
        <v>7719</v>
      </c>
      <c r="M396" s="381" t="s">
        <v>3612</v>
      </c>
      <c r="N396" s="380" t="s">
        <v>3669</v>
      </c>
      <c r="O396" s="381" t="s">
        <v>3670</v>
      </c>
    </row>
    <row r="397" spans="3:15" x14ac:dyDescent="0.2">
      <c r="C397" s="377"/>
      <c r="D397" s="377"/>
      <c r="E397" s="377"/>
      <c r="H397" s="394"/>
      <c r="I397" s="390" t="s">
        <v>3857</v>
      </c>
      <c r="J397" s="395"/>
      <c r="L397" s="381" t="s">
        <v>7720</v>
      </c>
      <c r="M397" s="381" t="s">
        <v>3612</v>
      </c>
      <c r="N397" s="380" t="s">
        <v>3671</v>
      </c>
      <c r="O397" s="381" t="s">
        <v>3672</v>
      </c>
    </row>
    <row r="398" spans="3:15" x14ac:dyDescent="0.2">
      <c r="C398" s="377"/>
      <c r="D398" s="377"/>
      <c r="E398" s="377"/>
      <c r="H398" s="386" t="s">
        <v>3858</v>
      </c>
      <c r="I398" s="388" t="s">
        <v>3859</v>
      </c>
      <c r="J398" s="381" t="s">
        <v>3860</v>
      </c>
      <c r="L398" s="381" t="s">
        <v>7721</v>
      </c>
      <c r="M398" s="381" t="s">
        <v>3612</v>
      </c>
      <c r="N398" s="380" t="s">
        <v>3673</v>
      </c>
      <c r="O398" s="381" t="s">
        <v>3674</v>
      </c>
    </row>
    <row r="399" spans="3:15" x14ac:dyDescent="0.2">
      <c r="C399" s="377"/>
      <c r="D399" s="377"/>
      <c r="E399" s="377"/>
      <c r="H399" s="386" t="s">
        <v>3858</v>
      </c>
      <c r="I399" s="388" t="s">
        <v>3861</v>
      </c>
      <c r="J399" s="381" t="s">
        <v>3862</v>
      </c>
      <c r="L399" s="381" t="s">
        <v>7722</v>
      </c>
      <c r="M399" s="381" t="s">
        <v>3612</v>
      </c>
      <c r="N399" s="380" t="s">
        <v>3675</v>
      </c>
      <c r="O399" s="381" t="s">
        <v>3676</v>
      </c>
    </row>
    <row r="400" spans="3:15" x14ac:dyDescent="0.2">
      <c r="C400" s="377"/>
      <c r="D400" s="377"/>
      <c r="E400" s="377"/>
      <c r="H400" s="386" t="s">
        <v>3858</v>
      </c>
      <c r="I400" s="388" t="s">
        <v>3863</v>
      </c>
      <c r="J400" s="381" t="s">
        <v>3864</v>
      </c>
      <c r="L400" s="381" t="s">
        <v>7723</v>
      </c>
      <c r="M400" s="381" t="s">
        <v>3612</v>
      </c>
      <c r="N400" s="380" t="s">
        <v>3677</v>
      </c>
      <c r="O400" s="381" t="s">
        <v>3678</v>
      </c>
    </row>
    <row r="401" spans="3:15" x14ac:dyDescent="0.2">
      <c r="C401" s="377"/>
      <c r="D401" s="377"/>
      <c r="E401" s="377"/>
      <c r="H401" s="386" t="s">
        <v>3858</v>
      </c>
      <c r="I401" s="388" t="s">
        <v>3865</v>
      </c>
      <c r="J401" s="381" t="s">
        <v>3866</v>
      </c>
      <c r="L401" s="381" t="s">
        <v>7724</v>
      </c>
      <c r="M401" s="381" t="s">
        <v>3612</v>
      </c>
      <c r="N401" s="380" t="s">
        <v>3679</v>
      </c>
      <c r="O401" s="381" t="s">
        <v>3680</v>
      </c>
    </row>
    <row r="402" spans="3:15" x14ac:dyDescent="0.2">
      <c r="C402" s="377"/>
      <c r="D402" s="377"/>
      <c r="E402" s="377"/>
      <c r="H402" s="386" t="s">
        <v>3858</v>
      </c>
      <c r="I402" s="388" t="s">
        <v>3867</v>
      </c>
      <c r="J402" s="381" t="s">
        <v>3868</v>
      </c>
      <c r="L402" s="381" t="s">
        <v>7725</v>
      </c>
      <c r="M402" s="381" t="s">
        <v>3612</v>
      </c>
      <c r="N402" s="380" t="s">
        <v>3681</v>
      </c>
      <c r="O402" s="381" t="s">
        <v>3682</v>
      </c>
    </row>
    <row r="403" spans="3:15" x14ac:dyDescent="0.2">
      <c r="C403" s="377"/>
      <c r="D403" s="377"/>
      <c r="E403" s="377"/>
      <c r="H403" s="386" t="s">
        <v>3858</v>
      </c>
      <c r="I403" s="388" t="s">
        <v>3869</v>
      </c>
      <c r="J403" s="381" t="s">
        <v>3870</v>
      </c>
      <c r="L403" s="381" t="s">
        <v>7726</v>
      </c>
      <c r="M403" s="381" t="s">
        <v>3612</v>
      </c>
      <c r="N403" s="380" t="s">
        <v>3683</v>
      </c>
      <c r="O403" s="381" t="s">
        <v>3684</v>
      </c>
    </row>
    <row r="404" spans="3:15" x14ac:dyDescent="0.2">
      <c r="C404" s="377"/>
      <c r="D404" s="377"/>
      <c r="E404" s="377"/>
      <c r="H404" s="386" t="s">
        <v>3858</v>
      </c>
      <c r="I404" s="388" t="s">
        <v>3871</v>
      </c>
      <c r="J404" s="381" t="s">
        <v>3872</v>
      </c>
      <c r="L404" s="381" t="s">
        <v>7727</v>
      </c>
      <c r="M404" s="381" t="s">
        <v>3612</v>
      </c>
      <c r="N404" s="380" t="s">
        <v>3685</v>
      </c>
      <c r="O404" s="381" t="s">
        <v>3686</v>
      </c>
    </row>
    <row r="405" spans="3:15" x14ac:dyDescent="0.2">
      <c r="C405" s="377"/>
      <c r="D405" s="377"/>
      <c r="E405" s="377"/>
      <c r="H405" s="386" t="s">
        <v>3858</v>
      </c>
      <c r="I405" s="388" t="s">
        <v>3873</v>
      </c>
      <c r="J405" s="381" t="s">
        <v>3874</v>
      </c>
      <c r="L405" s="381" t="s">
        <v>7728</v>
      </c>
      <c r="M405" s="381" t="s">
        <v>3612</v>
      </c>
      <c r="N405" s="380" t="s">
        <v>3687</v>
      </c>
      <c r="O405" s="381" t="s">
        <v>3688</v>
      </c>
    </row>
    <row r="406" spans="3:15" x14ac:dyDescent="0.2">
      <c r="C406" s="377"/>
      <c r="D406" s="377"/>
      <c r="E406" s="377"/>
      <c r="H406" s="386" t="s">
        <v>3858</v>
      </c>
      <c r="I406" s="388" t="s">
        <v>3875</v>
      </c>
      <c r="J406" s="381" t="s">
        <v>3876</v>
      </c>
      <c r="L406" s="381" t="s">
        <v>7729</v>
      </c>
      <c r="M406" s="381" t="s">
        <v>3612</v>
      </c>
      <c r="N406" s="380" t="s">
        <v>3689</v>
      </c>
      <c r="O406" s="381" t="s">
        <v>3690</v>
      </c>
    </row>
    <row r="407" spans="3:15" x14ac:dyDescent="0.2">
      <c r="C407" s="377"/>
      <c r="D407" s="377"/>
      <c r="E407" s="377"/>
      <c r="H407" s="386" t="s">
        <v>3858</v>
      </c>
      <c r="I407" s="388" t="s">
        <v>3877</v>
      </c>
      <c r="J407" s="381" t="s">
        <v>3878</v>
      </c>
      <c r="L407" s="381" t="s">
        <v>7730</v>
      </c>
      <c r="M407" s="381" t="s">
        <v>3612</v>
      </c>
      <c r="N407" s="380" t="s">
        <v>3691</v>
      </c>
      <c r="O407" s="381" t="s">
        <v>3692</v>
      </c>
    </row>
    <row r="408" spans="3:15" x14ac:dyDescent="0.2">
      <c r="C408" s="377"/>
      <c r="D408" s="377"/>
      <c r="E408" s="377"/>
      <c r="H408" s="386" t="s">
        <v>3858</v>
      </c>
      <c r="I408" s="388" t="s">
        <v>3879</v>
      </c>
      <c r="J408" s="381" t="s">
        <v>3880</v>
      </c>
      <c r="L408" s="381" t="s">
        <v>7731</v>
      </c>
      <c r="M408" s="381"/>
      <c r="N408" s="380"/>
      <c r="O408" s="381" t="s">
        <v>3692</v>
      </c>
    </row>
    <row r="409" spans="3:15" x14ac:dyDescent="0.2">
      <c r="C409" s="377"/>
      <c r="D409" s="377"/>
      <c r="E409" s="377"/>
      <c r="H409" s="386" t="s">
        <v>3858</v>
      </c>
      <c r="I409" s="388" t="s">
        <v>3881</v>
      </c>
      <c r="J409" s="381" t="s">
        <v>3882</v>
      </c>
      <c r="L409" s="381" t="s">
        <v>7732</v>
      </c>
      <c r="M409" s="381" t="s">
        <v>3612</v>
      </c>
      <c r="N409" s="380" t="s">
        <v>3693</v>
      </c>
      <c r="O409" s="381" t="s">
        <v>3694</v>
      </c>
    </row>
    <row r="410" spans="3:15" x14ac:dyDescent="0.2">
      <c r="C410" s="377"/>
      <c r="D410" s="377"/>
      <c r="E410" s="377"/>
      <c r="H410" s="386" t="s">
        <v>3858</v>
      </c>
      <c r="I410" s="388" t="s">
        <v>3883</v>
      </c>
      <c r="J410" s="381" t="s">
        <v>3884</v>
      </c>
      <c r="L410" s="381" t="s">
        <v>7733</v>
      </c>
      <c r="M410" s="381" t="s">
        <v>3612</v>
      </c>
      <c r="N410" s="380" t="s">
        <v>3695</v>
      </c>
      <c r="O410" s="381" t="s">
        <v>3696</v>
      </c>
    </row>
    <row r="411" spans="3:15" x14ac:dyDescent="0.2">
      <c r="C411" s="377"/>
      <c r="D411" s="377"/>
      <c r="E411" s="377"/>
      <c r="H411" s="386" t="s">
        <v>3858</v>
      </c>
      <c r="I411" s="388" t="s">
        <v>3885</v>
      </c>
      <c r="J411" s="381" t="s">
        <v>3886</v>
      </c>
      <c r="L411" s="381" t="s">
        <v>7734</v>
      </c>
      <c r="M411" s="381"/>
      <c r="N411" s="380"/>
      <c r="O411" s="381" t="s">
        <v>3696</v>
      </c>
    </row>
    <row r="412" spans="3:15" x14ac:dyDescent="0.2">
      <c r="C412" s="377"/>
      <c r="D412" s="377"/>
      <c r="E412" s="377"/>
      <c r="H412" s="386" t="s">
        <v>3858</v>
      </c>
      <c r="I412" s="388" t="s">
        <v>3887</v>
      </c>
      <c r="J412" s="381" t="s">
        <v>3888</v>
      </c>
      <c r="L412" s="381" t="s">
        <v>7735</v>
      </c>
      <c r="M412" s="381"/>
      <c r="N412" s="380"/>
      <c r="O412" s="381" t="s">
        <v>3696</v>
      </c>
    </row>
    <row r="413" spans="3:15" x14ac:dyDescent="0.2">
      <c r="C413" s="377"/>
      <c r="D413" s="377"/>
      <c r="E413" s="377"/>
      <c r="H413" s="386" t="s">
        <v>3858</v>
      </c>
      <c r="I413" s="388" t="s">
        <v>3889</v>
      </c>
      <c r="J413" s="381" t="s">
        <v>3890</v>
      </c>
      <c r="L413" s="381" t="s">
        <v>7736</v>
      </c>
      <c r="M413" s="381" t="s">
        <v>3612</v>
      </c>
      <c r="N413" s="380" t="s">
        <v>3697</v>
      </c>
      <c r="O413" s="381" t="s">
        <v>3698</v>
      </c>
    </row>
    <row r="414" spans="3:15" x14ac:dyDescent="0.2">
      <c r="C414" s="377"/>
      <c r="D414" s="377"/>
      <c r="E414" s="377"/>
      <c r="H414" s="386" t="s">
        <v>3858</v>
      </c>
      <c r="I414" s="388" t="s">
        <v>3891</v>
      </c>
      <c r="J414" s="381" t="s">
        <v>3892</v>
      </c>
      <c r="L414" s="381" t="s">
        <v>7737</v>
      </c>
      <c r="M414" s="381" t="s">
        <v>3612</v>
      </c>
      <c r="N414" s="380" t="s">
        <v>3699</v>
      </c>
      <c r="O414" s="381" t="s">
        <v>3700</v>
      </c>
    </row>
    <row r="415" spans="3:15" x14ac:dyDescent="0.2">
      <c r="C415" s="377"/>
      <c r="D415" s="377"/>
      <c r="E415" s="377"/>
      <c r="H415" s="386" t="s">
        <v>3858</v>
      </c>
      <c r="I415" s="388" t="s">
        <v>3893</v>
      </c>
      <c r="J415" s="381" t="s">
        <v>3894</v>
      </c>
      <c r="L415" s="381" t="s">
        <v>7738</v>
      </c>
      <c r="M415" s="381" t="s">
        <v>3612</v>
      </c>
      <c r="N415" s="380" t="s">
        <v>3701</v>
      </c>
      <c r="O415" s="381" t="s">
        <v>3702</v>
      </c>
    </row>
    <row r="416" spans="3:15" x14ac:dyDescent="0.2">
      <c r="C416" s="377"/>
      <c r="D416" s="377"/>
      <c r="E416" s="377"/>
      <c r="H416" s="386" t="s">
        <v>3858</v>
      </c>
      <c r="I416" s="388" t="s">
        <v>3895</v>
      </c>
      <c r="J416" s="381" t="s">
        <v>3896</v>
      </c>
      <c r="L416" s="381" t="s">
        <v>7739</v>
      </c>
      <c r="M416" s="381" t="s">
        <v>3612</v>
      </c>
      <c r="N416" s="380" t="s">
        <v>3703</v>
      </c>
      <c r="O416" s="381" t="s">
        <v>3704</v>
      </c>
    </row>
    <row r="417" spans="3:15" x14ac:dyDescent="0.2">
      <c r="C417" s="377"/>
      <c r="D417" s="377"/>
      <c r="E417" s="377"/>
      <c r="H417" s="394"/>
      <c r="I417" s="390" t="s">
        <v>3897</v>
      </c>
      <c r="J417" s="395"/>
      <c r="L417" s="381" t="s">
        <v>7740</v>
      </c>
      <c r="M417" s="381" t="s">
        <v>3612</v>
      </c>
      <c r="N417" s="380" t="s">
        <v>3705</v>
      </c>
      <c r="O417" s="381" t="s">
        <v>3706</v>
      </c>
    </row>
    <row r="418" spans="3:15" x14ac:dyDescent="0.2">
      <c r="C418" s="377"/>
      <c r="D418" s="377"/>
      <c r="E418" s="377"/>
      <c r="H418" s="381" t="s">
        <v>3898</v>
      </c>
      <c r="I418" s="388" t="s">
        <v>3899</v>
      </c>
      <c r="J418" s="381" t="s">
        <v>3900</v>
      </c>
      <c r="L418" s="381" t="s">
        <v>7741</v>
      </c>
      <c r="M418" s="381" t="s">
        <v>3612</v>
      </c>
      <c r="N418" s="380" t="s">
        <v>3707</v>
      </c>
      <c r="O418" s="381" t="s">
        <v>3708</v>
      </c>
    </row>
    <row r="419" spans="3:15" x14ac:dyDescent="0.2">
      <c r="C419" s="377"/>
      <c r="D419" s="377"/>
      <c r="E419" s="377"/>
      <c r="H419" s="381" t="s">
        <v>3898</v>
      </c>
      <c r="I419" s="388" t="s">
        <v>3807</v>
      </c>
      <c r="J419" s="381" t="s">
        <v>3901</v>
      </c>
      <c r="L419" s="381" t="s">
        <v>7742</v>
      </c>
      <c r="M419" s="381" t="s">
        <v>3612</v>
      </c>
      <c r="N419" s="380" t="s">
        <v>3709</v>
      </c>
      <c r="O419" s="381" t="s">
        <v>3710</v>
      </c>
    </row>
    <row r="420" spans="3:15" x14ac:dyDescent="0.2">
      <c r="C420" s="377"/>
      <c r="D420" s="377"/>
      <c r="E420" s="377"/>
      <c r="H420" s="381" t="s">
        <v>3898</v>
      </c>
      <c r="I420" s="388" t="s">
        <v>3902</v>
      </c>
      <c r="J420" s="381" t="s">
        <v>3903</v>
      </c>
      <c r="L420" s="381" t="s">
        <v>7743</v>
      </c>
      <c r="M420" s="381" t="s">
        <v>3612</v>
      </c>
      <c r="N420" s="380" t="s">
        <v>3711</v>
      </c>
      <c r="O420" s="381" t="s">
        <v>3712</v>
      </c>
    </row>
    <row r="421" spans="3:15" x14ac:dyDescent="0.2">
      <c r="C421" s="377"/>
      <c r="D421" s="377"/>
      <c r="E421" s="377"/>
      <c r="H421" s="381" t="s">
        <v>3898</v>
      </c>
      <c r="I421" s="388" t="s">
        <v>3161</v>
      </c>
      <c r="J421" s="381" t="s">
        <v>3904</v>
      </c>
      <c r="L421" s="381" t="s">
        <v>7744</v>
      </c>
      <c r="M421" s="381" t="s">
        <v>3612</v>
      </c>
      <c r="N421" s="380" t="s">
        <v>3713</v>
      </c>
      <c r="O421" s="381" t="s">
        <v>3714</v>
      </c>
    </row>
    <row r="422" spans="3:15" x14ac:dyDescent="0.2">
      <c r="C422" s="377"/>
      <c r="D422" s="377"/>
      <c r="E422" s="377"/>
      <c r="H422" s="381" t="s">
        <v>3898</v>
      </c>
      <c r="I422" s="388" t="s">
        <v>3905</v>
      </c>
      <c r="J422" s="381" t="s">
        <v>3906</v>
      </c>
      <c r="L422" s="381" t="s">
        <v>7745</v>
      </c>
      <c r="M422" s="381"/>
      <c r="N422" s="380"/>
      <c r="O422" s="381" t="s">
        <v>3714</v>
      </c>
    </row>
    <row r="423" spans="3:15" x14ac:dyDescent="0.2">
      <c r="C423" s="377"/>
      <c r="D423" s="377"/>
      <c r="E423" s="377"/>
      <c r="H423" s="381" t="s">
        <v>3898</v>
      </c>
      <c r="I423" s="388" t="s">
        <v>3907</v>
      </c>
      <c r="J423" s="381" t="s">
        <v>3908</v>
      </c>
      <c r="L423" s="381" t="s">
        <v>7746</v>
      </c>
      <c r="M423" s="381" t="s">
        <v>3716</v>
      </c>
      <c r="N423" s="380" t="s">
        <v>3717</v>
      </c>
      <c r="O423" s="381" t="s">
        <v>3718</v>
      </c>
    </row>
    <row r="424" spans="3:15" x14ac:dyDescent="0.2">
      <c r="C424" s="377"/>
      <c r="D424" s="377"/>
      <c r="E424" s="377"/>
      <c r="H424" s="381" t="s">
        <v>3898</v>
      </c>
      <c r="I424" s="388" t="s">
        <v>3909</v>
      </c>
      <c r="J424" s="381" t="s">
        <v>3910</v>
      </c>
      <c r="L424" s="381" t="s">
        <v>7747</v>
      </c>
      <c r="M424" s="381" t="s">
        <v>3716</v>
      </c>
      <c r="N424" s="380" t="s">
        <v>3719</v>
      </c>
      <c r="O424" s="381" t="s">
        <v>3720</v>
      </c>
    </row>
    <row r="425" spans="3:15" x14ac:dyDescent="0.2">
      <c r="C425" s="377"/>
      <c r="D425" s="377"/>
      <c r="E425" s="377"/>
      <c r="H425" s="381" t="s">
        <v>3898</v>
      </c>
      <c r="I425" s="388" t="s">
        <v>3911</v>
      </c>
      <c r="J425" s="381" t="s">
        <v>3912</v>
      </c>
      <c r="L425" s="381" t="s">
        <v>7748</v>
      </c>
      <c r="M425" s="381" t="s">
        <v>3716</v>
      </c>
      <c r="N425" s="380" t="s">
        <v>3721</v>
      </c>
      <c r="O425" s="381" t="s">
        <v>3722</v>
      </c>
    </row>
    <row r="426" spans="3:15" x14ac:dyDescent="0.2">
      <c r="C426" s="377"/>
      <c r="D426" s="377"/>
      <c r="E426" s="377"/>
      <c r="H426" s="381" t="s">
        <v>3898</v>
      </c>
      <c r="I426" s="388" t="s">
        <v>3913</v>
      </c>
      <c r="J426" s="381" t="s">
        <v>3914</v>
      </c>
      <c r="L426" s="381" t="s">
        <v>7749</v>
      </c>
      <c r="M426" s="381" t="s">
        <v>3716</v>
      </c>
      <c r="N426" s="380" t="s">
        <v>3723</v>
      </c>
      <c r="O426" s="381" t="s">
        <v>3724</v>
      </c>
    </row>
    <row r="427" spans="3:15" x14ac:dyDescent="0.2">
      <c r="C427" s="377"/>
      <c r="D427" s="377"/>
      <c r="E427" s="377"/>
      <c r="H427" s="381" t="s">
        <v>3898</v>
      </c>
      <c r="I427" s="388" t="s">
        <v>3915</v>
      </c>
      <c r="J427" s="381" t="s">
        <v>3916</v>
      </c>
      <c r="L427" s="381" t="s">
        <v>7750</v>
      </c>
      <c r="M427" s="381" t="s">
        <v>3716</v>
      </c>
      <c r="N427" s="380" t="s">
        <v>3725</v>
      </c>
      <c r="O427" s="381" t="s">
        <v>3726</v>
      </c>
    </row>
    <row r="428" spans="3:15" x14ac:dyDescent="0.2">
      <c r="C428" s="377"/>
      <c r="D428" s="377"/>
      <c r="E428" s="377"/>
      <c r="H428" s="381" t="s">
        <v>3898</v>
      </c>
      <c r="I428" s="388" t="s">
        <v>3917</v>
      </c>
      <c r="J428" s="381" t="s">
        <v>3918</v>
      </c>
      <c r="L428" s="381" t="s">
        <v>7751</v>
      </c>
      <c r="M428" s="381" t="s">
        <v>3716</v>
      </c>
      <c r="N428" s="380" t="s">
        <v>3727</v>
      </c>
      <c r="O428" s="381" t="s">
        <v>3728</v>
      </c>
    </row>
    <row r="429" spans="3:15" x14ac:dyDescent="0.2">
      <c r="C429" s="377"/>
      <c r="D429" s="377"/>
      <c r="E429" s="377"/>
      <c r="H429" s="381" t="s">
        <v>3898</v>
      </c>
      <c r="I429" s="388" t="s">
        <v>3919</v>
      </c>
      <c r="J429" s="381" t="s">
        <v>3920</v>
      </c>
      <c r="L429" s="381" t="s">
        <v>7752</v>
      </c>
      <c r="M429" s="381" t="s">
        <v>3716</v>
      </c>
      <c r="N429" s="380" t="s">
        <v>3729</v>
      </c>
      <c r="O429" s="381" t="s">
        <v>3730</v>
      </c>
    </row>
    <row r="430" spans="3:15" x14ac:dyDescent="0.2">
      <c r="C430" s="377"/>
      <c r="D430" s="377"/>
      <c r="E430" s="377"/>
      <c r="H430" s="381" t="s">
        <v>3898</v>
      </c>
      <c r="I430" s="388" t="s">
        <v>3921</v>
      </c>
      <c r="J430" s="381" t="s">
        <v>3922</v>
      </c>
      <c r="L430" s="381" t="s">
        <v>7753</v>
      </c>
      <c r="M430" s="381" t="s">
        <v>3716</v>
      </c>
      <c r="N430" s="380" t="s">
        <v>3731</v>
      </c>
      <c r="O430" s="381" t="s">
        <v>3732</v>
      </c>
    </row>
    <row r="431" spans="3:15" x14ac:dyDescent="0.2">
      <c r="C431" s="377"/>
      <c r="D431" s="377"/>
      <c r="E431" s="377"/>
      <c r="H431" s="381" t="s">
        <v>3898</v>
      </c>
      <c r="I431" s="388" t="s">
        <v>3923</v>
      </c>
      <c r="J431" s="381" t="s">
        <v>3924</v>
      </c>
      <c r="L431" s="381" t="s">
        <v>7754</v>
      </c>
      <c r="M431" s="381" t="s">
        <v>3716</v>
      </c>
      <c r="N431" s="380" t="s">
        <v>3733</v>
      </c>
      <c r="O431" s="381" t="s">
        <v>3734</v>
      </c>
    </row>
    <row r="432" spans="3:15" x14ac:dyDescent="0.2">
      <c r="C432" s="377"/>
      <c r="D432" s="377"/>
      <c r="E432" s="377"/>
      <c r="H432" s="381" t="s">
        <v>3898</v>
      </c>
      <c r="I432" s="388" t="s">
        <v>3925</v>
      </c>
      <c r="J432" s="381" t="s">
        <v>3926</v>
      </c>
      <c r="L432" s="381" t="s">
        <v>7755</v>
      </c>
      <c r="M432" s="381" t="s">
        <v>3716</v>
      </c>
      <c r="N432" s="380" t="s">
        <v>3735</v>
      </c>
      <c r="O432" s="381" t="s">
        <v>3736</v>
      </c>
    </row>
    <row r="433" spans="3:15" x14ac:dyDescent="0.2">
      <c r="C433" s="377"/>
      <c r="D433" s="377"/>
      <c r="E433" s="377"/>
      <c r="H433" s="381" t="s">
        <v>3898</v>
      </c>
      <c r="I433" s="388" t="s">
        <v>3927</v>
      </c>
      <c r="J433" s="381" t="s">
        <v>3928</v>
      </c>
      <c r="L433" s="381" t="s">
        <v>7756</v>
      </c>
      <c r="M433" s="381" t="s">
        <v>3716</v>
      </c>
      <c r="N433" s="380" t="s">
        <v>3737</v>
      </c>
      <c r="O433" s="381" t="s">
        <v>3738</v>
      </c>
    </row>
    <row r="434" spans="3:15" x14ac:dyDescent="0.2">
      <c r="C434" s="377"/>
      <c r="D434" s="377"/>
      <c r="E434" s="377"/>
      <c r="H434" s="381" t="s">
        <v>3898</v>
      </c>
      <c r="I434" s="388" t="s">
        <v>3929</v>
      </c>
      <c r="J434" s="381" t="s">
        <v>3930</v>
      </c>
      <c r="L434" s="381" t="s">
        <v>7757</v>
      </c>
      <c r="M434" s="381" t="s">
        <v>3716</v>
      </c>
      <c r="N434" s="380" t="s">
        <v>3739</v>
      </c>
      <c r="O434" s="381" t="s">
        <v>3740</v>
      </c>
    </row>
    <row r="435" spans="3:15" x14ac:dyDescent="0.2">
      <c r="C435" s="377"/>
      <c r="D435" s="377"/>
      <c r="E435" s="377"/>
      <c r="H435" s="381" t="s">
        <v>3898</v>
      </c>
      <c r="I435" s="388" t="s">
        <v>3771</v>
      </c>
      <c r="J435" s="381" t="s">
        <v>3931</v>
      </c>
      <c r="L435" s="381" t="s">
        <v>7758</v>
      </c>
      <c r="M435" s="381" t="s">
        <v>3716</v>
      </c>
      <c r="N435" s="380" t="s">
        <v>3741</v>
      </c>
      <c r="O435" s="381" t="s">
        <v>3742</v>
      </c>
    </row>
    <row r="436" spans="3:15" x14ac:dyDescent="0.2">
      <c r="C436" s="377"/>
      <c r="D436" s="377"/>
      <c r="E436" s="377"/>
      <c r="H436" s="381" t="s">
        <v>3898</v>
      </c>
      <c r="I436" s="388" t="s">
        <v>3932</v>
      </c>
      <c r="J436" s="381" t="s">
        <v>3933</v>
      </c>
      <c r="L436" s="381" t="s">
        <v>7759</v>
      </c>
      <c r="M436" s="381" t="s">
        <v>3716</v>
      </c>
      <c r="N436" s="380" t="s">
        <v>3743</v>
      </c>
      <c r="O436" s="381" t="s">
        <v>3744</v>
      </c>
    </row>
    <row r="437" spans="3:15" x14ac:dyDescent="0.2">
      <c r="C437" s="377"/>
      <c r="D437" s="377"/>
      <c r="E437" s="377"/>
      <c r="H437" s="381" t="s">
        <v>3898</v>
      </c>
      <c r="I437" s="388" t="s">
        <v>3934</v>
      </c>
      <c r="J437" s="381" t="s">
        <v>3935</v>
      </c>
      <c r="L437" s="381" t="s">
        <v>7760</v>
      </c>
      <c r="M437" s="381" t="s">
        <v>3716</v>
      </c>
      <c r="N437" s="380" t="s">
        <v>3745</v>
      </c>
      <c r="O437" s="381" t="s">
        <v>3746</v>
      </c>
    </row>
    <row r="438" spans="3:15" x14ac:dyDescent="0.2">
      <c r="C438" s="377"/>
      <c r="D438" s="377"/>
      <c r="E438" s="377"/>
      <c r="H438" s="381" t="s">
        <v>3898</v>
      </c>
      <c r="I438" s="388" t="s">
        <v>3936</v>
      </c>
      <c r="J438" s="381" t="s">
        <v>3937</v>
      </c>
      <c r="L438" s="381" t="s">
        <v>7761</v>
      </c>
      <c r="M438" s="381" t="s">
        <v>3716</v>
      </c>
      <c r="N438" s="380" t="s">
        <v>3747</v>
      </c>
      <c r="O438" s="381" t="s">
        <v>3748</v>
      </c>
    </row>
    <row r="439" spans="3:15" x14ac:dyDescent="0.2">
      <c r="C439" s="377"/>
      <c r="D439" s="377"/>
      <c r="E439" s="377"/>
      <c r="H439" s="381" t="s">
        <v>3898</v>
      </c>
      <c r="I439" s="388" t="s">
        <v>3938</v>
      </c>
      <c r="J439" s="381" t="s">
        <v>3939</v>
      </c>
      <c r="L439" s="381" t="s">
        <v>7762</v>
      </c>
      <c r="M439" s="381" t="s">
        <v>3716</v>
      </c>
      <c r="N439" s="380" t="s">
        <v>3749</v>
      </c>
      <c r="O439" s="381" t="s">
        <v>3750</v>
      </c>
    </row>
    <row r="440" spans="3:15" x14ac:dyDescent="0.2">
      <c r="C440" s="377"/>
      <c r="D440" s="377"/>
      <c r="E440" s="377"/>
      <c r="H440" s="381" t="s">
        <v>3898</v>
      </c>
      <c r="I440" s="388" t="s">
        <v>3940</v>
      </c>
      <c r="J440" s="381" t="s">
        <v>3941</v>
      </c>
      <c r="L440" s="381" t="s">
        <v>7763</v>
      </c>
      <c r="M440" s="381"/>
      <c r="N440" s="380"/>
      <c r="O440" s="381" t="s">
        <v>3750</v>
      </c>
    </row>
    <row r="441" spans="3:15" x14ac:dyDescent="0.2">
      <c r="C441" s="377"/>
      <c r="D441" s="377"/>
      <c r="E441" s="377"/>
      <c r="H441" s="381" t="s">
        <v>3898</v>
      </c>
      <c r="I441" s="388" t="s">
        <v>3942</v>
      </c>
      <c r="J441" s="381" t="s">
        <v>3943</v>
      </c>
      <c r="L441" s="381" t="s">
        <v>7764</v>
      </c>
      <c r="M441" s="381" t="s">
        <v>3716</v>
      </c>
      <c r="N441" s="380" t="s">
        <v>3751</v>
      </c>
      <c r="O441" s="381" t="s">
        <v>3752</v>
      </c>
    </row>
    <row r="442" spans="3:15" x14ac:dyDescent="0.2">
      <c r="C442" s="377"/>
      <c r="D442" s="377"/>
      <c r="E442" s="377"/>
      <c r="H442" s="381" t="s">
        <v>3898</v>
      </c>
      <c r="I442" s="388" t="s">
        <v>3944</v>
      </c>
      <c r="J442" s="381" t="s">
        <v>3945</v>
      </c>
      <c r="L442" s="381" t="s">
        <v>7765</v>
      </c>
      <c r="M442" s="381" t="s">
        <v>3754</v>
      </c>
      <c r="N442" s="380" t="s">
        <v>3755</v>
      </c>
      <c r="O442" s="381" t="s">
        <v>3756</v>
      </c>
    </row>
    <row r="443" spans="3:15" x14ac:dyDescent="0.2">
      <c r="C443" s="377"/>
      <c r="D443" s="377"/>
      <c r="E443" s="377"/>
      <c r="H443" s="381" t="s">
        <v>3898</v>
      </c>
      <c r="I443" s="388" t="s">
        <v>3946</v>
      </c>
      <c r="J443" s="381" t="s">
        <v>3947</v>
      </c>
      <c r="L443" s="381" t="s">
        <v>7766</v>
      </c>
      <c r="M443" s="381"/>
      <c r="N443" s="380"/>
      <c r="O443" s="381" t="s">
        <v>3756</v>
      </c>
    </row>
    <row r="444" spans="3:15" x14ac:dyDescent="0.2">
      <c r="C444" s="377"/>
      <c r="D444" s="377"/>
      <c r="E444" s="377"/>
      <c r="H444" s="381" t="s">
        <v>3898</v>
      </c>
      <c r="I444" s="388" t="s">
        <v>3948</v>
      </c>
      <c r="J444" s="381" t="s">
        <v>3949</v>
      </c>
      <c r="L444" s="381" t="s">
        <v>7767</v>
      </c>
      <c r="M444" s="381" t="s">
        <v>3754</v>
      </c>
      <c r="N444" s="380" t="s">
        <v>3757</v>
      </c>
      <c r="O444" s="381" t="s">
        <v>3758</v>
      </c>
    </row>
    <row r="445" spans="3:15" x14ac:dyDescent="0.2">
      <c r="C445" s="377"/>
      <c r="D445" s="377"/>
      <c r="E445" s="377"/>
      <c r="H445" s="381" t="s">
        <v>3898</v>
      </c>
      <c r="I445" s="388" t="s">
        <v>3950</v>
      </c>
      <c r="J445" s="381" t="s">
        <v>3951</v>
      </c>
      <c r="L445" s="381" t="s">
        <v>7768</v>
      </c>
      <c r="M445" s="381" t="s">
        <v>3754</v>
      </c>
      <c r="N445" s="380" t="s">
        <v>3759</v>
      </c>
      <c r="O445" s="381" t="s">
        <v>3760</v>
      </c>
    </row>
    <row r="446" spans="3:15" x14ac:dyDescent="0.2">
      <c r="C446" s="377"/>
      <c r="D446" s="377"/>
      <c r="E446" s="377"/>
      <c r="H446" s="381" t="s">
        <v>3898</v>
      </c>
      <c r="I446" s="388" t="s">
        <v>3952</v>
      </c>
      <c r="J446" s="381" t="s">
        <v>3953</v>
      </c>
      <c r="L446" s="381" t="s">
        <v>7769</v>
      </c>
      <c r="M446" s="381" t="s">
        <v>3754</v>
      </c>
      <c r="N446" s="380" t="s">
        <v>3761</v>
      </c>
      <c r="O446" s="381" t="s">
        <v>3762</v>
      </c>
    </row>
    <row r="447" spans="3:15" x14ac:dyDescent="0.2">
      <c r="C447" s="377"/>
      <c r="D447" s="377"/>
      <c r="E447" s="377"/>
      <c r="H447" s="381" t="s">
        <v>3898</v>
      </c>
      <c r="I447" s="388" t="s">
        <v>3954</v>
      </c>
      <c r="J447" s="381" t="s">
        <v>3955</v>
      </c>
      <c r="L447" s="381" t="s">
        <v>7770</v>
      </c>
      <c r="M447" s="381" t="s">
        <v>3754</v>
      </c>
      <c r="N447" s="380" t="s">
        <v>3763</v>
      </c>
      <c r="O447" s="381" t="s">
        <v>3764</v>
      </c>
    </row>
    <row r="448" spans="3:15" x14ac:dyDescent="0.2">
      <c r="C448" s="377"/>
      <c r="D448" s="377"/>
      <c r="E448" s="377"/>
      <c r="H448" s="381" t="s">
        <v>3898</v>
      </c>
      <c r="I448" s="388" t="s">
        <v>3956</v>
      </c>
      <c r="J448" s="381" t="s">
        <v>3957</v>
      </c>
      <c r="L448" s="381" t="s">
        <v>7771</v>
      </c>
      <c r="M448" s="381" t="s">
        <v>3754</v>
      </c>
      <c r="N448" s="380" t="s">
        <v>3765</v>
      </c>
      <c r="O448" s="381" t="s">
        <v>3766</v>
      </c>
    </row>
    <row r="449" spans="3:15" x14ac:dyDescent="0.2">
      <c r="C449" s="377"/>
      <c r="D449" s="377"/>
      <c r="E449" s="377"/>
      <c r="H449" s="381" t="s">
        <v>3898</v>
      </c>
      <c r="I449" s="388" t="s">
        <v>3958</v>
      </c>
      <c r="J449" s="381" t="s">
        <v>3959</v>
      </c>
      <c r="L449" s="381" t="s">
        <v>7772</v>
      </c>
      <c r="M449" s="381"/>
      <c r="N449" s="380"/>
      <c r="O449" s="381" t="s">
        <v>3766</v>
      </c>
    </row>
    <row r="450" spans="3:15" x14ac:dyDescent="0.2">
      <c r="C450" s="377"/>
      <c r="D450" s="377"/>
      <c r="E450" s="377"/>
      <c r="H450" s="381" t="s">
        <v>3898</v>
      </c>
      <c r="I450" s="388" t="s">
        <v>3960</v>
      </c>
      <c r="J450" s="381" t="s">
        <v>3961</v>
      </c>
      <c r="L450" s="381" t="s">
        <v>7773</v>
      </c>
      <c r="M450" s="381" t="s">
        <v>3754</v>
      </c>
      <c r="N450" s="380" t="s">
        <v>3767</v>
      </c>
      <c r="O450" s="381" t="s">
        <v>3768</v>
      </c>
    </row>
    <row r="451" spans="3:15" x14ac:dyDescent="0.2">
      <c r="C451" s="377"/>
      <c r="D451" s="377"/>
      <c r="E451" s="377"/>
      <c r="H451" s="381" t="s">
        <v>3898</v>
      </c>
      <c r="I451" s="388" t="s">
        <v>3962</v>
      </c>
      <c r="J451" s="381" t="s">
        <v>3963</v>
      </c>
      <c r="L451" s="381" t="s">
        <v>7774</v>
      </c>
      <c r="M451" s="381"/>
      <c r="N451" s="380"/>
      <c r="O451" s="381" t="s">
        <v>3768</v>
      </c>
    </row>
    <row r="452" spans="3:15" x14ac:dyDescent="0.2">
      <c r="C452" s="377"/>
      <c r="D452" s="377"/>
      <c r="E452" s="377"/>
      <c r="H452" s="381" t="s">
        <v>3898</v>
      </c>
      <c r="I452" s="388" t="s">
        <v>3964</v>
      </c>
      <c r="J452" s="381" t="s">
        <v>3965</v>
      </c>
      <c r="L452" s="381" t="s">
        <v>7775</v>
      </c>
      <c r="M452" s="381" t="s">
        <v>3754</v>
      </c>
      <c r="N452" s="380" t="s">
        <v>3769</v>
      </c>
      <c r="O452" s="381" t="s">
        <v>3770</v>
      </c>
    </row>
    <row r="453" spans="3:15" x14ac:dyDescent="0.2">
      <c r="C453" s="377"/>
      <c r="D453" s="377"/>
      <c r="E453" s="377"/>
      <c r="H453" s="381" t="s">
        <v>3898</v>
      </c>
      <c r="I453" s="388" t="s">
        <v>3966</v>
      </c>
      <c r="J453" s="381" t="s">
        <v>3967</v>
      </c>
      <c r="L453" s="381" t="s">
        <v>7776</v>
      </c>
      <c r="M453" s="381"/>
      <c r="N453" s="380"/>
      <c r="O453" s="381" t="s">
        <v>3770</v>
      </c>
    </row>
    <row r="454" spans="3:15" x14ac:dyDescent="0.2">
      <c r="C454" s="377"/>
      <c r="D454" s="377"/>
      <c r="E454" s="377"/>
      <c r="H454" s="381" t="s">
        <v>3898</v>
      </c>
      <c r="I454" s="388" t="s">
        <v>3968</v>
      </c>
      <c r="J454" s="381" t="s">
        <v>3969</v>
      </c>
      <c r="L454" s="381" t="s">
        <v>7777</v>
      </c>
      <c r="M454" s="381" t="s">
        <v>3754</v>
      </c>
      <c r="N454" s="380" t="s">
        <v>3771</v>
      </c>
      <c r="O454" s="381" t="s">
        <v>3772</v>
      </c>
    </row>
    <row r="455" spans="3:15" x14ac:dyDescent="0.2">
      <c r="C455" s="377"/>
      <c r="D455" s="377"/>
      <c r="E455" s="377"/>
      <c r="H455" s="381" t="s">
        <v>3898</v>
      </c>
      <c r="I455" s="388" t="s">
        <v>3970</v>
      </c>
      <c r="J455" s="381" t="s">
        <v>3971</v>
      </c>
      <c r="L455" s="381" t="s">
        <v>7778</v>
      </c>
      <c r="M455" s="381"/>
      <c r="N455" s="380"/>
      <c r="O455" s="381" t="s">
        <v>3772</v>
      </c>
    </row>
    <row r="456" spans="3:15" x14ac:dyDescent="0.2">
      <c r="C456" s="377"/>
      <c r="D456" s="377"/>
      <c r="E456" s="377"/>
      <c r="H456" s="381" t="s">
        <v>3898</v>
      </c>
      <c r="I456" s="388" t="s">
        <v>3972</v>
      </c>
      <c r="J456" s="381" t="s">
        <v>3973</v>
      </c>
      <c r="L456" s="381" t="s">
        <v>7779</v>
      </c>
      <c r="M456" s="381" t="s">
        <v>3754</v>
      </c>
      <c r="N456" s="380" t="s">
        <v>3773</v>
      </c>
      <c r="O456" s="381" t="s">
        <v>3774</v>
      </c>
    </row>
    <row r="457" spans="3:15" x14ac:dyDescent="0.2">
      <c r="C457" s="377"/>
      <c r="D457" s="377"/>
      <c r="E457" s="377"/>
      <c r="H457" s="381" t="s">
        <v>3898</v>
      </c>
      <c r="I457" s="388" t="s">
        <v>3974</v>
      </c>
      <c r="J457" s="381" t="s">
        <v>3975</v>
      </c>
      <c r="L457" s="381" t="s">
        <v>7780</v>
      </c>
      <c r="M457" s="381" t="s">
        <v>3754</v>
      </c>
      <c r="N457" s="380" t="s">
        <v>3775</v>
      </c>
      <c r="O457" s="381" t="s">
        <v>3776</v>
      </c>
    </row>
    <row r="458" spans="3:15" x14ac:dyDescent="0.2">
      <c r="C458" s="377"/>
      <c r="D458" s="377"/>
      <c r="E458" s="377"/>
      <c r="H458" s="381" t="s">
        <v>3898</v>
      </c>
      <c r="I458" s="388" t="s">
        <v>3976</v>
      </c>
      <c r="J458" s="381" t="s">
        <v>3977</v>
      </c>
      <c r="L458" s="381" t="s">
        <v>7781</v>
      </c>
      <c r="M458" s="381" t="s">
        <v>3754</v>
      </c>
      <c r="N458" s="380" t="s">
        <v>3777</v>
      </c>
      <c r="O458" s="381" t="s">
        <v>3778</v>
      </c>
    </row>
    <row r="459" spans="3:15" x14ac:dyDescent="0.2">
      <c r="C459" s="377"/>
      <c r="D459" s="377"/>
      <c r="E459" s="377"/>
      <c r="H459" s="381" t="s">
        <v>3898</v>
      </c>
      <c r="I459" s="388" t="s">
        <v>3978</v>
      </c>
      <c r="J459" s="381" t="s">
        <v>3979</v>
      </c>
      <c r="L459" s="381" t="s">
        <v>7782</v>
      </c>
      <c r="M459" s="381"/>
      <c r="N459" s="380"/>
      <c r="O459" s="381" t="s">
        <v>3778</v>
      </c>
    </row>
    <row r="460" spans="3:15" x14ac:dyDescent="0.2">
      <c r="C460" s="377"/>
      <c r="D460" s="377"/>
      <c r="E460" s="377"/>
      <c r="H460" s="381" t="s">
        <v>3898</v>
      </c>
      <c r="I460" s="388" t="s">
        <v>3980</v>
      </c>
      <c r="J460" s="381" t="s">
        <v>3981</v>
      </c>
      <c r="L460" s="381" t="s">
        <v>7783</v>
      </c>
      <c r="M460" s="381" t="s">
        <v>3754</v>
      </c>
      <c r="N460" s="380" t="s">
        <v>3779</v>
      </c>
      <c r="O460" s="381" t="s">
        <v>3780</v>
      </c>
    </row>
    <row r="461" spans="3:15" x14ac:dyDescent="0.2">
      <c r="C461" s="377"/>
      <c r="D461" s="377"/>
      <c r="E461" s="377"/>
      <c r="H461" s="381" t="s">
        <v>3898</v>
      </c>
      <c r="I461" s="388" t="s">
        <v>3982</v>
      </c>
      <c r="J461" s="381" t="s">
        <v>3983</v>
      </c>
      <c r="L461" s="381" t="s">
        <v>7784</v>
      </c>
      <c r="M461" s="381"/>
      <c r="N461" s="380"/>
      <c r="O461" s="381" t="s">
        <v>3780</v>
      </c>
    </row>
    <row r="462" spans="3:15" x14ac:dyDescent="0.2">
      <c r="C462" s="377"/>
      <c r="D462" s="377"/>
      <c r="E462" s="377"/>
      <c r="H462" s="381" t="s">
        <v>3898</v>
      </c>
      <c r="I462" s="388" t="s">
        <v>3503</v>
      </c>
      <c r="J462" s="381" t="s">
        <v>3984</v>
      </c>
      <c r="L462" s="381" t="s">
        <v>7785</v>
      </c>
      <c r="M462" s="381" t="s">
        <v>3754</v>
      </c>
      <c r="N462" s="380" t="s">
        <v>3781</v>
      </c>
      <c r="O462" s="381" t="s">
        <v>3782</v>
      </c>
    </row>
    <row r="463" spans="3:15" x14ac:dyDescent="0.2">
      <c r="C463" s="377"/>
      <c r="D463" s="377"/>
      <c r="E463" s="377"/>
      <c r="H463" s="381" t="s">
        <v>3898</v>
      </c>
      <c r="I463" s="388" t="s">
        <v>3985</v>
      </c>
      <c r="J463" s="381" t="s">
        <v>3986</v>
      </c>
      <c r="L463" s="381" t="s">
        <v>7786</v>
      </c>
      <c r="M463" s="381"/>
      <c r="N463" s="380"/>
      <c r="O463" s="381" t="s">
        <v>3782</v>
      </c>
    </row>
    <row r="464" spans="3:15" x14ac:dyDescent="0.2">
      <c r="C464" s="377"/>
      <c r="D464" s="377"/>
      <c r="E464" s="377"/>
      <c r="H464" s="381" t="s">
        <v>3898</v>
      </c>
      <c r="I464" s="388" t="s">
        <v>3987</v>
      </c>
      <c r="J464" s="381" t="s">
        <v>3988</v>
      </c>
      <c r="L464" s="381" t="s">
        <v>7787</v>
      </c>
      <c r="M464" s="381" t="s">
        <v>3754</v>
      </c>
      <c r="N464" s="380" t="s">
        <v>3783</v>
      </c>
      <c r="O464" s="381" t="s">
        <v>3784</v>
      </c>
    </row>
    <row r="465" spans="3:15" x14ac:dyDescent="0.2">
      <c r="C465" s="377"/>
      <c r="D465" s="377"/>
      <c r="E465" s="377"/>
      <c r="H465" s="381" t="s">
        <v>3898</v>
      </c>
      <c r="I465" s="388" t="s">
        <v>3989</v>
      </c>
      <c r="J465" s="381" t="s">
        <v>3990</v>
      </c>
      <c r="L465" s="381" t="s">
        <v>7788</v>
      </c>
      <c r="M465" s="381"/>
      <c r="N465" s="380"/>
      <c r="O465" s="381" t="s">
        <v>3784</v>
      </c>
    </row>
    <row r="466" spans="3:15" x14ac:dyDescent="0.2">
      <c r="C466" s="377"/>
      <c r="D466" s="377"/>
      <c r="E466" s="377"/>
      <c r="H466" s="381" t="s">
        <v>3898</v>
      </c>
      <c r="I466" s="388" t="s">
        <v>3991</v>
      </c>
      <c r="J466" s="381" t="s">
        <v>3992</v>
      </c>
      <c r="L466" s="381" t="s">
        <v>7789</v>
      </c>
      <c r="M466" s="381" t="s">
        <v>3754</v>
      </c>
      <c r="N466" s="380" t="s">
        <v>3785</v>
      </c>
      <c r="O466" s="381" t="s">
        <v>3786</v>
      </c>
    </row>
    <row r="467" spans="3:15" x14ac:dyDescent="0.2">
      <c r="C467" s="377"/>
      <c r="D467" s="377"/>
      <c r="E467" s="377"/>
      <c r="H467" s="381" t="s">
        <v>3898</v>
      </c>
      <c r="I467" s="388" t="s">
        <v>3993</v>
      </c>
      <c r="J467" s="381" t="s">
        <v>3994</v>
      </c>
      <c r="L467" s="381" t="s">
        <v>7790</v>
      </c>
      <c r="M467" s="381" t="s">
        <v>3754</v>
      </c>
      <c r="N467" s="380" t="s">
        <v>3787</v>
      </c>
      <c r="O467" s="381" t="s">
        <v>3788</v>
      </c>
    </row>
    <row r="468" spans="3:15" x14ac:dyDescent="0.2">
      <c r="C468" s="377"/>
      <c r="D468" s="377"/>
      <c r="E468" s="377"/>
      <c r="H468" s="381" t="s">
        <v>3898</v>
      </c>
      <c r="I468" s="388" t="s">
        <v>3995</v>
      </c>
      <c r="J468" s="381" t="s">
        <v>3996</v>
      </c>
      <c r="L468" s="381" t="s">
        <v>7791</v>
      </c>
      <c r="M468" s="381"/>
      <c r="N468" s="380"/>
      <c r="O468" s="381" t="s">
        <v>3788</v>
      </c>
    </row>
    <row r="469" spans="3:15" x14ac:dyDescent="0.2">
      <c r="C469" s="377"/>
      <c r="D469" s="377"/>
      <c r="E469" s="377"/>
      <c r="H469" s="381" t="s">
        <v>3898</v>
      </c>
      <c r="I469" s="388" t="s">
        <v>3997</v>
      </c>
      <c r="J469" s="381" t="s">
        <v>3998</v>
      </c>
      <c r="L469" s="381" t="s">
        <v>7792</v>
      </c>
      <c r="M469" s="381" t="s">
        <v>3754</v>
      </c>
      <c r="N469" s="380" t="s">
        <v>3789</v>
      </c>
      <c r="O469" s="381" t="s">
        <v>3790</v>
      </c>
    </row>
    <row r="470" spans="3:15" x14ac:dyDescent="0.2">
      <c r="C470" s="377"/>
      <c r="D470" s="377"/>
      <c r="E470" s="377"/>
      <c r="H470" s="381" t="s">
        <v>3898</v>
      </c>
      <c r="I470" s="388" t="s">
        <v>3064</v>
      </c>
      <c r="J470" s="381" t="s">
        <v>3999</v>
      </c>
      <c r="L470" s="381" t="s">
        <v>7793</v>
      </c>
      <c r="M470" s="381"/>
      <c r="N470" s="380"/>
      <c r="O470" s="381" t="s">
        <v>3790</v>
      </c>
    </row>
    <row r="471" spans="3:15" x14ac:dyDescent="0.2">
      <c r="C471" s="377"/>
      <c r="D471" s="377"/>
      <c r="E471" s="377"/>
      <c r="H471" s="381" t="s">
        <v>3898</v>
      </c>
      <c r="I471" s="388" t="s">
        <v>4000</v>
      </c>
      <c r="J471" s="381" t="s">
        <v>4001</v>
      </c>
      <c r="L471" s="381" t="s">
        <v>7794</v>
      </c>
      <c r="M471" s="381" t="s">
        <v>3754</v>
      </c>
      <c r="N471" s="380" t="s">
        <v>3791</v>
      </c>
      <c r="O471" s="381" t="s">
        <v>3792</v>
      </c>
    </row>
    <row r="472" spans="3:15" x14ac:dyDescent="0.2">
      <c r="C472" s="377"/>
      <c r="D472" s="377"/>
      <c r="E472" s="377"/>
      <c r="H472" s="381" t="s">
        <v>3898</v>
      </c>
      <c r="I472" s="388" t="s">
        <v>4002</v>
      </c>
      <c r="J472" s="381" t="s">
        <v>4003</v>
      </c>
      <c r="L472" s="381" t="s">
        <v>7795</v>
      </c>
      <c r="M472" s="381"/>
      <c r="N472" s="380"/>
      <c r="O472" s="381" t="s">
        <v>3792</v>
      </c>
    </row>
    <row r="473" spans="3:15" x14ac:dyDescent="0.2">
      <c r="C473" s="377"/>
      <c r="D473" s="377"/>
      <c r="E473" s="377"/>
      <c r="H473" s="381" t="s">
        <v>3898</v>
      </c>
      <c r="I473" s="388" t="s">
        <v>4004</v>
      </c>
      <c r="J473" s="381" t="s">
        <v>4005</v>
      </c>
      <c r="L473" s="381" t="s">
        <v>7796</v>
      </c>
      <c r="M473" s="381" t="s">
        <v>3754</v>
      </c>
      <c r="N473" s="380" t="s">
        <v>3793</v>
      </c>
      <c r="O473" s="381" t="s">
        <v>3794</v>
      </c>
    </row>
    <row r="474" spans="3:15" x14ac:dyDescent="0.2">
      <c r="C474" s="377"/>
      <c r="D474" s="377"/>
      <c r="E474" s="377"/>
      <c r="H474" s="381" t="s">
        <v>3898</v>
      </c>
      <c r="I474" s="388" t="s">
        <v>4006</v>
      </c>
      <c r="J474" s="381" t="s">
        <v>4007</v>
      </c>
      <c r="L474" s="381" t="s">
        <v>7797</v>
      </c>
      <c r="M474" s="381"/>
      <c r="N474" s="380"/>
      <c r="O474" s="381" t="s">
        <v>3794</v>
      </c>
    </row>
    <row r="475" spans="3:15" x14ac:dyDescent="0.2">
      <c r="C475" s="377"/>
      <c r="D475" s="377"/>
      <c r="E475" s="377"/>
      <c r="H475" s="381" t="s">
        <v>3898</v>
      </c>
      <c r="I475" s="388" t="s">
        <v>4008</v>
      </c>
      <c r="J475" s="381" t="s">
        <v>4009</v>
      </c>
      <c r="L475" s="381" t="s">
        <v>7798</v>
      </c>
      <c r="M475" s="381" t="s">
        <v>3754</v>
      </c>
      <c r="N475" s="380" t="s">
        <v>3795</v>
      </c>
      <c r="O475" s="381" t="s">
        <v>3796</v>
      </c>
    </row>
    <row r="476" spans="3:15" x14ac:dyDescent="0.2">
      <c r="C476" s="377"/>
      <c r="D476" s="377"/>
      <c r="E476" s="377"/>
      <c r="H476" s="381" t="s">
        <v>3898</v>
      </c>
      <c r="I476" s="388" t="s">
        <v>3381</v>
      </c>
      <c r="J476" s="381" t="s">
        <v>4010</v>
      </c>
      <c r="L476" s="381" t="s">
        <v>7799</v>
      </c>
      <c r="M476" s="381" t="s">
        <v>3798</v>
      </c>
      <c r="N476" s="380" t="s">
        <v>3799</v>
      </c>
      <c r="O476" s="381" t="s">
        <v>3800</v>
      </c>
    </row>
    <row r="477" spans="3:15" x14ac:dyDescent="0.2">
      <c r="C477" s="377"/>
      <c r="D477" s="377"/>
      <c r="E477" s="377"/>
      <c r="H477" s="381" t="s">
        <v>3898</v>
      </c>
      <c r="I477" s="388" t="s">
        <v>4011</v>
      </c>
      <c r="J477" s="381" t="s">
        <v>4012</v>
      </c>
      <c r="L477" s="381" t="s">
        <v>7800</v>
      </c>
      <c r="M477" s="381" t="s">
        <v>3798</v>
      </c>
      <c r="N477" s="380" t="s">
        <v>3801</v>
      </c>
      <c r="O477" s="381" t="s">
        <v>3802</v>
      </c>
    </row>
    <row r="478" spans="3:15" x14ac:dyDescent="0.2">
      <c r="C478" s="377"/>
      <c r="D478" s="377"/>
      <c r="E478" s="377"/>
      <c r="H478" s="381" t="s">
        <v>3898</v>
      </c>
      <c r="I478" s="388" t="s">
        <v>4013</v>
      </c>
      <c r="J478" s="381" t="s">
        <v>4014</v>
      </c>
      <c r="L478" s="381" t="s">
        <v>7801</v>
      </c>
      <c r="M478" s="381" t="s">
        <v>3798</v>
      </c>
      <c r="N478" s="380" t="s">
        <v>3803</v>
      </c>
      <c r="O478" s="381" t="s">
        <v>3804</v>
      </c>
    </row>
    <row r="479" spans="3:15" x14ac:dyDescent="0.2">
      <c r="C479" s="377"/>
      <c r="D479" s="377"/>
      <c r="E479" s="377"/>
      <c r="H479" s="381" t="s">
        <v>3898</v>
      </c>
      <c r="I479" s="388" t="s">
        <v>4015</v>
      </c>
      <c r="J479" s="381" t="s">
        <v>4016</v>
      </c>
      <c r="L479" s="381" t="s">
        <v>7802</v>
      </c>
      <c r="M479" s="381"/>
      <c r="N479" s="380"/>
      <c r="O479" s="381" t="s">
        <v>3804</v>
      </c>
    </row>
    <row r="480" spans="3:15" x14ac:dyDescent="0.2">
      <c r="C480" s="377"/>
      <c r="D480" s="377"/>
      <c r="E480" s="377"/>
      <c r="H480" s="381" t="s">
        <v>3898</v>
      </c>
      <c r="I480" s="388" t="s">
        <v>4017</v>
      </c>
      <c r="J480" s="381" t="s">
        <v>4018</v>
      </c>
      <c r="L480" s="381" t="s">
        <v>7803</v>
      </c>
      <c r="M480" s="381" t="s">
        <v>3798</v>
      </c>
      <c r="N480" s="380" t="s">
        <v>3805</v>
      </c>
      <c r="O480" s="381" t="s">
        <v>3806</v>
      </c>
    </row>
    <row r="481" spans="3:15" x14ac:dyDescent="0.2">
      <c r="C481" s="377"/>
      <c r="D481" s="377"/>
      <c r="E481" s="377"/>
      <c r="H481" s="381" t="s">
        <v>3898</v>
      </c>
      <c r="I481" s="388" t="s">
        <v>4019</v>
      </c>
      <c r="J481" s="381" t="s">
        <v>4020</v>
      </c>
      <c r="L481" s="381" t="s">
        <v>7804</v>
      </c>
      <c r="M481" s="381"/>
      <c r="N481" s="380"/>
      <c r="O481" s="381" t="s">
        <v>3806</v>
      </c>
    </row>
    <row r="482" spans="3:15" x14ac:dyDescent="0.2">
      <c r="C482" s="377"/>
      <c r="D482" s="377"/>
      <c r="E482" s="377"/>
      <c r="H482" s="381" t="s">
        <v>3898</v>
      </c>
      <c r="I482" s="388" t="s">
        <v>4021</v>
      </c>
      <c r="J482" s="381" t="s">
        <v>4022</v>
      </c>
      <c r="L482" s="381" t="s">
        <v>7805</v>
      </c>
      <c r="M482" s="381" t="s">
        <v>3798</v>
      </c>
      <c r="N482" s="380" t="s">
        <v>3807</v>
      </c>
      <c r="O482" s="381" t="s">
        <v>3808</v>
      </c>
    </row>
    <row r="483" spans="3:15" x14ac:dyDescent="0.2">
      <c r="C483" s="377"/>
      <c r="D483" s="377"/>
      <c r="E483" s="377"/>
      <c r="H483" s="381" t="s">
        <v>3898</v>
      </c>
      <c r="I483" s="388" t="s">
        <v>4023</v>
      </c>
      <c r="J483" s="381" t="s">
        <v>4024</v>
      </c>
      <c r="L483" s="381" t="s">
        <v>7806</v>
      </c>
      <c r="M483" s="381" t="s">
        <v>3798</v>
      </c>
      <c r="N483" s="380" t="s">
        <v>3809</v>
      </c>
      <c r="O483" s="381" t="s">
        <v>3810</v>
      </c>
    </row>
    <row r="484" spans="3:15" x14ac:dyDescent="0.2">
      <c r="C484" s="377"/>
      <c r="D484" s="377"/>
      <c r="E484" s="377"/>
      <c r="H484" s="381" t="s">
        <v>3898</v>
      </c>
      <c r="I484" s="388" t="s">
        <v>4025</v>
      </c>
      <c r="J484" s="381" t="s">
        <v>4026</v>
      </c>
      <c r="L484" s="381" t="s">
        <v>7807</v>
      </c>
      <c r="M484" s="381" t="s">
        <v>3798</v>
      </c>
      <c r="N484" s="380" t="s">
        <v>3811</v>
      </c>
      <c r="O484" s="381" t="s">
        <v>3812</v>
      </c>
    </row>
    <row r="485" spans="3:15" x14ac:dyDescent="0.2">
      <c r="C485" s="377"/>
      <c r="D485" s="377"/>
      <c r="E485" s="377"/>
      <c r="H485" s="381" t="s">
        <v>3898</v>
      </c>
      <c r="I485" s="388" t="s">
        <v>4027</v>
      </c>
      <c r="J485" s="381" t="s">
        <v>4028</v>
      </c>
      <c r="L485" s="381" t="s">
        <v>7808</v>
      </c>
      <c r="M485" s="381" t="s">
        <v>3798</v>
      </c>
      <c r="N485" s="380" t="s">
        <v>3813</v>
      </c>
      <c r="O485" s="381" t="s">
        <v>3814</v>
      </c>
    </row>
    <row r="486" spans="3:15" x14ac:dyDescent="0.2">
      <c r="C486" s="377"/>
      <c r="D486" s="377"/>
      <c r="E486" s="377"/>
      <c r="H486" s="381" t="s">
        <v>3898</v>
      </c>
      <c r="I486" s="388" t="s">
        <v>4029</v>
      </c>
      <c r="J486" s="381" t="s">
        <v>4030</v>
      </c>
      <c r="L486" s="381" t="s">
        <v>7809</v>
      </c>
      <c r="M486" s="381" t="s">
        <v>3798</v>
      </c>
      <c r="N486" s="380" t="s">
        <v>3815</v>
      </c>
      <c r="O486" s="381" t="s">
        <v>3816</v>
      </c>
    </row>
    <row r="487" spans="3:15" x14ac:dyDescent="0.2">
      <c r="C487" s="377"/>
      <c r="D487" s="377"/>
      <c r="E487" s="377"/>
      <c r="H487" s="394"/>
      <c r="I487" s="390" t="s">
        <v>4031</v>
      </c>
      <c r="J487" s="395"/>
      <c r="L487" s="381" t="s">
        <v>7810</v>
      </c>
      <c r="M487" s="381" t="s">
        <v>3798</v>
      </c>
      <c r="N487" s="380" t="s">
        <v>3817</v>
      </c>
      <c r="O487" s="381" t="s">
        <v>3818</v>
      </c>
    </row>
    <row r="488" spans="3:15" x14ac:dyDescent="0.2">
      <c r="C488" s="377"/>
      <c r="D488" s="377"/>
      <c r="E488" s="377"/>
      <c r="H488" s="386" t="s">
        <v>4032</v>
      </c>
      <c r="I488" s="388" t="s">
        <v>4033</v>
      </c>
      <c r="J488" s="381" t="s">
        <v>4034</v>
      </c>
      <c r="L488" s="381" t="s">
        <v>7811</v>
      </c>
      <c r="M488" s="381" t="s">
        <v>3798</v>
      </c>
      <c r="N488" s="380" t="s">
        <v>3819</v>
      </c>
      <c r="O488" s="381" t="s">
        <v>3820</v>
      </c>
    </row>
    <row r="489" spans="3:15" x14ac:dyDescent="0.2">
      <c r="C489" s="377"/>
      <c r="D489" s="377"/>
      <c r="E489" s="377"/>
      <c r="H489" s="386" t="s">
        <v>4032</v>
      </c>
      <c r="I489" s="388" t="s">
        <v>4035</v>
      </c>
      <c r="J489" s="381" t="s">
        <v>4036</v>
      </c>
      <c r="L489" s="381" t="s">
        <v>7812</v>
      </c>
      <c r="M489" s="381" t="s">
        <v>3798</v>
      </c>
      <c r="N489" s="380" t="s">
        <v>3821</v>
      </c>
      <c r="O489" s="381" t="s">
        <v>3822</v>
      </c>
    </row>
    <row r="490" spans="3:15" x14ac:dyDescent="0.2">
      <c r="C490" s="377"/>
      <c r="D490" s="377"/>
      <c r="E490" s="377"/>
      <c r="H490" s="386" t="s">
        <v>4032</v>
      </c>
      <c r="I490" s="388" t="s">
        <v>4037</v>
      </c>
      <c r="J490" s="381" t="s">
        <v>4038</v>
      </c>
      <c r="L490" s="381" t="s">
        <v>7813</v>
      </c>
      <c r="M490" s="381" t="s">
        <v>3798</v>
      </c>
      <c r="N490" s="380" t="s">
        <v>3823</v>
      </c>
      <c r="O490" s="381" t="s">
        <v>3824</v>
      </c>
    </row>
    <row r="491" spans="3:15" x14ac:dyDescent="0.2">
      <c r="C491" s="377"/>
      <c r="D491" s="377"/>
      <c r="E491" s="377"/>
      <c r="H491" s="386" t="s">
        <v>4032</v>
      </c>
      <c r="I491" s="388" t="s">
        <v>4039</v>
      </c>
      <c r="J491" s="381" t="s">
        <v>4040</v>
      </c>
      <c r="L491" s="381" t="s">
        <v>7814</v>
      </c>
      <c r="M491" s="381" t="s">
        <v>3826</v>
      </c>
      <c r="N491" s="380" t="s">
        <v>3827</v>
      </c>
      <c r="O491" s="381" t="s">
        <v>3828</v>
      </c>
    </row>
    <row r="492" spans="3:15" x14ac:dyDescent="0.2">
      <c r="C492" s="377"/>
      <c r="D492" s="377"/>
      <c r="E492" s="377"/>
      <c r="H492" s="386" t="s">
        <v>4032</v>
      </c>
      <c r="I492" s="388" t="s">
        <v>4041</v>
      </c>
      <c r="J492" s="381" t="s">
        <v>4042</v>
      </c>
      <c r="L492" s="381" t="s">
        <v>7815</v>
      </c>
      <c r="M492" s="381" t="s">
        <v>3826</v>
      </c>
      <c r="N492" s="380" t="s">
        <v>3829</v>
      </c>
      <c r="O492" s="381" t="s">
        <v>3830</v>
      </c>
    </row>
    <row r="493" spans="3:15" x14ac:dyDescent="0.2">
      <c r="C493" s="377"/>
      <c r="D493" s="377"/>
      <c r="E493" s="377"/>
      <c r="H493" s="386" t="s">
        <v>4032</v>
      </c>
      <c r="I493" s="388" t="s">
        <v>4043</v>
      </c>
      <c r="J493" s="381" t="s">
        <v>4044</v>
      </c>
      <c r="L493" s="381" t="s">
        <v>7816</v>
      </c>
      <c r="M493" s="381" t="s">
        <v>3826</v>
      </c>
      <c r="N493" s="380" t="s">
        <v>3831</v>
      </c>
      <c r="O493" s="381" t="s">
        <v>3832</v>
      </c>
    </row>
    <row r="494" spans="3:15" x14ac:dyDescent="0.2">
      <c r="C494" s="377"/>
      <c r="D494" s="377"/>
      <c r="E494" s="377"/>
      <c r="H494" s="386" t="s">
        <v>4032</v>
      </c>
      <c r="I494" s="388" t="s">
        <v>4045</v>
      </c>
      <c r="J494" s="381" t="s">
        <v>4046</v>
      </c>
      <c r="L494" s="381" t="s">
        <v>7817</v>
      </c>
      <c r="M494" s="381" t="s">
        <v>3826</v>
      </c>
      <c r="N494" s="380" t="s">
        <v>3833</v>
      </c>
      <c r="O494" s="381" t="s">
        <v>3834</v>
      </c>
    </row>
    <row r="495" spans="3:15" x14ac:dyDescent="0.2">
      <c r="C495" s="377"/>
      <c r="D495" s="377"/>
      <c r="E495" s="377"/>
      <c r="H495" s="386" t="s">
        <v>4032</v>
      </c>
      <c r="I495" s="388" t="s">
        <v>4047</v>
      </c>
      <c r="J495" s="381" t="s">
        <v>4048</v>
      </c>
      <c r="L495" s="381" t="s">
        <v>7818</v>
      </c>
      <c r="M495" s="381" t="s">
        <v>3826</v>
      </c>
      <c r="N495" s="380" t="s">
        <v>3835</v>
      </c>
      <c r="O495" s="381" t="s">
        <v>3836</v>
      </c>
    </row>
    <row r="496" spans="3:15" x14ac:dyDescent="0.2">
      <c r="C496" s="377"/>
      <c r="D496" s="377"/>
      <c r="E496" s="377"/>
      <c r="H496" s="386" t="s">
        <v>4032</v>
      </c>
      <c r="I496" s="388" t="s">
        <v>4049</v>
      </c>
      <c r="J496" s="381" t="s">
        <v>4050</v>
      </c>
      <c r="L496" s="381" t="s">
        <v>7819</v>
      </c>
      <c r="M496" s="381" t="s">
        <v>3826</v>
      </c>
      <c r="N496" s="380" t="s">
        <v>3837</v>
      </c>
      <c r="O496" s="381" t="s">
        <v>3838</v>
      </c>
    </row>
    <row r="497" spans="3:15" x14ac:dyDescent="0.2">
      <c r="C497" s="377"/>
      <c r="D497" s="377"/>
      <c r="E497" s="377"/>
      <c r="H497" s="386" t="s">
        <v>4032</v>
      </c>
      <c r="I497" s="388" t="s">
        <v>4051</v>
      </c>
      <c r="J497" s="381" t="s">
        <v>4052</v>
      </c>
      <c r="L497" s="381" t="s">
        <v>7820</v>
      </c>
      <c r="M497" s="381" t="s">
        <v>3826</v>
      </c>
      <c r="N497" s="380" t="s">
        <v>3839</v>
      </c>
      <c r="O497" s="381" t="s">
        <v>3840</v>
      </c>
    </row>
    <row r="498" spans="3:15" x14ac:dyDescent="0.2">
      <c r="C498" s="377"/>
      <c r="D498" s="377"/>
      <c r="E498" s="377"/>
      <c r="H498" s="386" t="s">
        <v>4032</v>
      </c>
      <c r="I498" s="388" t="s">
        <v>4053</v>
      </c>
      <c r="J498" s="381" t="s">
        <v>4054</v>
      </c>
      <c r="L498" s="381" t="s">
        <v>7821</v>
      </c>
      <c r="M498" s="381" t="s">
        <v>3826</v>
      </c>
      <c r="N498" s="380" t="s">
        <v>3841</v>
      </c>
      <c r="O498" s="381" t="s">
        <v>3842</v>
      </c>
    </row>
    <row r="499" spans="3:15" x14ac:dyDescent="0.2">
      <c r="C499" s="377"/>
      <c r="D499" s="377"/>
      <c r="E499" s="377"/>
      <c r="H499" s="386" t="s">
        <v>4032</v>
      </c>
      <c r="I499" s="388" t="s">
        <v>4055</v>
      </c>
      <c r="J499" s="381" t="s">
        <v>4056</v>
      </c>
      <c r="L499" s="381" t="s">
        <v>7822</v>
      </c>
      <c r="M499" s="381" t="s">
        <v>3826</v>
      </c>
      <c r="N499" s="380" t="s">
        <v>3843</v>
      </c>
      <c r="O499" s="381" t="s">
        <v>3844</v>
      </c>
    </row>
    <row r="500" spans="3:15" x14ac:dyDescent="0.2">
      <c r="C500" s="377"/>
      <c r="D500" s="377"/>
      <c r="E500" s="377"/>
      <c r="H500" s="386" t="s">
        <v>4032</v>
      </c>
      <c r="I500" s="388" t="s">
        <v>4057</v>
      </c>
      <c r="J500" s="381" t="s">
        <v>4058</v>
      </c>
      <c r="L500" s="381" t="s">
        <v>7823</v>
      </c>
      <c r="M500" s="381" t="s">
        <v>3826</v>
      </c>
      <c r="N500" s="380" t="s">
        <v>3845</v>
      </c>
      <c r="O500" s="381" t="s">
        <v>3846</v>
      </c>
    </row>
    <row r="501" spans="3:15" x14ac:dyDescent="0.2">
      <c r="C501" s="377"/>
      <c r="D501" s="377"/>
      <c r="E501" s="377"/>
      <c r="H501" s="386" t="s">
        <v>4032</v>
      </c>
      <c r="I501" s="388" t="s">
        <v>4059</v>
      </c>
      <c r="J501" s="381" t="s">
        <v>4060</v>
      </c>
      <c r="L501" s="381" t="s">
        <v>7824</v>
      </c>
      <c r="M501" s="381" t="s">
        <v>3826</v>
      </c>
      <c r="N501" s="380" t="s">
        <v>3847</v>
      </c>
      <c r="O501" s="381" t="s">
        <v>3848</v>
      </c>
    </row>
    <row r="502" spans="3:15" x14ac:dyDescent="0.2">
      <c r="C502" s="377"/>
      <c r="D502" s="377"/>
      <c r="E502" s="377"/>
      <c r="H502" s="386" t="s">
        <v>4032</v>
      </c>
      <c r="I502" s="388" t="s">
        <v>4061</v>
      </c>
      <c r="J502" s="381" t="s">
        <v>4062</v>
      </c>
      <c r="L502" s="381" t="s">
        <v>7825</v>
      </c>
      <c r="M502" s="381" t="s">
        <v>3826</v>
      </c>
      <c r="N502" s="380" t="s">
        <v>3849</v>
      </c>
      <c r="O502" s="381" t="s">
        <v>3850</v>
      </c>
    </row>
    <row r="503" spans="3:15" x14ac:dyDescent="0.2">
      <c r="C503" s="377"/>
      <c r="D503" s="377"/>
      <c r="E503" s="377"/>
      <c r="H503" s="386" t="s">
        <v>4032</v>
      </c>
      <c r="I503" s="388" t="s">
        <v>4063</v>
      </c>
      <c r="J503" s="381" t="s">
        <v>4064</v>
      </c>
      <c r="L503" s="381" t="s">
        <v>7826</v>
      </c>
      <c r="M503" s="381" t="s">
        <v>3826</v>
      </c>
      <c r="N503" s="380" t="s">
        <v>3851</v>
      </c>
      <c r="O503" s="381" t="s">
        <v>3852</v>
      </c>
    </row>
    <row r="504" spans="3:15" x14ac:dyDescent="0.2">
      <c r="C504" s="377"/>
      <c r="D504" s="377"/>
      <c r="E504" s="377"/>
      <c r="H504" s="386" t="s">
        <v>4032</v>
      </c>
      <c r="I504" s="388" t="s">
        <v>4065</v>
      </c>
      <c r="J504" s="381" t="s">
        <v>4066</v>
      </c>
      <c r="L504" s="381" t="s">
        <v>7827</v>
      </c>
      <c r="M504" s="381" t="s">
        <v>3826</v>
      </c>
      <c r="N504" s="380" t="s">
        <v>3853</v>
      </c>
      <c r="O504" s="381" t="s">
        <v>3854</v>
      </c>
    </row>
    <row r="505" spans="3:15" x14ac:dyDescent="0.2">
      <c r="C505" s="377"/>
      <c r="D505" s="377"/>
      <c r="E505" s="377"/>
      <c r="H505" s="386" t="s">
        <v>4032</v>
      </c>
      <c r="I505" s="388" t="s">
        <v>4067</v>
      </c>
      <c r="J505" s="381" t="s">
        <v>4068</v>
      </c>
      <c r="L505" s="381" t="s">
        <v>7828</v>
      </c>
      <c r="M505" s="381" t="s">
        <v>3826</v>
      </c>
      <c r="N505" s="380" t="s">
        <v>3855</v>
      </c>
      <c r="O505" s="381" t="s">
        <v>3856</v>
      </c>
    </row>
    <row r="506" spans="3:15" x14ac:dyDescent="0.2">
      <c r="C506" s="377"/>
      <c r="D506" s="377"/>
      <c r="E506" s="377"/>
      <c r="H506" s="386" t="s">
        <v>4032</v>
      </c>
      <c r="I506" s="388" t="s">
        <v>4069</v>
      </c>
      <c r="J506" s="381" t="s">
        <v>4070</v>
      </c>
      <c r="L506" s="381" t="s">
        <v>7829</v>
      </c>
      <c r="M506" s="381" t="s">
        <v>3858</v>
      </c>
      <c r="N506" s="380" t="s">
        <v>3859</v>
      </c>
      <c r="O506" s="381" t="s">
        <v>3860</v>
      </c>
    </row>
    <row r="507" spans="3:15" x14ac:dyDescent="0.2">
      <c r="C507" s="377"/>
      <c r="D507" s="377"/>
      <c r="E507" s="377"/>
      <c r="H507" s="386" t="s">
        <v>4032</v>
      </c>
      <c r="I507" s="388" t="s">
        <v>4071</v>
      </c>
      <c r="J507" s="381" t="s">
        <v>4072</v>
      </c>
      <c r="L507" s="381" t="s">
        <v>7830</v>
      </c>
      <c r="M507" s="381" t="s">
        <v>3858</v>
      </c>
      <c r="N507" s="380" t="s">
        <v>3861</v>
      </c>
      <c r="O507" s="381" t="s">
        <v>3862</v>
      </c>
    </row>
    <row r="508" spans="3:15" x14ac:dyDescent="0.2">
      <c r="C508" s="377"/>
      <c r="D508" s="377"/>
      <c r="E508" s="377"/>
      <c r="H508" s="386" t="s">
        <v>4032</v>
      </c>
      <c r="I508" s="388" t="s">
        <v>3871</v>
      </c>
      <c r="J508" s="381" t="s">
        <v>4073</v>
      </c>
      <c r="L508" s="381" t="s">
        <v>7831</v>
      </c>
      <c r="M508" s="381"/>
      <c r="N508" s="380"/>
      <c r="O508" s="381" t="s">
        <v>3862</v>
      </c>
    </row>
    <row r="509" spans="3:15" x14ac:dyDescent="0.2">
      <c r="C509" s="377"/>
      <c r="D509" s="377"/>
      <c r="E509" s="377"/>
      <c r="H509" s="386" t="s">
        <v>4032</v>
      </c>
      <c r="I509" s="388" t="s">
        <v>4074</v>
      </c>
      <c r="J509" s="381" t="s">
        <v>4075</v>
      </c>
      <c r="L509" s="381" t="s">
        <v>7832</v>
      </c>
      <c r="M509" s="381" t="s">
        <v>3858</v>
      </c>
      <c r="N509" s="380" t="s">
        <v>3863</v>
      </c>
      <c r="O509" s="381" t="s">
        <v>3864</v>
      </c>
    </row>
    <row r="510" spans="3:15" x14ac:dyDescent="0.2">
      <c r="C510" s="377"/>
      <c r="D510" s="377"/>
      <c r="E510" s="377"/>
      <c r="H510" s="386" t="s">
        <v>4032</v>
      </c>
      <c r="I510" s="388" t="s">
        <v>4076</v>
      </c>
      <c r="J510" s="381" t="s">
        <v>4077</v>
      </c>
      <c r="L510" s="381" t="s">
        <v>7833</v>
      </c>
      <c r="M510" s="381" t="s">
        <v>3858</v>
      </c>
      <c r="N510" s="380" t="s">
        <v>3865</v>
      </c>
      <c r="O510" s="381" t="s">
        <v>3866</v>
      </c>
    </row>
    <row r="511" spans="3:15" x14ac:dyDescent="0.2">
      <c r="C511" s="377"/>
      <c r="D511" s="377"/>
      <c r="E511" s="377"/>
      <c r="H511" s="386" t="s">
        <v>4032</v>
      </c>
      <c r="I511" s="388" t="s">
        <v>4078</v>
      </c>
      <c r="J511" s="381" t="s">
        <v>4079</v>
      </c>
      <c r="L511" s="381" t="s">
        <v>7834</v>
      </c>
      <c r="M511" s="381" t="s">
        <v>3858</v>
      </c>
      <c r="N511" s="380" t="s">
        <v>3867</v>
      </c>
      <c r="O511" s="381" t="s">
        <v>3868</v>
      </c>
    </row>
    <row r="512" spans="3:15" x14ac:dyDescent="0.2">
      <c r="C512" s="377"/>
      <c r="D512" s="377"/>
      <c r="E512" s="377"/>
      <c r="H512" s="386" t="s">
        <v>4032</v>
      </c>
      <c r="I512" s="388" t="s">
        <v>4080</v>
      </c>
      <c r="J512" s="381" t="s">
        <v>4081</v>
      </c>
      <c r="L512" s="381" t="s">
        <v>7835</v>
      </c>
      <c r="M512" s="381" t="s">
        <v>3858</v>
      </c>
      <c r="N512" s="380" t="s">
        <v>3869</v>
      </c>
      <c r="O512" s="381" t="s">
        <v>3870</v>
      </c>
    </row>
    <row r="513" spans="3:15" x14ac:dyDescent="0.2">
      <c r="C513" s="377"/>
      <c r="D513" s="377"/>
      <c r="E513" s="377"/>
      <c r="H513" s="386" t="s">
        <v>4032</v>
      </c>
      <c r="I513" s="388" t="s">
        <v>4082</v>
      </c>
      <c r="J513" s="381" t="s">
        <v>4083</v>
      </c>
      <c r="L513" s="381" t="s">
        <v>7836</v>
      </c>
      <c r="M513" s="381" t="s">
        <v>3858</v>
      </c>
      <c r="N513" s="380" t="s">
        <v>3871</v>
      </c>
      <c r="O513" s="381" t="s">
        <v>3872</v>
      </c>
    </row>
    <row r="514" spans="3:15" x14ac:dyDescent="0.2">
      <c r="C514" s="377"/>
      <c r="D514" s="377"/>
      <c r="E514" s="377"/>
      <c r="H514" s="386" t="s">
        <v>4032</v>
      </c>
      <c r="I514" s="388" t="s">
        <v>4084</v>
      </c>
      <c r="J514" s="381" t="s">
        <v>4085</v>
      </c>
      <c r="L514" s="381" t="s">
        <v>7837</v>
      </c>
      <c r="M514" s="381"/>
      <c r="N514" s="380"/>
      <c r="O514" s="381" t="s">
        <v>3872</v>
      </c>
    </row>
    <row r="515" spans="3:15" x14ac:dyDescent="0.2">
      <c r="C515" s="377"/>
      <c r="D515" s="377"/>
      <c r="E515" s="377"/>
      <c r="H515" s="386" t="s">
        <v>4032</v>
      </c>
      <c r="I515" s="388" t="s">
        <v>4086</v>
      </c>
      <c r="J515" s="381" t="s">
        <v>4087</v>
      </c>
      <c r="L515" s="381" t="s">
        <v>7838</v>
      </c>
      <c r="M515" s="381" t="s">
        <v>3858</v>
      </c>
      <c r="N515" s="380" t="s">
        <v>3873</v>
      </c>
      <c r="O515" s="381" t="s">
        <v>3874</v>
      </c>
    </row>
    <row r="516" spans="3:15" x14ac:dyDescent="0.2">
      <c r="C516" s="377"/>
      <c r="D516" s="377"/>
      <c r="E516" s="377"/>
      <c r="H516" s="386" t="s">
        <v>4032</v>
      </c>
      <c r="I516" s="388" t="s">
        <v>4088</v>
      </c>
      <c r="J516" s="381" t="s">
        <v>4089</v>
      </c>
      <c r="L516" s="381" t="s">
        <v>7839</v>
      </c>
      <c r="M516" s="381" t="s">
        <v>3858</v>
      </c>
      <c r="N516" s="380" t="s">
        <v>3875</v>
      </c>
      <c r="O516" s="381" t="s">
        <v>3876</v>
      </c>
    </row>
    <row r="517" spans="3:15" x14ac:dyDescent="0.2">
      <c r="C517" s="377"/>
      <c r="D517" s="377"/>
      <c r="E517" s="377"/>
      <c r="H517" s="386" t="s">
        <v>4032</v>
      </c>
      <c r="I517" s="388" t="s">
        <v>4090</v>
      </c>
      <c r="J517" s="381" t="s">
        <v>4091</v>
      </c>
      <c r="L517" s="381" t="s">
        <v>7840</v>
      </c>
      <c r="M517" s="381" t="s">
        <v>3858</v>
      </c>
      <c r="N517" s="380" t="s">
        <v>3877</v>
      </c>
      <c r="O517" s="381" t="s">
        <v>3878</v>
      </c>
    </row>
    <row r="518" spans="3:15" x14ac:dyDescent="0.2">
      <c r="C518" s="377"/>
      <c r="D518" s="377"/>
      <c r="E518" s="377"/>
      <c r="H518" s="386" t="s">
        <v>4032</v>
      </c>
      <c r="I518" s="388" t="s">
        <v>4092</v>
      </c>
      <c r="J518" s="381" t="s">
        <v>4093</v>
      </c>
      <c r="L518" s="381" t="s">
        <v>7841</v>
      </c>
      <c r="M518" s="381"/>
      <c r="N518" s="380"/>
      <c r="O518" s="381" t="s">
        <v>3878</v>
      </c>
    </row>
    <row r="519" spans="3:15" x14ac:dyDescent="0.2">
      <c r="C519" s="377"/>
      <c r="D519" s="377"/>
      <c r="E519" s="377"/>
      <c r="H519" s="386" t="s">
        <v>4032</v>
      </c>
      <c r="I519" s="388" t="s">
        <v>4094</v>
      </c>
      <c r="J519" s="381" t="s">
        <v>4095</v>
      </c>
      <c r="L519" s="381" t="s">
        <v>7842</v>
      </c>
      <c r="M519" s="381" t="s">
        <v>3858</v>
      </c>
      <c r="N519" s="380" t="s">
        <v>3879</v>
      </c>
      <c r="O519" s="381" t="s">
        <v>3880</v>
      </c>
    </row>
    <row r="520" spans="3:15" x14ac:dyDescent="0.2">
      <c r="C520" s="377"/>
      <c r="D520" s="377"/>
      <c r="E520" s="377"/>
      <c r="H520" s="386" t="s">
        <v>4032</v>
      </c>
      <c r="I520" s="388" t="s">
        <v>4096</v>
      </c>
      <c r="J520" s="381" t="s">
        <v>4097</v>
      </c>
      <c r="L520" s="381" t="s">
        <v>7843</v>
      </c>
      <c r="M520" s="381" t="s">
        <v>3858</v>
      </c>
      <c r="N520" s="380" t="s">
        <v>3881</v>
      </c>
      <c r="O520" s="381" t="s">
        <v>3882</v>
      </c>
    </row>
    <row r="521" spans="3:15" x14ac:dyDescent="0.2">
      <c r="C521" s="377"/>
      <c r="D521" s="377"/>
      <c r="E521" s="377"/>
      <c r="H521" s="386" t="s">
        <v>4032</v>
      </c>
      <c r="I521" s="388" t="s">
        <v>4098</v>
      </c>
      <c r="J521" s="381" t="s">
        <v>4099</v>
      </c>
      <c r="L521" s="381" t="s">
        <v>7844</v>
      </c>
      <c r="M521" s="381" t="s">
        <v>3858</v>
      </c>
      <c r="N521" s="380" t="s">
        <v>3883</v>
      </c>
      <c r="O521" s="381" t="s">
        <v>3884</v>
      </c>
    </row>
    <row r="522" spans="3:15" x14ac:dyDescent="0.2">
      <c r="C522" s="377"/>
      <c r="D522" s="377"/>
      <c r="E522" s="377"/>
      <c r="H522" s="386" t="s">
        <v>4032</v>
      </c>
      <c r="I522" s="388" t="s">
        <v>4100</v>
      </c>
      <c r="J522" s="381" t="s">
        <v>4101</v>
      </c>
      <c r="L522" s="381" t="s">
        <v>7845</v>
      </c>
      <c r="M522" s="381"/>
      <c r="N522" s="380"/>
      <c r="O522" s="381" t="s">
        <v>3884</v>
      </c>
    </row>
    <row r="523" spans="3:15" x14ac:dyDescent="0.2">
      <c r="C523" s="377"/>
      <c r="D523" s="377"/>
      <c r="E523" s="377"/>
      <c r="H523" s="386" t="s">
        <v>4032</v>
      </c>
      <c r="I523" s="388" t="s">
        <v>4102</v>
      </c>
      <c r="J523" s="381" t="s">
        <v>4103</v>
      </c>
      <c r="L523" s="381" t="s">
        <v>7846</v>
      </c>
      <c r="M523" s="381" t="s">
        <v>3858</v>
      </c>
      <c r="N523" s="380" t="s">
        <v>3885</v>
      </c>
      <c r="O523" s="381" t="s">
        <v>3886</v>
      </c>
    </row>
    <row r="524" spans="3:15" x14ac:dyDescent="0.2">
      <c r="C524" s="377"/>
      <c r="D524" s="377"/>
      <c r="E524" s="377"/>
      <c r="H524" s="386" t="s">
        <v>4032</v>
      </c>
      <c r="I524" s="388" t="s">
        <v>4104</v>
      </c>
      <c r="J524" s="381" t="s">
        <v>4105</v>
      </c>
      <c r="L524" s="381" t="s">
        <v>7847</v>
      </c>
      <c r="M524" s="381"/>
      <c r="N524" s="380"/>
      <c r="O524" s="381" t="s">
        <v>3886</v>
      </c>
    </row>
    <row r="525" spans="3:15" x14ac:dyDescent="0.2">
      <c r="C525" s="377"/>
      <c r="D525" s="377"/>
      <c r="E525" s="377"/>
      <c r="H525" s="386" t="s">
        <v>4032</v>
      </c>
      <c r="I525" s="388" t="s">
        <v>4106</v>
      </c>
      <c r="J525" s="381" t="s">
        <v>4107</v>
      </c>
      <c r="L525" s="381" t="s">
        <v>7848</v>
      </c>
      <c r="M525" s="381" t="s">
        <v>3858</v>
      </c>
      <c r="N525" s="380" t="s">
        <v>3887</v>
      </c>
      <c r="O525" s="381" t="s">
        <v>3888</v>
      </c>
    </row>
    <row r="526" spans="3:15" x14ac:dyDescent="0.2">
      <c r="C526" s="377"/>
      <c r="D526" s="377"/>
      <c r="E526" s="377"/>
      <c r="H526" s="386" t="s">
        <v>4032</v>
      </c>
      <c r="I526" s="388" t="s">
        <v>3966</v>
      </c>
      <c r="J526" s="381" t="s">
        <v>4108</v>
      </c>
      <c r="L526" s="381" t="s">
        <v>7849</v>
      </c>
      <c r="M526" s="381"/>
      <c r="N526" s="380"/>
      <c r="O526" s="381" t="s">
        <v>3888</v>
      </c>
    </row>
    <row r="527" spans="3:15" x14ac:dyDescent="0.2">
      <c r="C527" s="377"/>
      <c r="D527" s="377"/>
      <c r="E527" s="377"/>
      <c r="H527" s="386" t="s">
        <v>4032</v>
      </c>
      <c r="I527" s="388" t="s">
        <v>4109</v>
      </c>
      <c r="J527" s="381" t="s">
        <v>4110</v>
      </c>
      <c r="L527" s="381" t="s">
        <v>7850</v>
      </c>
      <c r="M527" s="381" t="s">
        <v>3858</v>
      </c>
      <c r="N527" s="380" t="s">
        <v>3889</v>
      </c>
      <c r="O527" s="381" t="s">
        <v>3890</v>
      </c>
    </row>
    <row r="528" spans="3:15" x14ac:dyDescent="0.2">
      <c r="C528" s="377"/>
      <c r="D528" s="377"/>
      <c r="E528" s="377"/>
      <c r="H528" s="386" t="s">
        <v>4032</v>
      </c>
      <c r="I528" s="388" t="s">
        <v>4111</v>
      </c>
      <c r="J528" s="381" t="s">
        <v>4112</v>
      </c>
      <c r="L528" s="381" t="s">
        <v>7851</v>
      </c>
      <c r="M528" s="381" t="s">
        <v>3858</v>
      </c>
      <c r="N528" s="380" t="s">
        <v>3891</v>
      </c>
      <c r="O528" s="381" t="s">
        <v>3892</v>
      </c>
    </row>
    <row r="529" spans="3:15" x14ac:dyDescent="0.2">
      <c r="C529" s="377"/>
      <c r="D529" s="377"/>
      <c r="E529" s="377"/>
      <c r="H529" s="386" t="s">
        <v>4032</v>
      </c>
      <c r="I529" s="388" t="s">
        <v>4113</v>
      </c>
      <c r="J529" s="381" t="s">
        <v>4114</v>
      </c>
      <c r="L529" s="381" t="s">
        <v>7852</v>
      </c>
      <c r="M529" s="381" t="s">
        <v>3858</v>
      </c>
      <c r="N529" s="380" t="s">
        <v>3893</v>
      </c>
      <c r="O529" s="381" t="s">
        <v>3894</v>
      </c>
    </row>
    <row r="530" spans="3:15" x14ac:dyDescent="0.2">
      <c r="C530" s="377"/>
      <c r="D530" s="377"/>
      <c r="E530" s="377"/>
      <c r="H530" s="386" t="s">
        <v>4032</v>
      </c>
      <c r="I530" s="388" t="s">
        <v>4115</v>
      </c>
      <c r="J530" s="381" t="s">
        <v>4116</v>
      </c>
      <c r="L530" s="381" t="s">
        <v>7853</v>
      </c>
      <c r="M530" s="381" t="s">
        <v>3858</v>
      </c>
      <c r="N530" s="380" t="s">
        <v>3895</v>
      </c>
      <c r="O530" s="381" t="s">
        <v>3896</v>
      </c>
    </row>
    <row r="531" spans="3:15" x14ac:dyDescent="0.2">
      <c r="C531" s="377"/>
      <c r="D531" s="377"/>
      <c r="E531" s="377"/>
      <c r="H531" s="386" t="s">
        <v>4032</v>
      </c>
      <c r="I531" s="388" t="s">
        <v>4117</v>
      </c>
      <c r="J531" s="381" t="s">
        <v>4118</v>
      </c>
      <c r="L531" s="381" t="s">
        <v>7854</v>
      </c>
      <c r="M531" s="381" t="s">
        <v>3898</v>
      </c>
      <c r="N531" s="380" t="s">
        <v>3899</v>
      </c>
      <c r="O531" s="381" t="s">
        <v>3900</v>
      </c>
    </row>
    <row r="532" spans="3:15" x14ac:dyDescent="0.2">
      <c r="C532" s="377"/>
      <c r="D532" s="377"/>
      <c r="E532" s="377"/>
      <c r="H532" s="386" t="s">
        <v>4032</v>
      </c>
      <c r="I532" s="388" t="s">
        <v>4119</v>
      </c>
      <c r="J532" s="381" t="s">
        <v>4120</v>
      </c>
      <c r="L532" s="381" t="s">
        <v>7855</v>
      </c>
      <c r="M532" s="381" t="s">
        <v>3898</v>
      </c>
      <c r="N532" s="380" t="s">
        <v>3807</v>
      </c>
      <c r="O532" s="381" t="s">
        <v>3901</v>
      </c>
    </row>
    <row r="533" spans="3:15" x14ac:dyDescent="0.2">
      <c r="C533" s="377"/>
      <c r="D533" s="377"/>
      <c r="E533" s="377"/>
      <c r="H533" s="386" t="s">
        <v>4032</v>
      </c>
      <c r="I533" s="388" t="s">
        <v>4121</v>
      </c>
      <c r="J533" s="381" t="s">
        <v>4122</v>
      </c>
      <c r="L533" s="381" t="s">
        <v>7856</v>
      </c>
      <c r="M533" s="381" t="s">
        <v>3898</v>
      </c>
      <c r="N533" s="380" t="s">
        <v>3902</v>
      </c>
      <c r="O533" s="381" t="s">
        <v>3903</v>
      </c>
    </row>
    <row r="534" spans="3:15" x14ac:dyDescent="0.2">
      <c r="C534" s="377"/>
      <c r="D534" s="377"/>
      <c r="E534" s="377"/>
      <c r="H534" s="386" t="s">
        <v>4032</v>
      </c>
      <c r="I534" s="388" t="s">
        <v>4123</v>
      </c>
      <c r="J534" s="381" t="s">
        <v>4124</v>
      </c>
      <c r="L534" s="381" t="s">
        <v>7857</v>
      </c>
      <c r="M534" s="381" t="s">
        <v>3898</v>
      </c>
      <c r="N534" s="380" t="s">
        <v>3161</v>
      </c>
      <c r="O534" s="381" t="s">
        <v>3904</v>
      </c>
    </row>
    <row r="535" spans="3:15" x14ac:dyDescent="0.2">
      <c r="C535" s="377"/>
      <c r="D535" s="377"/>
      <c r="E535" s="377"/>
      <c r="H535" s="386" t="s">
        <v>4032</v>
      </c>
      <c r="I535" s="388" t="s">
        <v>4125</v>
      </c>
      <c r="J535" s="381" t="s">
        <v>4126</v>
      </c>
      <c r="L535" s="381" t="s">
        <v>7858</v>
      </c>
      <c r="M535" s="381"/>
      <c r="N535" s="380"/>
      <c r="O535" s="381" t="s">
        <v>3904</v>
      </c>
    </row>
    <row r="536" spans="3:15" x14ac:dyDescent="0.2">
      <c r="C536" s="377"/>
      <c r="D536" s="377"/>
      <c r="E536" s="377"/>
      <c r="H536" s="386" t="s">
        <v>4032</v>
      </c>
      <c r="I536" s="388" t="s">
        <v>4127</v>
      </c>
      <c r="J536" s="381" t="s">
        <v>4128</v>
      </c>
      <c r="L536" s="381" t="s">
        <v>7859</v>
      </c>
      <c r="M536" s="381" t="s">
        <v>3898</v>
      </c>
      <c r="N536" s="380" t="s">
        <v>3905</v>
      </c>
      <c r="O536" s="381" t="s">
        <v>3906</v>
      </c>
    </row>
    <row r="537" spans="3:15" x14ac:dyDescent="0.2">
      <c r="C537" s="377"/>
      <c r="D537" s="377"/>
      <c r="E537" s="377"/>
      <c r="H537" s="386" t="s">
        <v>4032</v>
      </c>
      <c r="I537" s="388" t="s">
        <v>4129</v>
      </c>
      <c r="J537" s="381" t="s">
        <v>4130</v>
      </c>
      <c r="L537" s="381" t="s">
        <v>7860</v>
      </c>
      <c r="M537" s="381" t="s">
        <v>3898</v>
      </c>
      <c r="N537" s="380" t="s">
        <v>3907</v>
      </c>
      <c r="O537" s="381" t="s">
        <v>3908</v>
      </c>
    </row>
    <row r="538" spans="3:15" x14ac:dyDescent="0.2">
      <c r="C538" s="377"/>
      <c r="D538" s="377"/>
      <c r="E538" s="377"/>
      <c r="H538" s="386" t="s">
        <v>4032</v>
      </c>
      <c r="I538" s="388" t="s">
        <v>4131</v>
      </c>
      <c r="J538" s="381" t="s">
        <v>4132</v>
      </c>
      <c r="L538" s="381" t="s">
        <v>7861</v>
      </c>
      <c r="M538" s="381" t="s">
        <v>3898</v>
      </c>
      <c r="N538" s="380" t="s">
        <v>3909</v>
      </c>
      <c r="O538" s="381" t="s">
        <v>3910</v>
      </c>
    </row>
    <row r="539" spans="3:15" x14ac:dyDescent="0.2">
      <c r="C539" s="377"/>
      <c r="D539" s="377"/>
      <c r="E539" s="377"/>
      <c r="H539" s="386" t="s">
        <v>4032</v>
      </c>
      <c r="I539" s="388" t="s">
        <v>4133</v>
      </c>
      <c r="J539" s="381" t="s">
        <v>4134</v>
      </c>
      <c r="L539" s="381" t="s">
        <v>7862</v>
      </c>
      <c r="M539" s="381" t="s">
        <v>3898</v>
      </c>
      <c r="N539" s="380" t="s">
        <v>3911</v>
      </c>
      <c r="O539" s="381" t="s">
        <v>3912</v>
      </c>
    </row>
    <row r="540" spans="3:15" x14ac:dyDescent="0.2">
      <c r="C540" s="377"/>
      <c r="D540" s="377"/>
      <c r="E540" s="377"/>
      <c r="H540" s="386" t="s">
        <v>4032</v>
      </c>
      <c r="I540" s="388" t="s">
        <v>4135</v>
      </c>
      <c r="J540" s="381" t="s">
        <v>4136</v>
      </c>
      <c r="L540" s="381" t="s">
        <v>7863</v>
      </c>
      <c r="M540" s="381" t="s">
        <v>3898</v>
      </c>
      <c r="N540" s="380" t="s">
        <v>3913</v>
      </c>
      <c r="O540" s="381" t="s">
        <v>3914</v>
      </c>
    </row>
    <row r="541" spans="3:15" x14ac:dyDescent="0.2">
      <c r="C541" s="377"/>
      <c r="D541" s="377"/>
      <c r="E541" s="377"/>
      <c r="H541" s="386" t="s">
        <v>4032</v>
      </c>
      <c r="I541" s="388" t="s">
        <v>4137</v>
      </c>
      <c r="J541" s="381" t="s">
        <v>4138</v>
      </c>
      <c r="L541" s="381" t="s">
        <v>7864</v>
      </c>
      <c r="M541" s="381" t="s">
        <v>3898</v>
      </c>
      <c r="N541" s="380" t="s">
        <v>3915</v>
      </c>
      <c r="O541" s="381" t="s">
        <v>3916</v>
      </c>
    </row>
    <row r="542" spans="3:15" x14ac:dyDescent="0.2">
      <c r="C542" s="377"/>
      <c r="D542" s="377"/>
      <c r="E542" s="377"/>
      <c r="H542" s="386" t="s">
        <v>4032</v>
      </c>
      <c r="I542" s="388" t="s">
        <v>4139</v>
      </c>
      <c r="J542" s="381" t="s">
        <v>4140</v>
      </c>
      <c r="L542" s="381" t="s">
        <v>7865</v>
      </c>
      <c r="M542" s="381" t="s">
        <v>3898</v>
      </c>
      <c r="N542" s="380" t="s">
        <v>3917</v>
      </c>
      <c r="O542" s="381" t="s">
        <v>3918</v>
      </c>
    </row>
    <row r="543" spans="3:15" x14ac:dyDescent="0.2">
      <c r="C543" s="377"/>
      <c r="D543" s="377"/>
      <c r="E543" s="377"/>
      <c r="H543" s="386" t="s">
        <v>4032</v>
      </c>
      <c r="I543" s="388" t="s">
        <v>4141</v>
      </c>
      <c r="J543" s="381" t="s">
        <v>4142</v>
      </c>
      <c r="L543" s="381" t="s">
        <v>7866</v>
      </c>
      <c r="M543" s="381"/>
      <c r="N543" s="380"/>
      <c r="O543" s="381" t="s">
        <v>3918</v>
      </c>
    </row>
    <row r="544" spans="3:15" x14ac:dyDescent="0.2">
      <c r="C544" s="377"/>
      <c r="D544" s="377"/>
      <c r="E544" s="377"/>
      <c r="H544" s="386" t="s">
        <v>4032</v>
      </c>
      <c r="I544" s="388" t="s">
        <v>4143</v>
      </c>
      <c r="J544" s="381" t="s">
        <v>4144</v>
      </c>
      <c r="L544" s="381" t="s">
        <v>7867</v>
      </c>
      <c r="M544" s="381" t="s">
        <v>3898</v>
      </c>
      <c r="N544" s="380" t="s">
        <v>3919</v>
      </c>
      <c r="O544" s="381" t="s">
        <v>3920</v>
      </c>
    </row>
    <row r="545" spans="3:15" x14ac:dyDescent="0.2">
      <c r="C545" s="377"/>
      <c r="D545" s="377"/>
      <c r="E545" s="377"/>
      <c r="H545" s="386" t="s">
        <v>4032</v>
      </c>
      <c r="I545" s="388" t="s">
        <v>4145</v>
      </c>
      <c r="J545" s="381" t="s">
        <v>4146</v>
      </c>
      <c r="L545" s="381" t="s">
        <v>7868</v>
      </c>
      <c r="M545" s="381" t="s">
        <v>3898</v>
      </c>
      <c r="N545" s="380" t="s">
        <v>3921</v>
      </c>
      <c r="O545" s="381" t="s">
        <v>3922</v>
      </c>
    </row>
    <row r="546" spans="3:15" x14ac:dyDescent="0.2">
      <c r="C546" s="377"/>
      <c r="D546" s="377"/>
      <c r="E546" s="377"/>
      <c r="H546" s="386" t="s">
        <v>4032</v>
      </c>
      <c r="I546" s="388" t="s">
        <v>4147</v>
      </c>
      <c r="J546" s="381" t="s">
        <v>4148</v>
      </c>
      <c r="L546" s="381" t="s">
        <v>7869</v>
      </c>
      <c r="M546" s="381" t="s">
        <v>3898</v>
      </c>
      <c r="N546" s="380" t="s">
        <v>3923</v>
      </c>
      <c r="O546" s="381" t="s">
        <v>3924</v>
      </c>
    </row>
    <row r="547" spans="3:15" x14ac:dyDescent="0.2">
      <c r="C547" s="377"/>
      <c r="D547" s="377"/>
      <c r="E547" s="377"/>
      <c r="H547" s="386" t="s">
        <v>4032</v>
      </c>
      <c r="I547" s="388" t="s">
        <v>4149</v>
      </c>
      <c r="J547" s="381" t="s">
        <v>4150</v>
      </c>
      <c r="L547" s="381" t="s">
        <v>7870</v>
      </c>
      <c r="M547" s="381" t="s">
        <v>3898</v>
      </c>
      <c r="N547" s="380" t="s">
        <v>3925</v>
      </c>
      <c r="O547" s="381" t="s">
        <v>3926</v>
      </c>
    </row>
    <row r="548" spans="3:15" x14ac:dyDescent="0.2">
      <c r="C548" s="377"/>
      <c r="D548" s="377"/>
      <c r="E548" s="377"/>
      <c r="H548" s="394"/>
      <c r="I548" s="390" t="s">
        <v>4151</v>
      </c>
      <c r="J548" s="395"/>
      <c r="L548" s="381" t="s">
        <v>7871</v>
      </c>
      <c r="M548" s="381" t="s">
        <v>3898</v>
      </c>
      <c r="N548" s="380" t="s">
        <v>3927</v>
      </c>
      <c r="O548" s="381" t="s">
        <v>3928</v>
      </c>
    </row>
    <row r="549" spans="3:15" x14ac:dyDescent="0.2">
      <c r="C549" s="377"/>
      <c r="D549" s="377"/>
      <c r="E549" s="377"/>
      <c r="H549" s="386" t="s">
        <v>4152</v>
      </c>
      <c r="I549" s="388" t="s">
        <v>4153</v>
      </c>
      <c r="J549" s="381" t="s">
        <v>4154</v>
      </c>
      <c r="L549" s="381" t="s">
        <v>7872</v>
      </c>
      <c r="M549" s="381" t="s">
        <v>3898</v>
      </c>
      <c r="N549" s="380" t="s">
        <v>3929</v>
      </c>
      <c r="O549" s="381" t="s">
        <v>3930</v>
      </c>
    </row>
    <row r="550" spans="3:15" x14ac:dyDescent="0.2">
      <c r="C550" s="377"/>
      <c r="D550" s="377"/>
      <c r="E550" s="377"/>
      <c r="H550" s="386" t="s">
        <v>4152</v>
      </c>
      <c r="I550" s="388" t="s">
        <v>4155</v>
      </c>
      <c r="J550" s="381" t="s">
        <v>4156</v>
      </c>
      <c r="L550" s="381" t="s">
        <v>7873</v>
      </c>
      <c r="M550" s="381" t="s">
        <v>3898</v>
      </c>
      <c r="N550" s="380" t="s">
        <v>3771</v>
      </c>
      <c r="O550" s="381" t="s">
        <v>3931</v>
      </c>
    </row>
    <row r="551" spans="3:15" x14ac:dyDescent="0.2">
      <c r="C551" s="377"/>
      <c r="D551" s="377"/>
      <c r="E551" s="377"/>
      <c r="H551" s="386" t="s">
        <v>4152</v>
      </c>
      <c r="I551" s="388" t="s">
        <v>4157</v>
      </c>
      <c r="J551" s="381" t="s">
        <v>4158</v>
      </c>
      <c r="L551" s="381" t="s">
        <v>7874</v>
      </c>
      <c r="M551" s="381" t="s">
        <v>3898</v>
      </c>
      <c r="N551" s="380" t="s">
        <v>3932</v>
      </c>
      <c r="O551" s="381" t="s">
        <v>3933</v>
      </c>
    </row>
    <row r="552" spans="3:15" x14ac:dyDescent="0.2">
      <c r="C552" s="377"/>
      <c r="D552" s="377"/>
      <c r="E552" s="377"/>
      <c r="H552" s="386" t="s">
        <v>4152</v>
      </c>
      <c r="I552" s="388" t="s">
        <v>4159</v>
      </c>
      <c r="J552" s="381" t="s">
        <v>4160</v>
      </c>
      <c r="L552" s="381" t="s">
        <v>7875</v>
      </c>
      <c r="M552" s="381" t="s">
        <v>3898</v>
      </c>
      <c r="N552" s="380" t="s">
        <v>3934</v>
      </c>
      <c r="O552" s="381" t="s">
        <v>3935</v>
      </c>
    </row>
    <row r="553" spans="3:15" x14ac:dyDescent="0.2">
      <c r="C553" s="377"/>
      <c r="D553" s="377"/>
      <c r="E553" s="377"/>
      <c r="H553" s="386" t="s">
        <v>4152</v>
      </c>
      <c r="I553" s="388" t="s">
        <v>4161</v>
      </c>
      <c r="J553" s="381" t="s">
        <v>4162</v>
      </c>
      <c r="L553" s="381" t="s">
        <v>7876</v>
      </c>
      <c r="M553" s="381" t="s">
        <v>3898</v>
      </c>
      <c r="N553" s="380" t="s">
        <v>3936</v>
      </c>
      <c r="O553" s="381" t="s">
        <v>3937</v>
      </c>
    </row>
    <row r="554" spans="3:15" x14ac:dyDescent="0.2">
      <c r="C554" s="377"/>
      <c r="D554" s="377"/>
      <c r="E554" s="377"/>
      <c r="H554" s="386" t="s">
        <v>4152</v>
      </c>
      <c r="I554" s="388" t="s">
        <v>4163</v>
      </c>
      <c r="J554" s="381" t="s">
        <v>4164</v>
      </c>
      <c r="L554" s="381" t="s">
        <v>7877</v>
      </c>
      <c r="M554" s="381" t="s">
        <v>3898</v>
      </c>
      <c r="N554" s="380" t="s">
        <v>3938</v>
      </c>
      <c r="O554" s="381" t="s">
        <v>3939</v>
      </c>
    </row>
    <row r="555" spans="3:15" x14ac:dyDescent="0.2">
      <c r="C555" s="377"/>
      <c r="D555" s="377"/>
      <c r="E555" s="377"/>
      <c r="H555" s="386" t="s">
        <v>4152</v>
      </c>
      <c r="I555" s="388" t="s">
        <v>4165</v>
      </c>
      <c r="J555" s="381" t="s">
        <v>4166</v>
      </c>
      <c r="L555" s="381" t="s">
        <v>7878</v>
      </c>
      <c r="M555" s="381" t="s">
        <v>3898</v>
      </c>
      <c r="N555" s="380" t="s">
        <v>3940</v>
      </c>
      <c r="O555" s="381" t="s">
        <v>3941</v>
      </c>
    </row>
    <row r="556" spans="3:15" x14ac:dyDescent="0.2">
      <c r="C556" s="377"/>
      <c r="D556" s="377"/>
      <c r="E556" s="377"/>
      <c r="H556" s="386" t="s">
        <v>4152</v>
      </c>
      <c r="I556" s="388" t="s">
        <v>4167</v>
      </c>
      <c r="J556" s="381" t="s">
        <v>4168</v>
      </c>
      <c r="L556" s="381" t="s">
        <v>7879</v>
      </c>
      <c r="M556" s="381" t="s">
        <v>3898</v>
      </c>
      <c r="N556" s="380" t="s">
        <v>3942</v>
      </c>
      <c r="O556" s="381" t="s">
        <v>3943</v>
      </c>
    </row>
    <row r="557" spans="3:15" x14ac:dyDescent="0.2">
      <c r="C557" s="377"/>
      <c r="D557" s="377"/>
      <c r="E557" s="377"/>
      <c r="H557" s="386" t="s">
        <v>4152</v>
      </c>
      <c r="I557" s="388" t="s">
        <v>4169</v>
      </c>
      <c r="J557" s="381" t="s">
        <v>4170</v>
      </c>
      <c r="L557" s="381" t="s">
        <v>7880</v>
      </c>
      <c r="M557" s="381" t="s">
        <v>3898</v>
      </c>
      <c r="N557" s="380" t="s">
        <v>3944</v>
      </c>
      <c r="O557" s="381" t="s">
        <v>3945</v>
      </c>
    </row>
    <row r="558" spans="3:15" x14ac:dyDescent="0.2">
      <c r="C558" s="377"/>
      <c r="D558" s="377"/>
      <c r="E558" s="377"/>
      <c r="H558" s="386" t="s">
        <v>4152</v>
      </c>
      <c r="I558" s="388" t="s">
        <v>4171</v>
      </c>
      <c r="J558" s="381" t="s">
        <v>4172</v>
      </c>
      <c r="L558" s="381" t="s">
        <v>7881</v>
      </c>
      <c r="M558" s="381" t="s">
        <v>3898</v>
      </c>
      <c r="N558" s="380" t="s">
        <v>3946</v>
      </c>
      <c r="O558" s="381" t="s">
        <v>3947</v>
      </c>
    </row>
    <row r="559" spans="3:15" x14ac:dyDescent="0.2">
      <c r="C559" s="377"/>
      <c r="D559" s="377"/>
      <c r="E559" s="377"/>
      <c r="H559" s="386" t="s">
        <v>4152</v>
      </c>
      <c r="I559" s="388" t="s">
        <v>4173</v>
      </c>
      <c r="J559" s="381" t="s">
        <v>4174</v>
      </c>
      <c r="L559" s="381" t="s">
        <v>7882</v>
      </c>
      <c r="M559" s="381" t="s">
        <v>3898</v>
      </c>
      <c r="N559" s="380" t="s">
        <v>3948</v>
      </c>
      <c r="O559" s="381" t="s">
        <v>3949</v>
      </c>
    </row>
    <row r="560" spans="3:15" x14ac:dyDescent="0.2">
      <c r="C560" s="377"/>
      <c r="D560" s="377"/>
      <c r="E560" s="377"/>
      <c r="H560" s="386" t="s">
        <v>4152</v>
      </c>
      <c r="I560" s="388" t="s">
        <v>4175</v>
      </c>
      <c r="J560" s="381" t="s">
        <v>4176</v>
      </c>
      <c r="L560" s="381" t="s">
        <v>7883</v>
      </c>
      <c r="M560" s="381" t="s">
        <v>3898</v>
      </c>
      <c r="N560" s="380" t="s">
        <v>3950</v>
      </c>
      <c r="O560" s="381" t="s">
        <v>3951</v>
      </c>
    </row>
    <row r="561" spans="3:15" x14ac:dyDescent="0.2">
      <c r="C561" s="377"/>
      <c r="D561" s="377"/>
      <c r="E561" s="377"/>
      <c r="H561" s="386" t="s">
        <v>4152</v>
      </c>
      <c r="I561" s="388" t="s">
        <v>4177</v>
      </c>
      <c r="J561" s="381" t="s">
        <v>4178</v>
      </c>
      <c r="L561" s="381" t="s">
        <v>7884</v>
      </c>
      <c r="M561" s="381" t="s">
        <v>3898</v>
      </c>
      <c r="N561" s="380" t="s">
        <v>3952</v>
      </c>
      <c r="O561" s="381" t="s">
        <v>3953</v>
      </c>
    </row>
    <row r="562" spans="3:15" x14ac:dyDescent="0.2">
      <c r="C562" s="377"/>
      <c r="D562" s="377"/>
      <c r="E562" s="377"/>
      <c r="H562" s="386" t="s">
        <v>4152</v>
      </c>
      <c r="I562" s="388" t="s">
        <v>4179</v>
      </c>
      <c r="J562" s="381" t="s">
        <v>4180</v>
      </c>
      <c r="L562" s="381" t="s">
        <v>7885</v>
      </c>
      <c r="M562" s="381" t="s">
        <v>3898</v>
      </c>
      <c r="N562" s="380" t="s">
        <v>3954</v>
      </c>
      <c r="O562" s="381" t="s">
        <v>3955</v>
      </c>
    </row>
    <row r="563" spans="3:15" x14ac:dyDescent="0.2">
      <c r="C563" s="377"/>
      <c r="D563" s="377"/>
      <c r="E563" s="377"/>
      <c r="H563" s="386" t="s">
        <v>4152</v>
      </c>
      <c r="I563" s="388" t="s">
        <v>4181</v>
      </c>
      <c r="J563" s="381" t="s">
        <v>4182</v>
      </c>
      <c r="L563" s="381" t="s">
        <v>7886</v>
      </c>
      <c r="M563" s="381" t="s">
        <v>3898</v>
      </c>
      <c r="N563" s="380" t="s">
        <v>3956</v>
      </c>
      <c r="O563" s="381" t="s">
        <v>3957</v>
      </c>
    </row>
    <row r="564" spans="3:15" x14ac:dyDescent="0.2">
      <c r="C564" s="377"/>
      <c r="D564" s="377"/>
      <c r="E564" s="377"/>
      <c r="H564" s="386" t="s">
        <v>4152</v>
      </c>
      <c r="I564" s="388" t="s">
        <v>4183</v>
      </c>
      <c r="J564" s="381" t="s">
        <v>4184</v>
      </c>
      <c r="L564" s="381" t="s">
        <v>7887</v>
      </c>
      <c r="M564" s="381" t="s">
        <v>3898</v>
      </c>
      <c r="N564" s="380" t="s">
        <v>3958</v>
      </c>
      <c r="O564" s="381" t="s">
        <v>3959</v>
      </c>
    </row>
    <row r="565" spans="3:15" x14ac:dyDescent="0.2">
      <c r="C565" s="377"/>
      <c r="D565" s="377"/>
      <c r="E565" s="377"/>
      <c r="H565" s="386" t="s">
        <v>4152</v>
      </c>
      <c r="I565" s="388" t="s">
        <v>4185</v>
      </c>
      <c r="J565" s="381" t="s">
        <v>4186</v>
      </c>
      <c r="L565" s="381" t="s">
        <v>7888</v>
      </c>
      <c r="M565" s="381" t="s">
        <v>3898</v>
      </c>
      <c r="N565" s="380" t="s">
        <v>3960</v>
      </c>
      <c r="O565" s="381" t="s">
        <v>3961</v>
      </c>
    </row>
    <row r="566" spans="3:15" x14ac:dyDescent="0.2">
      <c r="C566" s="377"/>
      <c r="D566" s="377"/>
      <c r="E566" s="377"/>
      <c r="H566" s="386" t="s">
        <v>4152</v>
      </c>
      <c r="I566" s="388" t="s">
        <v>4187</v>
      </c>
      <c r="J566" s="381" t="s">
        <v>4188</v>
      </c>
      <c r="L566" s="381" t="s">
        <v>7889</v>
      </c>
      <c r="M566" s="381" t="s">
        <v>3898</v>
      </c>
      <c r="N566" s="380" t="s">
        <v>3962</v>
      </c>
      <c r="O566" s="381" t="s">
        <v>3963</v>
      </c>
    </row>
    <row r="567" spans="3:15" x14ac:dyDescent="0.2">
      <c r="C567" s="377"/>
      <c r="D567" s="377"/>
      <c r="E567" s="377"/>
      <c r="H567" s="386" t="s">
        <v>4152</v>
      </c>
      <c r="I567" s="388" t="s">
        <v>4189</v>
      </c>
      <c r="J567" s="381" t="s">
        <v>4190</v>
      </c>
      <c r="L567" s="381" t="s">
        <v>7890</v>
      </c>
      <c r="M567" s="381" t="s">
        <v>3898</v>
      </c>
      <c r="N567" s="380" t="s">
        <v>3964</v>
      </c>
      <c r="O567" s="381" t="s">
        <v>3965</v>
      </c>
    </row>
    <row r="568" spans="3:15" x14ac:dyDescent="0.2">
      <c r="C568" s="377"/>
      <c r="D568" s="377"/>
      <c r="E568" s="377"/>
      <c r="H568" s="386" t="s">
        <v>4152</v>
      </c>
      <c r="I568" s="388" t="s">
        <v>4191</v>
      </c>
      <c r="J568" s="381" t="s">
        <v>4192</v>
      </c>
      <c r="L568" s="381" t="s">
        <v>7891</v>
      </c>
      <c r="M568" s="381" t="s">
        <v>3898</v>
      </c>
      <c r="N568" s="380" t="s">
        <v>3966</v>
      </c>
      <c r="O568" s="381" t="s">
        <v>3967</v>
      </c>
    </row>
    <row r="569" spans="3:15" x14ac:dyDescent="0.2">
      <c r="C569" s="377"/>
      <c r="D569" s="377"/>
      <c r="E569" s="377"/>
      <c r="H569" s="386" t="s">
        <v>4152</v>
      </c>
      <c r="I569" s="388" t="s">
        <v>4193</v>
      </c>
      <c r="J569" s="381" t="s">
        <v>4194</v>
      </c>
      <c r="L569" s="381" t="s">
        <v>7892</v>
      </c>
      <c r="M569" s="381"/>
      <c r="N569" s="380"/>
      <c r="O569" s="381" t="s">
        <v>3967</v>
      </c>
    </row>
    <row r="570" spans="3:15" x14ac:dyDescent="0.2">
      <c r="C570" s="377"/>
      <c r="D570" s="377"/>
      <c r="E570" s="377"/>
      <c r="H570" s="386" t="s">
        <v>4152</v>
      </c>
      <c r="I570" s="388" t="s">
        <v>4195</v>
      </c>
      <c r="J570" s="381" t="s">
        <v>4196</v>
      </c>
      <c r="L570" s="381" t="s">
        <v>7893</v>
      </c>
      <c r="M570" s="381" t="s">
        <v>3898</v>
      </c>
      <c r="N570" s="380" t="s">
        <v>3968</v>
      </c>
      <c r="O570" s="381" t="s">
        <v>3969</v>
      </c>
    </row>
    <row r="571" spans="3:15" x14ac:dyDescent="0.2">
      <c r="C571" s="377"/>
      <c r="D571" s="377"/>
      <c r="E571" s="377"/>
      <c r="H571" s="386" t="s">
        <v>4152</v>
      </c>
      <c r="I571" s="388" t="s">
        <v>4197</v>
      </c>
      <c r="J571" s="381" t="s">
        <v>4198</v>
      </c>
      <c r="L571" s="381" t="s">
        <v>7894</v>
      </c>
      <c r="M571" s="381" t="s">
        <v>3898</v>
      </c>
      <c r="N571" s="380" t="s">
        <v>3970</v>
      </c>
      <c r="O571" s="381" t="s">
        <v>3971</v>
      </c>
    </row>
    <row r="572" spans="3:15" x14ac:dyDescent="0.2">
      <c r="C572" s="377"/>
      <c r="D572" s="377"/>
      <c r="E572" s="377"/>
      <c r="H572" s="386" t="s">
        <v>4152</v>
      </c>
      <c r="I572" s="388" t="s">
        <v>4199</v>
      </c>
      <c r="J572" s="381" t="s">
        <v>4200</v>
      </c>
      <c r="L572" s="381" t="s">
        <v>7895</v>
      </c>
      <c r="M572" s="381" t="s">
        <v>3898</v>
      </c>
      <c r="N572" s="380" t="s">
        <v>3972</v>
      </c>
      <c r="O572" s="381" t="s">
        <v>3973</v>
      </c>
    </row>
    <row r="573" spans="3:15" x14ac:dyDescent="0.2">
      <c r="C573" s="377"/>
      <c r="D573" s="377"/>
      <c r="E573" s="377"/>
      <c r="H573" s="386" t="s">
        <v>4152</v>
      </c>
      <c r="I573" s="388" t="s">
        <v>4201</v>
      </c>
      <c r="J573" s="381" t="s">
        <v>4202</v>
      </c>
      <c r="L573" s="381" t="s">
        <v>7896</v>
      </c>
      <c r="M573" s="381" t="s">
        <v>3898</v>
      </c>
      <c r="N573" s="380" t="s">
        <v>3974</v>
      </c>
      <c r="O573" s="381" t="s">
        <v>3975</v>
      </c>
    </row>
    <row r="574" spans="3:15" x14ac:dyDescent="0.2">
      <c r="C574" s="377"/>
      <c r="D574" s="377"/>
      <c r="E574" s="377"/>
      <c r="H574" s="386" t="s">
        <v>4152</v>
      </c>
      <c r="I574" s="388" t="s">
        <v>4203</v>
      </c>
      <c r="J574" s="381" t="s">
        <v>4204</v>
      </c>
      <c r="L574" s="381" t="s">
        <v>7897</v>
      </c>
      <c r="M574" s="381" t="s">
        <v>3898</v>
      </c>
      <c r="N574" s="380" t="s">
        <v>3976</v>
      </c>
      <c r="O574" s="381" t="s">
        <v>3977</v>
      </c>
    </row>
    <row r="575" spans="3:15" x14ac:dyDescent="0.2">
      <c r="C575" s="377"/>
      <c r="D575" s="377"/>
      <c r="E575" s="377"/>
      <c r="H575" s="386" t="s">
        <v>4152</v>
      </c>
      <c r="I575" s="388" t="s">
        <v>4205</v>
      </c>
      <c r="J575" s="381" t="s">
        <v>4206</v>
      </c>
      <c r="L575" s="381" t="s">
        <v>7898</v>
      </c>
      <c r="M575" s="381" t="s">
        <v>3898</v>
      </c>
      <c r="N575" s="380" t="s">
        <v>3978</v>
      </c>
      <c r="O575" s="381" t="s">
        <v>3979</v>
      </c>
    </row>
    <row r="576" spans="3:15" x14ac:dyDescent="0.2">
      <c r="C576" s="377"/>
      <c r="D576" s="377"/>
      <c r="E576" s="377"/>
      <c r="H576" s="386" t="s">
        <v>4152</v>
      </c>
      <c r="I576" s="388" t="s">
        <v>4207</v>
      </c>
      <c r="J576" s="381" t="s">
        <v>4208</v>
      </c>
      <c r="L576" s="381" t="s">
        <v>7899</v>
      </c>
      <c r="M576" s="381" t="s">
        <v>3898</v>
      </c>
      <c r="N576" s="380" t="s">
        <v>3980</v>
      </c>
      <c r="O576" s="381" t="s">
        <v>3981</v>
      </c>
    </row>
    <row r="577" spans="3:15" x14ac:dyDescent="0.2">
      <c r="C577" s="377"/>
      <c r="D577" s="377"/>
      <c r="E577" s="377"/>
      <c r="H577" s="386" t="s">
        <v>4152</v>
      </c>
      <c r="I577" s="388" t="s">
        <v>4209</v>
      </c>
      <c r="J577" s="381" t="s">
        <v>4210</v>
      </c>
      <c r="L577" s="381" t="s">
        <v>7900</v>
      </c>
      <c r="M577" s="381" t="s">
        <v>3898</v>
      </c>
      <c r="N577" s="380" t="s">
        <v>3982</v>
      </c>
      <c r="O577" s="381" t="s">
        <v>3983</v>
      </c>
    </row>
    <row r="578" spans="3:15" x14ac:dyDescent="0.2">
      <c r="C578" s="377"/>
      <c r="D578" s="377"/>
      <c r="E578" s="377"/>
      <c r="H578" s="386" t="s">
        <v>4152</v>
      </c>
      <c r="I578" s="388" t="s">
        <v>4211</v>
      </c>
      <c r="J578" s="381" t="s">
        <v>4212</v>
      </c>
      <c r="L578" s="381" t="s">
        <v>7901</v>
      </c>
      <c r="M578" s="381" t="s">
        <v>3898</v>
      </c>
      <c r="N578" s="380" t="s">
        <v>3503</v>
      </c>
      <c r="O578" s="381" t="s">
        <v>3984</v>
      </c>
    </row>
    <row r="579" spans="3:15" x14ac:dyDescent="0.2">
      <c r="C579" s="377"/>
      <c r="D579" s="377"/>
      <c r="E579" s="377"/>
      <c r="H579" s="386" t="s">
        <v>4152</v>
      </c>
      <c r="I579" s="388" t="s">
        <v>4213</v>
      </c>
      <c r="J579" s="381" t="s">
        <v>4214</v>
      </c>
      <c r="L579" s="381" t="s">
        <v>7902</v>
      </c>
      <c r="M579" s="381" t="s">
        <v>3898</v>
      </c>
      <c r="N579" s="380" t="s">
        <v>3985</v>
      </c>
      <c r="O579" s="381" t="s">
        <v>3986</v>
      </c>
    </row>
    <row r="580" spans="3:15" x14ac:dyDescent="0.2">
      <c r="C580" s="377"/>
      <c r="D580" s="377"/>
      <c r="E580" s="377"/>
      <c r="H580" s="386" t="s">
        <v>4152</v>
      </c>
      <c r="I580" s="388" t="s">
        <v>4215</v>
      </c>
      <c r="J580" s="381" t="s">
        <v>4216</v>
      </c>
      <c r="L580" s="381" t="s">
        <v>7903</v>
      </c>
      <c r="M580" s="381" t="s">
        <v>3898</v>
      </c>
      <c r="N580" s="380" t="s">
        <v>3987</v>
      </c>
      <c r="O580" s="381" t="s">
        <v>3988</v>
      </c>
    </row>
    <row r="581" spans="3:15" x14ac:dyDescent="0.2">
      <c r="C581" s="377"/>
      <c r="D581" s="377"/>
      <c r="E581" s="377"/>
      <c r="H581" s="386" t="s">
        <v>4152</v>
      </c>
      <c r="I581" s="388" t="s">
        <v>4217</v>
      </c>
      <c r="J581" s="381" t="s">
        <v>4218</v>
      </c>
      <c r="L581" s="381" t="s">
        <v>7904</v>
      </c>
      <c r="M581" s="381" t="s">
        <v>3898</v>
      </c>
      <c r="N581" s="380" t="s">
        <v>3989</v>
      </c>
      <c r="O581" s="381" t="s">
        <v>3990</v>
      </c>
    </row>
    <row r="582" spans="3:15" x14ac:dyDescent="0.2">
      <c r="C582" s="377"/>
      <c r="D582" s="377"/>
      <c r="E582" s="377"/>
      <c r="H582" s="386" t="s">
        <v>4152</v>
      </c>
      <c r="I582" s="388" t="s">
        <v>4219</v>
      </c>
      <c r="J582" s="381" t="s">
        <v>4220</v>
      </c>
      <c r="L582" s="381" t="s">
        <v>7905</v>
      </c>
      <c r="M582" s="381" t="s">
        <v>3898</v>
      </c>
      <c r="N582" s="380" t="s">
        <v>3991</v>
      </c>
      <c r="O582" s="381" t="s">
        <v>3992</v>
      </c>
    </row>
    <row r="583" spans="3:15" x14ac:dyDescent="0.2">
      <c r="C583" s="377"/>
      <c r="D583" s="377"/>
      <c r="E583" s="377"/>
      <c r="H583" s="386" t="s">
        <v>4152</v>
      </c>
      <c r="I583" s="388" t="s">
        <v>4221</v>
      </c>
      <c r="J583" s="381" t="s">
        <v>4222</v>
      </c>
      <c r="L583" s="381" t="s">
        <v>7906</v>
      </c>
      <c r="M583" s="381" t="s">
        <v>3898</v>
      </c>
      <c r="N583" s="380" t="s">
        <v>3993</v>
      </c>
      <c r="O583" s="381" t="s">
        <v>3994</v>
      </c>
    </row>
    <row r="584" spans="3:15" x14ac:dyDescent="0.2">
      <c r="C584" s="377"/>
      <c r="D584" s="377"/>
      <c r="E584" s="377"/>
      <c r="H584" s="386" t="s">
        <v>4152</v>
      </c>
      <c r="I584" s="388" t="s">
        <v>4223</v>
      </c>
      <c r="J584" s="381" t="s">
        <v>4224</v>
      </c>
      <c r="L584" s="381" t="s">
        <v>7907</v>
      </c>
      <c r="M584" s="381" t="s">
        <v>3898</v>
      </c>
      <c r="N584" s="380" t="s">
        <v>3995</v>
      </c>
      <c r="O584" s="381" t="s">
        <v>3996</v>
      </c>
    </row>
    <row r="585" spans="3:15" x14ac:dyDescent="0.2">
      <c r="C585" s="377"/>
      <c r="D585" s="377"/>
      <c r="E585" s="377"/>
      <c r="H585" s="386" t="s">
        <v>4152</v>
      </c>
      <c r="I585" s="388" t="s">
        <v>4225</v>
      </c>
      <c r="J585" s="381" t="s">
        <v>4226</v>
      </c>
      <c r="L585" s="381" t="s">
        <v>7908</v>
      </c>
      <c r="M585" s="381" t="s">
        <v>3898</v>
      </c>
      <c r="N585" s="380" t="s">
        <v>3997</v>
      </c>
      <c r="O585" s="381" t="s">
        <v>3998</v>
      </c>
    </row>
    <row r="586" spans="3:15" x14ac:dyDescent="0.2">
      <c r="C586" s="377"/>
      <c r="D586" s="377"/>
      <c r="E586" s="377"/>
      <c r="H586" s="386" t="s">
        <v>4152</v>
      </c>
      <c r="I586" s="388" t="s">
        <v>4227</v>
      </c>
      <c r="J586" s="381" t="s">
        <v>4228</v>
      </c>
      <c r="L586" s="381" t="s">
        <v>7909</v>
      </c>
      <c r="M586" s="381" t="s">
        <v>3898</v>
      </c>
      <c r="N586" s="380" t="s">
        <v>3064</v>
      </c>
      <c r="O586" s="381" t="s">
        <v>3999</v>
      </c>
    </row>
    <row r="587" spans="3:15" x14ac:dyDescent="0.2">
      <c r="C587" s="377"/>
      <c r="D587" s="377"/>
      <c r="E587" s="377"/>
      <c r="H587" s="386" t="s">
        <v>4152</v>
      </c>
      <c r="I587" s="388" t="s">
        <v>4229</v>
      </c>
      <c r="J587" s="381" t="s">
        <v>4230</v>
      </c>
      <c r="L587" s="381" t="s">
        <v>7910</v>
      </c>
      <c r="M587" s="381" t="s">
        <v>3898</v>
      </c>
      <c r="N587" s="380" t="s">
        <v>4000</v>
      </c>
      <c r="O587" s="381" t="s">
        <v>4001</v>
      </c>
    </row>
    <row r="588" spans="3:15" x14ac:dyDescent="0.2">
      <c r="C588" s="377"/>
      <c r="D588" s="377"/>
      <c r="E588" s="377"/>
      <c r="H588" s="386" t="s">
        <v>4152</v>
      </c>
      <c r="I588" s="388" t="s">
        <v>4231</v>
      </c>
      <c r="J588" s="381" t="s">
        <v>4232</v>
      </c>
      <c r="L588" s="381" t="s">
        <v>7911</v>
      </c>
      <c r="M588" s="381" t="s">
        <v>3898</v>
      </c>
      <c r="N588" s="380" t="s">
        <v>4002</v>
      </c>
      <c r="O588" s="381" t="s">
        <v>4003</v>
      </c>
    </row>
    <row r="589" spans="3:15" x14ac:dyDescent="0.2">
      <c r="C589" s="377"/>
      <c r="D589" s="377"/>
      <c r="E589" s="377"/>
      <c r="H589" s="386" t="s">
        <v>4152</v>
      </c>
      <c r="I589" s="388" t="s">
        <v>4233</v>
      </c>
      <c r="J589" s="381" t="s">
        <v>4234</v>
      </c>
      <c r="L589" s="381" t="s">
        <v>7912</v>
      </c>
      <c r="M589" s="381" t="s">
        <v>3898</v>
      </c>
      <c r="N589" s="380" t="s">
        <v>4004</v>
      </c>
      <c r="O589" s="381" t="s">
        <v>4005</v>
      </c>
    </row>
    <row r="590" spans="3:15" x14ac:dyDescent="0.2">
      <c r="C590" s="377"/>
      <c r="D590" s="377"/>
      <c r="E590" s="377"/>
      <c r="H590" s="386" t="s">
        <v>4152</v>
      </c>
      <c r="I590" s="388" t="s">
        <v>4235</v>
      </c>
      <c r="J590" s="381" t="s">
        <v>4236</v>
      </c>
      <c r="L590" s="381" t="s">
        <v>7913</v>
      </c>
      <c r="M590" s="381" t="s">
        <v>3898</v>
      </c>
      <c r="N590" s="380" t="s">
        <v>4006</v>
      </c>
      <c r="O590" s="381" t="s">
        <v>4007</v>
      </c>
    </row>
    <row r="591" spans="3:15" x14ac:dyDescent="0.2">
      <c r="C591" s="377"/>
      <c r="D591" s="377"/>
      <c r="E591" s="377"/>
      <c r="H591" s="386" t="s">
        <v>4152</v>
      </c>
      <c r="I591" s="388" t="s">
        <v>4237</v>
      </c>
      <c r="J591" s="381" t="s">
        <v>4238</v>
      </c>
      <c r="L591" s="381" t="s">
        <v>7914</v>
      </c>
      <c r="M591" s="381" t="s">
        <v>3898</v>
      </c>
      <c r="N591" s="380" t="s">
        <v>4008</v>
      </c>
      <c r="O591" s="381" t="s">
        <v>4009</v>
      </c>
    </row>
    <row r="592" spans="3:15" x14ac:dyDescent="0.2">
      <c r="C592" s="377"/>
      <c r="D592" s="377"/>
      <c r="E592" s="377"/>
      <c r="H592" s="386" t="s">
        <v>4152</v>
      </c>
      <c r="I592" s="388" t="s">
        <v>4239</v>
      </c>
      <c r="J592" s="381" t="s">
        <v>4240</v>
      </c>
      <c r="L592" s="381" t="s">
        <v>7915</v>
      </c>
      <c r="M592" s="381" t="s">
        <v>3898</v>
      </c>
      <c r="N592" s="380" t="s">
        <v>3381</v>
      </c>
      <c r="O592" s="381" t="s">
        <v>4010</v>
      </c>
    </row>
    <row r="593" spans="3:15" x14ac:dyDescent="0.2">
      <c r="C593" s="377"/>
      <c r="D593" s="377"/>
      <c r="E593" s="377"/>
      <c r="H593" s="386" t="s">
        <v>4152</v>
      </c>
      <c r="I593" s="388" t="s">
        <v>4241</v>
      </c>
      <c r="J593" s="381" t="s">
        <v>4242</v>
      </c>
      <c r="L593" s="381" t="s">
        <v>7916</v>
      </c>
      <c r="M593" s="381" t="s">
        <v>3898</v>
      </c>
      <c r="N593" s="380" t="s">
        <v>4011</v>
      </c>
      <c r="O593" s="381" t="s">
        <v>4012</v>
      </c>
    </row>
    <row r="594" spans="3:15" x14ac:dyDescent="0.2">
      <c r="C594" s="377"/>
      <c r="D594" s="377"/>
      <c r="E594" s="377"/>
      <c r="H594" s="386" t="s">
        <v>4152</v>
      </c>
      <c r="I594" s="388" t="s">
        <v>4243</v>
      </c>
      <c r="J594" s="381" t="s">
        <v>4244</v>
      </c>
      <c r="L594" s="381" t="s">
        <v>7917</v>
      </c>
      <c r="M594" s="381" t="s">
        <v>3898</v>
      </c>
      <c r="N594" s="380" t="s">
        <v>4013</v>
      </c>
      <c r="O594" s="381" t="s">
        <v>4014</v>
      </c>
    </row>
    <row r="595" spans="3:15" x14ac:dyDescent="0.2">
      <c r="C595" s="377"/>
      <c r="D595" s="377"/>
      <c r="E595" s="377"/>
      <c r="H595" s="386" t="s">
        <v>4152</v>
      </c>
      <c r="I595" s="388" t="s">
        <v>4245</v>
      </c>
      <c r="J595" s="381" t="s">
        <v>4246</v>
      </c>
      <c r="L595" s="381" t="s">
        <v>7918</v>
      </c>
      <c r="M595" s="381" t="s">
        <v>3898</v>
      </c>
      <c r="N595" s="380" t="s">
        <v>4015</v>
      </c>
      <c r="O595" s="381" t="s">
        <v>4016</v>
      </c>
    </row>
    <row r="596" spans="3:15" x14ac:dyDescent="0.2">
      <c r="C596" s="377"/>
      <c r="D596" s="377"/>
      <c r="E596" s="377"/>
      <c r="H596" s="386" t="s">
        <v>4152</v>
      </c>
      <c r="I596" s="388" t="s">
        <v>4247</v>
      </c>
      <c r="J596" s="381" t="s">
        <v>4248</v>
      </c>
      <c r="L596" s="381" t="s">
        <v>7919</v>
      </c>
      <c r="M596" s="381" t="s">
        <v>3898</v>
      </c>
      <c r="N596" s="380" t="s">
        <v>4017</v>
      </c>
      <c r="O596" s="381" t="s">
        <v>4018</v>
      </c>
    </row>
    <row r="597" spans="3:15" x14ac:dyDescent="0.2">
      <c r="C597" s="377"/>
      <c r="D597" s="377"/>
      <c r="E597" s="377"/>
      <c r="H597" s="386" t="s">
        <v>4152</v>
      </c>
      <c r="I597" s="388" t="s">
        <v>4249</v>
      </c>
      <c r="J597" s="381" t="s">
        <v>4250</v>
      </c>
      <c r="L597" s="381" t="s">
        <v>7920</v>
      </c>
      <c r="M597" s="381"/>
      <c r="N597" s="380"/>
      <c r="O597" s="381" t="s">
        <v>4018</v>
      </c>
    </row>
    <row r="598" spans="3:15" x14ac:dyDescent="0.2">
      <c r="C598" s="377"/>
      <c r="D598" s="377"/>
      <c r="E598" s="377"/>
      <c r="H598" s="386" t="s">
        <v>4152</v>
      </c>
      <c r="I598" s="388" t="s">
        <v>4251</v>
      </c>
      <c r="J598" s="381" t="s">
        <v>4252</v>
      </c>
      <c r="L598" s="381" t="s">
        <v>7921</v>
      </c>
      <c r="M598" s="381" t="s">
        <v>3898</v>
      </c>
      <c r="N598" s="380" t="s">
        <v>4019</v>
      </c>
      <c r="O598" s="381" t="s">
        <v>4020</v>
      </c>
    </row>
    <row r="599" spans="3:15" x14ac:dyDescent="0.2">
      <c r="C599" s="377"/>
      <c r="D599" s="377"/>
      <c r="E599" s="377"/>
      <c r="H599" s="386" t="s">
        <v>4152</v>
      </c>
      <c r="I599" s="388" t="s">
        <v>4253</v>
      </c>
      <c r="J599" s="381" t="s">
        <v>4254</v>
      </c>
      <c r="L599" s="381" t="s">
        <v>7922</v>
      </c>
      <c r="M599" s="381" t="s">
        <v>3898</v>
      </c>
      <c r="N599" s="380" t="s">
        <v>4021</v>
      </c>
      <c r="O599" s="381" t="s">
        <v>4022</v>
      </c>
    </row>
    <row r="600" spans="3:15" x14ac:dyDescent="0.2">
      <c r="C600" s="377"/>
      <c r="D600" s="377"/>
      <c r="E600" s="377"/>
      <c r="H600" s="386" t="s">
        <v>4152</v>
      </c>
      <c r="I600" s="388" t="s">
        <v>4255</v>
      </c>
      <c r="J600" s="381" t="s">
        <v>4256</v>
      </c>
      <c r="L600" s="381" t="s">
        <v>7923</v>
      </c>
      <c r="M600" s="381" t="s">
        <v>3898</v>
      </c>
      <c r="N600" s="380" t="s">
        <v>4023</v>
      </c>
      <c r="O600" s="381" t="s">
        <v>4024</v>
      </c>
    </row>
    <row r="601" spans="3:15" x14ac:dyDescent="0.2">
      <c r="C601" s="377"/>
      <c r="D601" s="377"/>
      <c r="E601" s="377"/>
      <c r="H601" s="386" t="s">
        <v>4152</v>
      </c>
      <c r="I601" s="388" t="s">
        <v>4257</v>
      </c>
      <c r="J601" s="381" t="s">
        <v>4258</v>
      </c>
      <c r="L601" s="381" t="s">
        <v>7924</v>
      </c>
      <c r="M601" s="381" t="s">
        <v>3898</v>
      </c>
      <c r="N601" s="380" t="s">
        <v>4025</v>
      </c>
      <c r="O601" s="381" t="s">
        <v>4026</v>
      </c>
    </row>
    <row r="602" spans="3:15" x14ac:dyDescent="0.2">
      <c r="C602" s="377"/>
      <c r="D602" s="377"/>
      <c r="E602" s="377"/>
      <c r="H602" s="386" t="s">
        <v>4152</v>
      </c>
      <c r="I602" s="388" t="s">
        <v>4259</v>
      </c>
      <c r="J602" s="381" t="s">
        <v>4260</v>
      </c>
      <c r="L602" s="381" t="s">
        <v>7925</v>
      </c>
      <c r="M602" s="381" t="s">
        <v>3898</v>
      </c>
      <c r="N602" s="380" t="s">
        <v>4027</v>
      </c>
      <c r="O602" s="381" t="s">
        <v>4028</v>
      </c>
    </row>
    <row r="603" spans="3:15" x14ac:dyDescent="0.2">
      <c r="C603" s="377"/>
      <c r="D603" s="377"/>
      <c r="E603" s="377"/>
      <c r="H603" s="386" t="s">
        <v>4152</v>
      </c>
      <c r="I603" s="388" t="s">
        <v>4261</v>
      </c>
      <c r="J603" s="381" t="s">
        <v>4262</v>
      </c>
      <c r="L603" s="381" t="s">
        <v>7926</v>
      </c>
      <c r="M603" s="381" t="s">
        <v>3898</v>
      </c>
      <c r="N603" s="380" t="s">
        <v>4029</v>
      </c>
      <c r="O603" s="381" t="s">
        <v>4030</v>
      </c>
    </row>
    <row r="604" spans="3:15" x14ac:dyDescent="0.2">
      <c r="C604" s="377"/>
      <c r="D604" s="377"/>
      <c r="E604" s="377"/>
      <c r="H604" s="386" t="s">
        <v>4152</v>
      </c>
      <c r="I604" s="388" t="s">
        <v>4263</v>
      </c>
      <c r="J604" s="381" t="s">
        <v>4264</v>
      </c>
      <c r="L604" s="381" t="s">
        <v>7927</v>
      </c>
      <c r="M604" s="381" t="s">
        <v>4032</v>
      </c>
      <c r="N604" s="380" t="s">
        <v>4033</v>
      </c>
      <c r="O604" s="381" t="s">
        <v>4034</v>
      </c>
    </row>
    <row r="605" spans="3:15" x14ac:dyDescent="0.2">
      <c r="C605" s="377"/>
      <c r="D605" s="377"/>
      <c r="E605" s="377"/>
      <c r="H605" s="386" t="s">
        <v>4152</v>
      </c>
      <c r="I605" s="388" t="s">
        <v>4265</v>
      </c>
      <c r="J605" s="381" t="s">
        <v>4266</v>
      </c>
      <c r="L605" s="381" t="s">
        <v>7928</v>
      </c>
      <c r="M605" s="381" t="s">
        <v>4032</v>
      </c>
      <c r="N605" s="380" t="s">
        <v>4035</v>
      </c>
      <c r="O605" s="381" t="s">
        <v>4036</v>
      </c>
    </row>
    <row r="606" spans="3:15" x14ac:dyDescent="0.2">
      <c r="C606" s="377"/>
      <c r="D606" s="377"/>
      <c r="E606" s="377"/>
      <c r="H606" s="386" t="s">
        <v>4152</v>
      </c>
      <c r="I606" s="388" t="s">
        <v>4267</v>
      </c>
      <c r="J606" s="381" t="s">
        <v>4268</v>
      </c>
      <c r="L606" s="381" t="s">
        <v>7929</v>
      </c>
      <c r="M606" s="381" t="s">
        <v>4032</v>
      </c>
      <c r="N606" s="380" t="s">
        <v>4037</v>
      </c>
      <c r="O606" s="381" t="s">
        <v>4038</v>
      </c>
    </row>
    <row r="607" spans="3:15" x14ac:dyDescent="0.2">
      <c r="C607" s="377"/>
      <c r="D607" s="377"/>
      <c r="E607" s="377"/>
      <c r="H607" s="386" t="s">
        <v>4152</v>
      </c>
      <c r="I607" s="388" t="s">
        <v>4269</v>
      </c>
      <c r="J607" s="381" t="s">
        <v>4270</v>
      </c>
      <c r="L607" s="381" t="s">
        <v>7930</v>
      </c>
      <c r="M607" s="381" t="s">
        <v>4032</v>
      </c>
      <c r="N607" s="380" t="s">
        <v>4039</v>
      </c>
      <c r="O607" s="381" t="s">
        <v>4040</v>
      </c>
    </row>
    <row r="608" spans="3:15" x14ac:dyDescent="0.2">
      <c r="C608" s="377"/>
      <c r="D608" s="377"/>
      <c r="E608" s="377"/>
      <c r="H608" s="386" t="s">
        <v>4152</v>
      </c>
      <c r="I608" s="388" t="s">
        <v>4271</v>
      </c>
      <c r="J608" s="381" t="s">
        <v>4272</v>
      </c>
      <c r="L608" s="381" t="s">
        <v>7931</v>
      </c>
      <c r="M608" s="381" t="s">
        <v>4032</v>
      </c>
      <c r="N608" s="380" t="s">
        <v>4041</v>
      </c>
      <c r="O608" s="381" t="s">
        <v>4042</v>
      </c>
    </row>
    <row r="609" spans="3:15" x14ac:dyDescent="0.2">
      <c r="C609" s="377"/>
      <c r="D609" s="377"/>
      <c r="E609" s="377"/>
      <c r="H609" s="386" t="s">
        <v>4152</v>
      </c>
      <c r="I609" s="388" t="s">
        <v>4273</v>
      </c>
      <c r="J609" s="381" t="s">
        <v>4274</v>
      </c>
      <c r="L609" s="381" t="s">
        <v>7932</v>
      </c>
      <c r="M609" s="381" t="s">
        <v>4032</v>
      </c>
      <c r="N609" s="380" t="s">
        <v>4043</v>
      </c>
      <c r="O609" s="381" t="s">
        <v>4044</v>
      </c>
    </row>
    <row r="610" spans="3:15" x14ac:dyDescent="0.2">
      <c r="C610" s="377"/>
      <c r="D610" s="377"/>
      <c r="E610" s="377"/>
      <c r="H610" s="386" t="s">
        <v>4152</v>
      </c>
      <c r="I610" s="388" t="s">
        <v>4275</v>
      </c>
      <c r="J610" s="381" t="s">
        <v>4276</v>
      </c>
      <c r="L610" s="381" t="s">
        <v>7933</v>
      </c>
      <c r="M610" s="381" t="s">
        <v>4032</v>
      </c>
      <c r="N610" s="380" t="s">
        <v>4045</v>
      </c>
      <c r="O610" s="381" t="s">
        <v>4046</v>
      </c>
    </row>
    <row r="611" spans="3:15" x14ac:dyDescent="0.2">
      <c r="C611" s="377"/>
      <c r="D611" s="377"/>
      <c r="E611" s="377"/>
      <c r="H611" s="386" t="s">
        <v>4152</v>
      </c>
      <c r="I611" s="388" t="s">
        <v>4277</v>
      </c>
      <c r="J611" s="381" t="s">
        <v>4278</v>
      </c>
      <c r="L611" s="381" t="s">
        <v>7934</v>
      </c>
      <c r="M611" s="381" t="s">
        <v>4032</v>
      </c>
      <c r="N611" s="380" t="s">
        <v>4047</v>
      </c>
      <c r="O611" s="381" t="s">
        <v>4048</v>
      </c>
    </row>
    <row r="612" spans="3:15" x14ac:dyDescent="0.2">
      <c r="C612" s="377"/>
      <c r="D612" s="377"/>
      <c r="E612" s="377"/>
      <c r="H612" s="386" t="s">
        <v>4152</v>
      </c>
      <c r="I612" s="388" t="s">
        <v>4279</v>
      </c>
      <c r="J612" s="381" t="s">
        <v>4280</v>
      </c>
      <c r="L612" s="381" t="s">
        <v>7935</v>
      </c>
      <c r="M612" s="381" t="s">
        <v>4032</v>
      </c>
      <c r="N612" s="380" t="s">
        <v>4049</v>
      </c>
      <c r="O612" s="381" t="s">
        <v>4050</v>
      </c>
    </row>
    <row r="613" spans="3:15" x14ac:dyDescent="0.2">
      <c r="C613" s="377"/>
      <c r="D613" s="377"/>
      <c r="E613" s="377"/>
      <c r="H613" s="386" t="s">
        <v>4152</v>
      </c>
      <c r="I613" s="388" t="s">
        <v>4281</v>
      </c>
      <c r="J613" s="381" t="s">
        <v>4282</v>
      </c>
      <c r="L613" s="381" t="s">
        <v>7936</v>
      </c>
      <c r="M613" s="381" t="s">
        <v>4032</v>
      </c>
      <c r="N613" s="380" t="s">
        <v>4051</v>
      </c>
      <c r="O613" s="381" t="s">
        <v>4052</v>
      </c>
    </row>
    <row r="614" spans="3:15" x14ac:dyDescent="0.2">
      <c r="C614" s="377"/>
      <c r="D614" s="377"/>
      <c r="E614" s="377"/>
      <c r="H614" s="386" t="s">
        <v>4152</v>
      </c>
      <c r="I614" s="388" t="s">
        <v>4283</v>
      </c>
      <c r="J614" s="381" t="s">
        <v>4284</v>
      </c>
      <c r="L614" s="381" t="s">
        <v>7937</v>
      </c>
      <c r="M614" s="381" t="s">
        <v>4032</v>
      </c>
      <c r="N614" s="380" t="s">
        <v>4053</v>
      </c>
      <c r="O614" s="381" t="s">
        <v>4054</v>
      </c>
    </row>
    <row r="615" spans="3:15" x14ac:dyDescent="0.2">
      <c r="C615" s="377"/>
      <c r="D615" s="377"/>
      <c r="E615" s="377"/>
      <c r="H615" s="394"/>
      <c r="I615" s="390" t="s">
        <v>4285</v>
      </c>
      <c r="J615" s="395"/>
      <c r="L615" s="381" t="s">
        <v>7938</v>
      </c>
      <c r="M615" s="381" t="s">
        <v>4032</v>
      </c>
      <c r="N615" s="380" t="s">
        <v>4055</v>
      </c>
      <c r="O615" s="381" t="s">
        <v>4056</v>
      </c>
    </row>
    <row r="616" spans="3:15" x14ac:dyDescent="0.2">
      <c r="C616" s="377"/>
      <c r="D616" s="377"/>
      <c r="E616" s="377"/>
      <c r="H616" s="386" t="s">
        <v>4286</v>
      </c>
      <c r="I616" s="388" t="s">
        <v>4287</v>
      </c>
      <c r="J616" s="381" t="s">
        <v>4288</v>
      </c>
      <c r="L616" s="381" t="s">
        <v>7939</v>
      </c>
      <c r="M616" s="381" t="s">
        <v>4032</v>
      </c>
      <c r="N616" s="380" t="s">
        <v>4057</v>
      </c>
      <c r="O616" s="381" t="s">
        <v>4058</v>
      </c>
    </row>
    <row r="617" spans="3:15" x14ac:dyDescent="0.2">
      <c r="C617" s="377"/>
      <c r="D617" s="377"/>
      <c r="E617" s="377"/>
      <c r="H617" s="386" t="s">
        <v>4286</v>
      </c>
      <c r="I617" s="388" t="s">
        <v>4289</v>
      </c>
      <c r="J617" s="381" t="s">
        <v>4290</v>
      </c>
      <c r="L617" s="381" t="s">
        <v>7940</v>
      </c>
      <c r="M617" s="381" t="s">
        <v>4032</v>
      </c>
      <c r="N617" s="380" t="s">
        <v>4059</v>
      </c>
      <c r="O617" s="381" t="s">
        <v>4060</v>
      </c>
    </row>
    <row r="618" spans="3:15" x14ac:dyDescent="0.2">
      <c r="C618" s="377"/>
      <c r="D618" s="377"/>
      <c r="E618" s="377"/>
      <c r="H618" s="386" t="s">
        <v>4286</v>
      </c>
      <c r="I618" s="388" t="s">
        <v>4291</v>
      </c>
      <c r="J618" s="381" t="s">
        <v>4292</v>
      </c>
      <c r="L618" s="381" t="s">
        <v>7941</v>
      </c>
      <c r="M618" s="381" t="s">
        <v>4032</v>
      </c>
      <c r="N618" s="380" t="s">
        <v>4061</v>
      </c>
      <c r="O618" s="381" t="s">
        <v>4062</v>
      </c>
    </row>
    <row r="619" spans="3:15" x14ac:dyDescent="0.2">
      <c r="C619" s="377"/>
      <c r="D619" s="377"/>
      <c r="E619" s="377"/>
      <c r="H619" s="386" t="s">
        <v>4286</v>
      </c>
      <c r="I619" s="388" t="s">
        <v>4293</v>
      </c>
      <c r="J619" s="381" t="s">
        <v>4294</v>
      </c>
      <c r="L619" s="381" t="s">
        <v>7942</v>
      </c>
      <c r="M619" s="381" t="s">
        <v>4032</v>
      </c>
      <c r="N619" s="380" t="s">
        <v>4063</v>
      </c>
      <c r="O619" s="381" t="s">
        <v>4064</v>
      </c>
    </row>
    <row r="620" spans="3:15" x14ac:dyDescent="0.2">
      <c r="C620" s="377"/>
      <c r="D620" s="377"/>
      <c r="E620" s="377"/>
      <c r="H620" s="386" t="s">
        <v>4286</v>
      </c>
      <c r="I620" s="388" t="s">
        <v>4295</v>
      </c>
      <c r="J620" s="381" t="s">
        <v>4296</v>
      </c>
      <c r="L620" s="381" t="s">
        <v>7943</v>
      </c>
      <c r="M620" s="381" t="s">
        <v>4032</v>
      </c>
      <c r="N620" s="380" t="s">
        <v>4065</v>
      </c>
      <c r="O620" s="381" t="s">
        <v>4066</v>
      </c>
    </row>
    <row r="621" spans="3:15" x14ac:dyDescent="0.2">
      <c r="C621" s="377"/>
      <c r="D621" s="377"/>
      <c r="E621" s="377"/>
      <c r="H621" s="386" t="s">
        <v>4286</v>
      </c>
      <c r="I621" s="388" t="s">
        <v>4297</v>
      </c>
      <c r="J621" s="381" t="s">
        <v>4298</v>
      </c>
      <c r="L621" s="381" t="s">
        <v>7944</v>
      </c>
      <c r="M621" s="381" t="s">
        <v>4032</v>
      </c>
      <c r="N621" s="380" t="s">
        <v>4067</v>
      </c>
      <c r="O621" s="381" t="s">
        <v>4068</v>
      </c>
    </row>
    <row r="622" spans="3:15" x14ac:dyDescent="0.2">
      <c r="C622" s="377"/>
      <c r="D622" s="377"/>
      <c r="E622" s="377"/>
      <c r="H622" s="386" t="s">
        <v>4286</v>
      </c>
      <c r="I622" s="388" t="s">
        <v>4299</v>
      </c>
      <c r="J622" s="381" t="s">
        <v>4300</v>
      </c>
      <c r="L622" s="381" t="s">
        <v>7945</v>
      </c>
      <c r="M622" s="381" t="s">
        <v>4032</v>
      </c>
      <c r="N622" s="380" t="s">
        <v>4069</v>
      </c>
      <c r="O622" s="381" t="s">
        <v>4070</v>
      </c>
    </row>
    <row r="623" spans="3:15" x14ac:dyDescent="0.2">
      <c r="C623" s="377"/>
      <c r="D623" s="377"/>
      <c r="E623" s="377"/>
      <c r="H623" s="386" t="s">
        <v>4286</v>
      </c>
      <c r="I623" s="388" t="s">
        <v>4301</v>
      </c>
      <c r="J623" s="381" t="s">
        <v>4302</v>
      </c>
      <c r="L623" s="381" t="s">
        <v>7946</v>
      </c>
      <c r="M623" s="381" t="s">
        <v>4032</v>
      </c>
      <c r="N623" s="380" t="s">
        <v>4071</v>
      </c>
      <c r="O623" s="381" t="s">
        <v>4072</v>
      </c>
    </row>
    <row r="624" spans="3:15" x14ac:dyDescent="0.2">
      <c r="C624" s="377"/>
      <c r="D624" s="377"/>
      <c r="E624" s="377"/>
      <c r="H624" s="386" t="s">
        <v>4286</v>
      </c>
      <c r="I624" s="388" t="s">
        <v>4303</v>
      </c>
      <c r="J624" s="381" t="s">
        <v>4304</v>
      </c>
      <c r="L624" s="381" t="s">
        <v>7947</v>
      </c>
      <c r="M624" s="381" t="s">
        <v>4032</v>
      </c>
      <c r="N624" s="380" t="s">
        <v>3871</v>
      </c>
      <c r="O624" s="381" t="s">
        <v>4073</v>
      </c>
    </row>
    <row r="625" spans="3:15" x14ac:dyDescent="0.2">
      <c r="C625" s="377"/>
      <c r="D625" s="377"/>
      <c r="E625" s="377"/>
      <c r="H625" s="386" t="s">
        <v>4286</v>
      </c>
      <c r="I625" s="388" t="s">
        <v>4305</v>
      </c>
      <c r="J625" s="381" t="s">
        <v>4306</v>
      </c>
      <c r="L625" s="381" t="s">
        <v>7948</v>
      </c>
      <c r="M625" s="381" t="s">
        <v>4032</v>
      </c>
      <c r="N625" s="380" t="s">
        <v>4074</v>
      </c>
      <c r="O625" s="381" t="s">
        <v>4075</v>
      </c>
    </row>
    <row r="626" spans="3:15" x14ac:dyDescent="0.2">
      <c r="C626" s="377"/>
      <c r="D626" s="377"/>
      <c r="E626" s="377"/>
      <c r="H626" s="386" t="s">
        <v>4286</v>
      </c>
      <c r="I626" s="388" t="s">
        <v>3669</v>
      </c>
      <c r="J626" s="381" t="s">
        <v>4307</v>
      </c>
      <c r="L626" s="381" t="s">
        <v>7949</v>
      </c>
      <c r="M626" s="381" t="s">
        <v>4032</v>
      </c>
      <c r="N626" s="380" t="s">
        <v>4076</v>
      </c>
      <c r="O626" s="381" t="s">
        <v>4077</v>
      </c>
    </row>
    <row r="627" spans="3:15" x14ac:dyDescent="0.2">
      <c r="C627" s="377"/>
      <c r="D627" s="377"/>
      <c r="E627" s="377"/>
      <c r="H627" s="386" t="s">
        <v>4286</v>
      </c>
      <c r="I627" s="388" t="s">
        <v>4308</v>
      </c>
      <c r="J627" s="381" t="s">
        <v>4309</v>
      </c>
      <c r="L627" s="381" t="s">
        <v>7950</v>
      </c>
      <c r="M627" s="381" t="s">
        <v>4032</v>
      </c>
      <c r="N627" s="380" t="s">
        <v>4078</v>
      </c>
      <c r="O627" s="381" t="s">
        <v>4079</v>
      </c>
    </row>
    <row r="628" spans="3:15" x14ac:dyDescent="0.2">
      <c r="C628" s="377"/>
      <c r="D628" s="377"/>
      <c r="E628" s="377"/>
      <c r="H628" s="386" t="s">
        <v>4286</v>
      </c>
      <c r="I628" s="388" t="s">
        <v>4310</v>
      </c>
      <c r="J628" s="381" t="s">
        <v>4311</v>
      </c>
      <c r="L628" s="381" t="s">
        <v>7951</v>
      </c>
      <c r="M628" s="381" t="s">
        <v>4032</v>
      </c>
      <c r="N628" s="380" t="s">
        <v>4080</v>
      </c>
      <c r="O628" s="381" t="s">
        <v>4081</v>
      </c>
    </row>
    <row r="629" spans="3:15" x14ac:dyDescent="0.2">
      <c r="C629" s="377"/>
      <c r="D629" s="377"/>
      <c r="E629" s="377"/>
      <c r="H629" s="386" t="s">
        <v>4286</v>
      </c>
      <c r="I629" s="388" t="s">
        <v>4312</v>
      </c>
      <c r="J629" s="381" t="s">
        <v>4313</v>
      </c>
      <c r="L629" s="381" t="s">
        <v>7952</v>
      </c>
      <c r="M629" s="381" t="s">
        <v>4032</v>
      </c>
      <c r="N629" s="380" t="s">
        <v>4082</v>
      </c>
      <c r="O629" s="381" t="s">
        <v>4083</v>
      </c>
    </row>
    <row r="630" spans="3:15" x14ac:dyDescent="0.2">
      <c r="C630" s="377"/>
      <c r="D630" s="377"/>
      <c r="E630" s="377"/>
      <c r="H630" s="386" t="s">
        <v>4286</v>
      </c>
      <c r="I630" s="388" t="s">
        <v>4314</v>
      </c>
      <c r="J630" s="381" t="s">
        <v>4315</v>
      </c>
      <c r="L630" s="381" t="s">
        <v>7953</v>
      </c>
      <c r="M630" s="381" t="s">
        <v>4032</v>
      </c>
      <c r="N630" s="380" t="s">
        <v>4084</v>
      </c>
      <c r="O630" s="381" t="s">
        <v>4085</v>
      </c>
    </row>
    <row r="631" spans="3:15" x14ac:dyDescent="0.2">
      <c r="C631" s="377"/>
      <c r="D631" s="377"/>
      <c r="E631" s="377"/>
      <c r="H631" s="386" t="s">
        <v>4286</v>
      </c>
      <c r="I631" s="388" t="s">
        <v>3595</v>
      </c>
      <c r="J631" s="381" t="s">
        <v>4316</v>
      </c>
      <c r="L631" s="381" t="s">
        <v>7954</v>
      </c>
      <c r="M631" s="381" t="s">
        <v>4032</v>
      </c>
      <c r="N631" s="380" t="s">
        <v>4086</v>
      </c>
      <c r="O631" s="381" t="s">
        <v>4087</v>
      </c>
    </row>
    <row r="632" spans="3:15" x14ac:dyDescent="0.2">
      <c r="C632" s="377"/>
      <c r="D632" s="377"/>
      <c r="E632" s="377"/>
      <c r="H632" s="386" t="s">
        <v>4286</v>
      </c>
      <c r="I632" s="388" t="s">
        <v>4317</v>
      </c>
      <c r="J632" s="381" t="s">
        <v>4318</v>
      </c>
      <c r="L632" s="381" t="s">
        <v>7955</v>
      </c>
      <c r="M632" s="381" t="s">
        <v>4032</v>
      </c>
      <c r="N632" s="380" t="s">
        <v>4088</v>
      </c>
      <c r="O632" s="381" t="s">
        <v>4089</v>
      </c>
    </row>
    <row r="633" spans="3:15" x14ac:dyDescent="0.2">
      <c r="C633" s="377"/>
      <c r="D633" s="377"/>
      <c r="E633" s="377"/>
      <c r="H633" s="386" t="s">
        <v>4286</v>
      </c>
      <c r="I633" s="388" t="s">
        <v>4319</v>
      </c>
      <c r="J633" s="381" t="s">
        <v>4320</v>
      </c>
      <c r="L633" s="381" t="s">
        <v>7956</v>
      </c>
      <c r="M633" s="381" t="s">
        <v>4032</v>
      </c>
      <c r="N633" s="380" t="s">
        <v>4090</v>
      </c>
      <c r="O633" s="381" t="s">
        <v>4091</v>
      </c>
    </row>
    <row r="634" spans="3:15" x14ac:dyDescent="0.2">
      <c r="C634" s="377"/>
      <c r="D634" s="377"/>
      <c r="E634" s="377"/>
      <c r="H634" s="386" t="s">
        <v>4286</v>
      </c>
      <c r="I634" s="388" t="s">
        <v>3960</v>
      </c>
      <c r="J634" s="381" t="s">
        <v>4321</v>
      </c>
      <c r="L634" s="381" t="s">
        <v>7957</v>
      </c>
      <c r="M634" s="381" t="s">
        <v>4032</v>
      </c>
      <c r="N634" s="380" t="s">
        <v>4092</v>
      </c>
      <c r="O634" s="381" t="s">
        <v>4093</v>
      </c>
    </row>
    <row r="635" spans="3:15" x14ac:dyDescent="0.2">
      <c r="C635" s="377"/>
      <c r="D635" s="377"/>
      <c r="E635" s="377"/>
      <c r="H635" s="386" t="s">
        <v>4286</v>
      </c>
      <c r="I635" s="388" t="s">
        <v>4322</v>
      </c>
      <c r="J635" s="381" t="s">
        <v>4323</v>
      </c>
      <c r="L635" s="381" t="s">
        <v>7958</v>
      </c>
      <c r="M635" s="381" t="s">
        <v>4032</v>
      </c>
      <c r="N635" s="380" t="s">
        <v>4094</v>
      </c>
      <c r="O635" s="381" t="s">
        <v>4095</v>
      </c>
    </row>
    <row r="636" spans="3:15" x14ac:dyDescent="0.2">
      <c r="C636" s="377"/>
      <c r="D636" s="377"/>
      <c r="E636" s="377"/>
      <c r="H636" s="386" t="s">
        <v>4286</v>
      </c>
      <c r="I636" s="388" t="s">
        <v>4324</v>
      </c>
      <c r="J636" s="381" t="s">
        <v>4325</v>
      </c>
      <c r="L636" s="381" t="s">
        <v>7959</v>
      </c>
      <c r="M636" s="381" t="s">
        <v>4032</v>
      </c>
      <c r="N636" s="380" t="s">
        <v>4096</v>
      </c>
      <c r="O636" s="381" t="s">
        <v>4097</v>
      </c>
    </row>
    <row r="637" spans="3:15" x14ac:dyDescent="0.2">
      <c r="C637" s="377"/>
      <c r="D637" s="377"/>
      <c r="E637" s="377"/>
      <c r="H637" s="386" t="s">
        <v>4286</v>
      </c>
      <c r="I637" s="388" t="s">
        <v>4233</v>
      </c>
      <c r="J637" s="381" t="s">
        <v>4326</v>
      </c>
      <c r="L637" s="381" t="s">
        <v>7960</v>
      </c>
      <c r="M637" s="381" t="s">
        <v>4032</v>
      </c>
      <c r="N637" s="380" t="s">
        <v>4098</v>
      </c>
      <c r="O637" s="381" t="s">
        <v>4099</v>
      </c>
    </row>
    <row r="638" spans="3:15" x14ac:dyDescent="0.2">
      <c r="C638" s="377"/>
      <c r="D638" s="377"/>
      <c r="E638" s="377"/>
      <c r="H638" s="386" t="s">
        <v>4286</v>
      </c>
      <c r="I638" s="388" t="s">
        <v>4327</v>
      </c>
      <c r="J638" s="381" t="s">
        <v>4328</v>
      </c>
      <c r="L638" s="381" t="s">
        <v>7961</v>
      </c>
      <c r="M638" s="381" t="s">
        <v>4032</v>
      </c>
      <c r="N638" s="380" t="s">
        <v>4100</v>
      </c>
      <c r="O638" s="381" t="s">
        <v>4101</v>
      </c>
    </row>
    <row r="639" spans="3:15" x14ac:dyDescent="0.2">
      <c r="C639" s="377"/>
      <c r="D639" s="377"/>
      <c r="E639" s="377"/>
      <c r="H639" s="386" t="s">
        <v>4286</v>
      </c>
      <c r="I639" s="388" t="s">
        <v>4329</v>
      </c>
      <c r="J639" s="381" t="s">
        <v>4330</v>
      </c>
      <c r="L639" s="381" t="s">
        <v>7962</v>
      </c>
      <c r="M639" s="381" t="s">
        <v>4032</v>
      </c>
      <c r="N639" s="380" t="s">
        <v>4102</v>
      </c>
      <c r="O639" s="381" t="s">
        <v>4103</v>
      </c>
    </row>
    <row r="640" spans="3:15" x14ac:dyDescent="0.2">
      <c r="C640" s="377"/>
      <c r="D640" s="377"/>
      <c r="E640" s="377"/>
      <c r="H640" s="386" t="s">
        <v>4286</v>
      </c>
      <c r="I640" s="388" t="s">
        <v>4331</v>
      </c>
      <c r="J640" s="381" t="s">
        <v>4332</v>
      </c>
      <c r="L640" s="381" t="s">
        <v>7963</v>
      </c>
      <c r="M640" s="381" t="s">
        <v>4032</v>
      </c>
      <c r="N640" s="380" t="s">
        <v>4104</v>
      </c>
      <c r="O640" s="381" t="s">
        <v>4105</v>
      </c>
    </row>
    <row r="641" spans="3:15" x14ac:dyDescent="0.2">
      <c r="C641" s="377"/>
      <c r="D641" s="377"/>
      <c r="E641" s="377"/>
      <c r="H641" s="386" t="s">
        <v>4286</v>
      </c>
      <c r="I641" s="388" t="s">
        <v>4333</v>
      </c>
      <c r="J641" s="381" t="s">
        <v>4334</v>
      </c>
      <c r="L641" s="381" t="s">
        <v>7964</v>
      </c>
      <c r="M641" s="381" t="s">
        <v>4032</v>
      </c>
      <c r="N641" s="380" t="s">
        <v>4106</v>
      </c>
      <c r="O641" s="381" t="s">
        <v>4107</v>
      </c>
    </row>
    <row r="642" spans="3:15" x14ac:dyDescent="0.2">
      <c r="C642" s="377"/>
      <c r="D642" s="377"/>
      <c r="E642" s="377"/>
      <c r="H642" s="386" t="s">
        <v>4286</v>
      </c>
      <c r="I642" s="388" t="s">
        <v>4335</v>
      </c>
      <c r="J642" s="381" t="s">
        <v>4336</v>
      </c>
      <c r="L642" s="381" t="s">
        <v>7965</v>
      </c>
      <c r="M642" s="381" t="s">
        <v>4032</v>
      </c>
      <c r="N642" s="380" t="s">
        <v>3966</v>
      </c>
      <c r="O642" s="381" t="s">
        <v>4108</v>
      </c>
    </row>
    <row r="643" spans="3:15" x14ac:dyDescent="0.2">
      <c r="C643" s="377"/>
      <c r="D643" s="377"/>
      <c r="E643" s="377"/>
      <c r="H643" s="386" t="s">
        <v>4286</v>
      </c>
      <c r="I643" s="388" t="s">
        <v>4337</v>
      </c>
      <c r="J643" s="381" t="s">
        <v>4338</v>
      </c>
      <c r="L643" s="381" t="s">
        <v>7966</v>
      </c>
      <c r="M643" s="381" t="s">
        <v>4032</v>
      </c>
      <c r="N643" s="380" t="s">
        <v>4109</v>
      </c>
      <c r="O643" s="381" t="s">
        <v>4110</v>
      </c>
    </row>
    <row r="644" spans="3:15" x14ac:dyDescent="0.2">
      <c r="C644" s="377"/>
      <c r="D644" s="377"/>
      <c r="E644" s="377"/>
      <c r="H644" s="386" t="s">
        <v>4286</v>
      </c>
      <c r="I644" s="388" t="s">
        <v>4339</v>
      </c>
      <c r="J644" s="381" t="s">
        <v>4340</v>
      </c>
      <c r="L644" s="381" t="s">
        <v>7967</v>
      </c>
      <c r="M644" s="381" t="s">
        <v>4032</v>
      </c>
      <c r="N644" s="380" t="s">
        <v>4111</v>
      </c>
      <c r="O644" s="381" t="s">
        <v>4112</v>
      </c>
    </row>
    <row r="645" spans="3:15" x14ac:dyDescent="0.2">
      <c r="C645" s="377"/>
      <c r="D645" s="377"/>
      <c r="E645" s="377"/>
      <c r="H645" s="386" t="s">
        <v>4286</v>
      </c>
      <c r="I645" s="388" t="s">
        <v>4341</v>
      </c>
      <c r="J645" s="381" t="s">
        <v>4342</v>
      </c>
      <c r="L645" s="381" t="s">
        <v>7968</v>
      </c>
      <c r="M645" s="381" t="s">
        <v>4032</v>
      </c>
      <c r="N645" s="380" t="s">
        <v>4113</v>
      </c>
      <c r="O645" s="381" t="s">
        <v>4114</v>
      </c>
    </row>
    <row r="646" spans="3:15" x14ac:dyDescent="0.2">
      <c r="C646" s="377"/>
      <c r="D646" s="377"/>
      <c r="E646" s="377"/>
      <c r="H646" s="386" t="s">
        <v>4286</v>
      </c>
      <c r="I646" s="388" t="s">
        <v>4343</v>
      </c>
      <c r="J646" s="381" t="s">
        <v>4344</v>
      </c>
      <c r="L646" s="381" t="s">
        <v>7969</v>
      </c>
      <c r="M646" s="381" t="s">
        <v>4032</v>
      </c>
      <c r="N646" s="380" t="s">
        <v>4115</v>
      </c>
      <c r="O646" s="381" t="s">
        <v>4116</v>
      </c>
    </row>
    <row r="647" spans="3:15" x14ac:dyDescent="0.2">
      <c r="C647" s="377"/>
      <c r="D647" s="377"/>
      <c r="E647" s="377"/>
      <c r="H647" s="386" t="s">
        <v>4286</v>
      </c>
      <c r="I647" s="388" t="s">
        <v>4345</v>
      </c>
      <c r="J647" s="381" t="s">
        <v>4346</v>
      </c>
      <c r="L647" s="381" t="s">
        <v>7970</v>
      </c>
      <c r="M647" s="381" t="s">
        <v>4032</v>
      </c>
      <c r="N647" s="380" t="s">
        <v>4117</v>
      </c>
      <c r="O647" s="381" t="s">
        <v>4118</v>
      </c>
    </row>
    <row r="648" spans="3:15" x14ac:dyDescent="0.2">
      <c r="C648" s="377"/>
      <c r="D648" s="377"/>
      <c r="E648" s="377"/>
      <c r="H648" s="386" t="s">
        <v>4286</v>
      </c>
      <c r="I648" s="388" t="s">
        <v>4347</v>
      </c>
      <c r="J648" s="381" t="s">
        <v>4348</v>
      </c>
      <c r="L648" s="381" t="s">
        <v>7971</v>
      </c>
      <c r="M648" s="381" t="s">
        <v>4032</v>
      </c>
      <c r="N648" s="380" t="s">
        <v>4119</v>
      </c>
      <c r="O648" s="381" t="s">
        <v>4120</v>
      </c>
    </row>
    <row r="649" spans="3:15" x14ac:dyDescent="0.2">
      <c r="C649" s="377"/>
      <c r="D649" s="377"/>
      <c r="E649" s="377"/>
      <c r="H649" s="386" t="s">
        <v>4286</v>
      </c>
      <c r="I649" s="388" t="s">
        <v>4349</v>
      </c>
      <c r="J649" s="381" t="s">
        <v>4350</v>
      </c>
      <c r="L649" s="381" t="s">
        <v>7972</v>
      </c>
      <c r="M649" s="381" t="s">
        <v>4032</v>
      </c>
      <c r="N649" s="380" t="s">
        <v>4121</v>
      </c>
      <c r="O649" s="381" t="s">
        <v>4122</v>
      </c>
    </row>
    <row r="650" spans="3:15" x14ac:dyDescent="0.2">
      <c r="C650" s="377"/>
      <c r="D650" s="377"/>
      <c r="E650" s="377"/>
      <c r="H650" s="386" t="s">
        <v>4286</v>
      </c>
      <c r="I650" s="388" t="s">
        <v>4351</v>
      </c>
      <c r="J650" s="381" t="s">
        <v>4352</v>
      </c>
      <c r="L650" s="381" t="s">
        <v>7973</v>
      </c>
      <c r="M650" s="381" t="s">
        <v>4032</v>
      </c>
      <c r="N650" s="380" t="s">
        <v>4123</v>
      </c>
      <c r="O650" s="381" t="s">
        <v>4124</v>
      </c>
    </row>
    <row r="651" spans="3:15" x14ac:dyDescent="0.2">
      <c r="C651" s="377"/>
      <c r="D651" s="377"/>
      <c r="E651" s="377"/>
      <c r="H651" s="394"/>
      <c r="I651" s="390" t="s">
        <v>4353</v>
      </c>
      <c r="J651" s="395"/>
      <c r="L651" s="381" t="s">
        <v>7974</v>
      </c>
      <c r="M651" s="381" t="s">
        <v>4032</v>
      </c>
      <c r="N651" s="380" t="s">
        <v>4125</v>
      </c>
      <c r="O651" s="381" t="s">
        <v>4126</v>
      </c>
    </row>
    <row r="652" spans="3:15" x14ac:dyDescent="0.2">
      <c r="C652" s="377"/>
      <c r="D652" s="377"/>
      <c r="E652" s="377"/>
      <c r="H652" s="381" t="s">
        <v>4354</v>
      </c>
      <c r="I652" s="380" t="s">
        <v>4355</v>
      </c>
      <c r="J652" s="381" t="s">
        <v>4356</v>
      </c>
      <c r="L652" s="381" t="s">
        <v>7975</v>
      </c>
      <c r="M652" s="381" t="s">
        <v>4032</v>
      </c>
      <c r="N652" s="380" t="s">
        <v>4127</v>
      </c>
      <c r="O652" s="381" t="s">
        <v>4128</v>
      </c>
    </row>
    <row r="653" spans="3:15" x14ac:dyDescent="0.2">
      <c r="C653" s="377"/>
      <c r="D653" s="377"/>
      <c r="E653" s="377"/>
      <c r="H653" s="381" t="s">
        <v>4354</v>
      </c>
      <c r="I653" s="380" t="s">
        <v>4357</v>
      </c>
      <c r="J653" s="381" t="s">
        <v>4358</v>
      </c>
      <c r="L653" s="381" t="s">
        <v>7976</v>
      </c>
      <c r="M653" s="381" t="s">
        <v>4032</v>
      </c>
      <c r="N653" s="380" t="s">
        <v>4129</v>
      </c>
      <c r="O653" s="381" t="s">
        <v>4130</v>
      </c>
    </row>
    <row r="654" spans="3:15" x14ac:dyDescent="0.2">
      <c r="C654" s="377"/>
      <c r="D654" s="377"/>
      <c r="E654" s="377"/>
      <c r="H654" s="381" t="s">
        <v>4354</v>
      </c>
      <c r="I654" s="380" t="s">
        <v>4359</v>
      </c>
      <c r="J654" s="381" t="s">
        <v>4360</v>
      </c>
      <c r="L654" s="381" t="s">
        <v>7977</v>
      </c>
      <c r="M654" s="381" t="s">
        <v>4032</v>
      </c>
      <c r="N654" s="380" t="s">
        <v>4131</v>
      </c>
      <c r="O654" s="381" t="s">
        <v>4132</v>
      </c>
    </row>
    <row r="655" spans="3:15" x14ac:dyDescent="0.2">
      <c r="C655" s="377"/>
      <c r="D655" s="377"/>
      <c r="E655" s="377"/>
      <c r="H655" s="381" t="s">
        <v>4354</v>
      </c>
      <c r="I655" s="380" t="s">
        <v>4361</v>
      </c>
      <c r="J655" s="381" t="s">
        <v>4362</v>
      </c>
      <c r="L655" s="381" t="s">
        <v>7978</v>
      </c>
      <c r="M655" s="381" t="s">
        <v>4032</v>
      </c>
      <c r="N655" s="380" t="s">
        <v>4133</v>
      </c>
      <c r="O655" s="381" t="s">
        <v>4134</v>
      </c>
    </row>
    <row r="656" spans="3:15" x14ac:dyDescent="0.2">
      <c r="C656" s="377"/>
      <c r="D656" s="377"/>
      <c r="E656" s="377"/>
      <c r="H656" s="381" t="s">
        <v>4354</v>
      </c>
      <c r="I656" s="380" t="s">
        <v>4363</v>
      </c>
      <c r="J656" s="381" t="s">
        <v>4364</v>
      </c>
      <c r="L656" s="381" t="s">
        <v>7979</v>
      </c>
      <c r="M656" s="381" t="s">
        <v>4032</v>
      </c>
      <c r="N656" s="380" t="s">
        <v>4135</v>
      </c>
      <c r="O656" s="381" t="s">
        <v>4136</v>
      </c>
    </row>
    <row r="657" spans="3:15" x14ac:dyDescent="0.2">
      <c r="C657" s="377"/>
      <c r="D657" s="377"/>
      <c r="E657" s="377"/>
      <c r="H657" s="381" t="s">
        <v>4354</v>
      </c>
      <c r="I657" s="380" t="s">
        <v>4365</v>
      </c>
      <c r="J657" s="381" t="s">
        <v>4366</v>
      </c>
      <c r="L657" s="381" t="s">
        <v>7980</v>
      </c>
      <c r="M657" s="381" t="s">
        <v>4032</v>
      </c>
      <c r="N657" s="380" t="s">
        <v>4137</v>
      </c>
      <c r="O657" s="381" t="s">
        <v>4138</v>
      </c>
    </row>
    <row r="658" spans="3:15" x14ac:dyDescent="0.2">
      <c r="C658" s="377"/>
      <c r="D658" s="377"/>
      <c r="E658" s="377"/>
      <c r="H658" s="381" t="s">
        <v>4354</v>
      </c>
      <c r="I658" s="380" t="s">
        <v>4367</v>
      </c>
      <c r="J658" s="381" t="s">
        <v>4368</v>
      </c>
      <c r="L658" s="381" t="s">
        <v>7981</v>
      </c>
      <c r="M658" s="381" t="s">
        <v>4032</v>
      </c>
      <c r="N658" s="380" t="s">
        <v>4139</v>
      </c>
      <c r="O658" s="381" t="s">
        <v>4140</v>
      </c>
    </row>
    <row r="659" spans="3:15" x14ac:dyDescent="0.2">
      <c r="C659" s="377"/>
      <c r="D659" s="377"/>
      <c r="E659" s="377"/>
      <c r="H659" s="381" t="s">
        <v>4354</v>
      </c>
      <c r="I659" s="380" t="s">
        <v>4369</v>
      </c>
      <c r="J659" s="381" t="s">
        <v>4370</v>
      </c>
      <c r="L659" s="381" t="s">
        <v>7982</v>
      </c>
      <c r="M659" s="381" t="s">
        <v>4032</v>
      </c>
      <c r="N659" s="380" t="s">
        <v>4141</v>
      </c>
      <c r="O659" s="381" t="s">
        <v>4142</v>
      </c>
    </row>
    <row r="660" spans="3:15" x14ac:dyDescent="0.2">
      <c r="C660" s="377"/>
      <c r="D660" s="377"/>
      <c r="E660" s="377"/>
      <c r="H660" s="381" t="s">
        <v>4354</v>
      </c>
      <c r="I660" s="380" t="s">
        <v>4371</v>
      </c>
      <c r="J660" s="381" t="s">
        <v>4372</v>
      </c>
      <c r="L660" s="381" t="s">
        <v>7983</v>
      </c>
      <c r="M660" s="381" t="s">
        <v>4032</v>
      </c>
      <c r="N660" s="380" t="s">
        <v>4143</v>
      </c>
      <c r="O660" s="381" t="s">
        <v>4144</v>
      </c>
    </row>
    <row r="661" spans="3:15" x14ac:dyDescent="0.2">
      <c r="C661" s="377"/>
      <c r="D661" s="377"/>
      <c r="E661" s="377"/>
      <c r="H661" s="381" t="s">
        <v>4354</v>
      </c>
      <c r="I661" s="380" t="s">
        <v>4373</v>
      </c>
      <c r="J661" s="381" t="s">
        <v>4374</v>
      </c>
      <c r="L661" s="381" t="s">
        <v>7984</v>
      </c>
      <c r="M661" s="381" t="s">
        <v>4032</v>
      </c>
      <c r="N661" s="380" t="s">
        <v>4145</v>
      </c>
      <c r="O661" s="381" t="s">
        <v>4146</v>
      </c>
    </row>
    <row r="662" spans="3:15" x14ac:dyDescent="0.2">
      <c r="C662" s="377"/>
      <c r="D662" s="377"/>
      <c r="E662" s="377"/>
      <c r="H662" s="381" t="s">
        <v>4354</v>
      </c>
      <c r="I662" s="380" t="s">
        <v>4375</v>
      </c>
      <c r="J662" s="381" t="s">
        <v>4376</v>
      </c>
      <c r="L662" s="381" t="s">
        <v>7985</v>
      </c>
      <c r="M662" s="381" t="s">
        <v>4032</v>
      </c>
      <c r="N662" s="380" t="s">
        <v>4147</v>
      </c>
      <c r="O662" s="381" t="s">
        <v>4148</v>
      </c>
    </row>
    <row r="663" spans="3:15" x14ac:dyDescent="0.2">
      <c r="C663" s="377"/>
      <c r="D663" s="377"/>
      <c r="E663" s="377"/>
      <c r="H663" s="381" t="s">
        <v>4354</v>
      </c>
      <c r="I663" s="380" t="s">
        <v>4377</v>
      </c>
      <c r="J663" s="381" t="s">
        <v>4378</v>
      </c>
      <c r="L663" s="381" t="s">
        <v>7986</v>
      </c>
      <c r="M663" s="381" t="s">
        <v>4032</v>
      </c>
      <c r="N663" s="380" t="s">
        <v>4149</v>
      </c>
      <c r="O663" s="381" t="s">
        <v>4150</v>
      </c>
    </row>
    <row r="664" spans="3:15" x14ac:dyDescent="0.2">
      <c r="C664" s="377"/>
      <c r="D664" s="377"/>
      <c r="E664" s="377"/>
      <c r="H664" s="381" t="s">
        <v>4354</v>
      </c>
      <c r="I664" s="380" t="s">
        <v>4379</v>
      </c>
      <c r="J664" s="381" t="s">
        <v>4380</v>
      </c>
      <c r="L664" s="381" t="s">
        <v>7987</v>
      </c>
      <c r="M664" s="381" t="s">
        <v>4152</v>
      </c>
      <c r="N664" s="380" t="s">
        <v>4153</v>
      </c>
      <c r="O664" s="381" t="s">
        <v>4154</v>
      </c>
    </row>
    <row r="665" spans="3:15" x14ac:dyDescent="0.2">
      <c r="C665" s="377"/>
      <c r="D665" s="377"/>
      <c r="E665" s="377"/>
      <c r="H665" s="381" t="s">
        <v>4354</v>
      </c>
      <c r="I665" s="380" t="s">
        <v>4381</v>
      </c>
      <c r="J665" s="381" t="s">
        <v>4382</v>
      </c>
      <c r="L665" s="381" t="s">
        <v>7988</v>
      </c>
      <c r="M665" s="381" t="s">
        <v>4152</v>
      </c>
      <c r="N665" s="380" t="s">
        <v>4155</v>
      </c>
      <c r="O665" s="381" t="s">
        <v>4156</v>
      </c>
    </row>
    <row r="666" spans="3:15" x14ac:dyDescent="0.2">
      <c r="C666" s="377"/>
      <c r="D666" s="377"/>
      <c r="E666" s="377"/>
      <c r="H666" s="381" t="s">
        <v>4354</v>
      </c>
      <c r="I666" s="380" t="s">
        <v>4383</v>
      </c>
      <c r="J666" s="381" t="s">
        <v>4384</v>
      </c>
      <c r="L666" s="381" t="s">
        <v>7989</v>
      </c>
      <c r="M666" s="381" t="s">
        <v>4152</v>
      </c>
      <c r="N666" s="380" t="s">
        <v>4157</v>
      </c>
      <c r="O666" s="381" t="s">
        <v>4158</v>
      </c>
    </row>
    <row r="667" spans="3:15" x14ac:dyDescent="0.2">
      <c r="C667" s="377"/>
      <c r="D667" s="377"/>
      <c r="E667" s="377"/>
      <c r="H667" s="381" t="s">
        <v>4354</v>
      </c>
      <c r="I667" s="380" t="s">
        <v>3595</v>
      </c>
      <c r="J667" s="381" t="s">
        <v>4385</v>
      </c>
      <c r="L667" s="381" t="s">
        <v>7990</v>
      </c>
      <c r="M667" s="381" t="s">
        <v>4152</v>
      </c>
      <c r="N667" s="380" t="s">
        <v>4159</v>
      </c>
      <c r="O667" s="381" t="s">
        <v>4160</v>
      </c>
    </row>
    <row r="668" spans="3:15" x14ac:dyDescent="0.2">
      <c r="C668" s="377"/>
      <c r="D668" s="377"/>
      <c r="E668" s="377"/>
      <c r="H668" s="381" t="s">
        <v>4354</v>
      </c>
      <c r="I668" s="380" t="s">
        <v>4386</v>
      </c>
      <c r="J668" s="381" t="s">
        <v>4387</v>
      </c>
      <c r="L668" s="381" t="s">
        <v>7991</v>
      </c>
      <c r="M668" s="381" t="s">
        <v>4152</v>
      </c>
      <c r="N668" s="380" t="s">
        <v>4161</v>
      </c>
      <c r="O668" s="381" t="s">
        <v>4162</v>
      </c>
    </row>
    <row r="669" spans="3:15" x14ac:dyDescent="0.2">
      <c r="C669" s="377"/>
      <c r="D669" s="377"/>
      <c r="E669" s="377"/>
      <c r="H669" s="381" t="s">
        <v>4354</v>
      </c>
      <c r="I669" s="380" t="s">
        <v>3075</v>
      </c>
      <c r="J669" s="381" t="s">
        <v>4388</v>
      </c>
      <c r="L669" s="381" t="s">
        <v>7992</v>
      </c>
      <c r="M669" s="381" t="s">
        <v>4152</v>
      </c>
      <c r="N669" s="380" t="s">
        <v>4163</v>
      </c>
      <c r="O669" s="381" t="s">
        <v>4164</v>
      </c>
    </row>
    <row r="670" spans="3:15" x14ac:dyDescent="0.2">
      <c r="C670" s="377"/>
      <c r="D670" s="377"/>
      <c r="E670" s="377"/>
      <c r="H670" s="381" t="s">
        <v>4354</v>
      </c>
      <c r="I670" s="380" t="s">
        <v>4389</v>
      </c>
      <c r="J670" s="381" t="s">
        <v>4390</v>
      </c>
      <c r="L670" s="381" t="s">
        <v>7993</v>
      </c>
      <c r="M670" s="381" t="s">
        <v>4152</v>
      </c>
      <c r="N670" s="380" t="s">
        <v>4165</v>
      </c>
      <c r="O670" s="381" t="s">
        <v>4166</v>
      </c>
    </row>
    <row r="671" spans="3:15" x14ac:dyDescent="0.2">
      <c r="C671" s="377"/>
      <c r="D671" s="377"/>
      <c r="E671" s="377"/>
      <c r="H671" s="381" t="s">
        <v>4354</v>
      </c>
      <c r="I671" s="380" t="s">
        <v>4391</v>
      </c>
      <c r="J671" s="381" t="s">
        <v>4392</v>
      </c>
      <c r="L671" s="381" t="s">
        <v>7994</v>
      </c>
      <c r="M671" s="381" t="s">
        <v>4152</v>
      </c>
      <c r="N671" s="380" t="s">
        <v>4167</v>
      </c>
      <c r="O671" s="381" t="s">
        <v>4168</v>
      </c>
    </row>
    <row r="672" spans="3:15" x14ac:dyDescent="0.2">
      <c r="C672" s="377"/>
      <c r="D672" s="377"/>
      <c r="E672" s="377"/>
      <c r="H672" s="381" t="s">
        <v>4354</v>
      </c>
      <c r="I672" s="380" t="s">
        <v>4393</v>
      </c>
      <c r="J672" s="381" t="s">
        <v>4394</v>
      </c>
      <c r="L672" s="381" t="s">
        <v>7995</v>
      </c>
      <c r="M672" s="381" t="s">
        <v>4152</v>
      </c>
      <c r="N672" s="380" t="s">
        <v>4169</v>
      </c>
      <c r="O672" s="381" t="s">
        <v>4170</v>
      </c>
    </row>
    <row r="673" spans="3:15" x14ac:dyDescent="0.2">
      <c r="C673" s="377"/>
      <c r="D673" s="377"/>
      <c r="E673" s="377"/>
      <c r="H673" s="381" t="s">
        <v>4354</v>
      </c>
      <c r="I673" s="380" t="s">
        <v>4395</v>
      </c>
      <c r="J673" s="381" t="s">
        <v>4396</v>
      </c>
      <c r="L673" s="381" t="s">
        <v>7996</v>
      </c>
      <c r="M673" s="381" t="s">
        <v>4152</v>
      </c>
      <c r="N673" s="380" t="s">
        <v>4171</v>
      </c>
      <c r="O673" s="381" t="s">
        <v>4172</v>
      </c>
    </row>
    <row r="674" spans="3:15" x14ac:dyDescent="0.2">
      <c r="C674" s="377"/>
      <c r="D674" s="377"/>
      <c r="E674" s="377"/>
      <c r="H674" s="381" t="s">
        <v>4354</v>
      </c>
      <c r="I674" s="380" t="s">
        <v>4397</v>
      </c>
      <c r="J674" s="381" t="s">
        <v>4398</v>
      </c>
      <c r="L674" s="381" t="s">
        <v>7997</v>
      </c>
      <c r="M674" s="381" t="s">
        <v>4152</v>
      </c>
      <c r="N674" s="380" t="s">
        <v>4173</v>
      </c>
      <c r="O674" s="381" t="s">
        <v>4174</v>
      </c>
    </row>
    <row r="675" spans="3:15" x14ac:dyDescent="0.2">
      <c r="C675" s="377"/>
      <c r="D675" s="377"/>
      <c r="E675" s="377"/>
      <c r="H675" s="381" t="s">
        <v>4354</v>
      </c>
      <c r="I675" s="380" t="s">
        <v>4399</v>
      </c>
      <c r="J675" s="381" t="s">
        <v>4400</v>
      </c>
      <c r="L675" s="381" t="s">
        <v>7998</v>
      </c>
      <c r="M675" s="381" t="s">
        <v>4152</v>
      </c>
      <c r="N675" s="380" t="s">
        <v>4175</v>
      </c>
      <c r="O675" s="381" t="s">
        <v>4176</v>
      </c>
    </row>
    <row r="676" spans="3:15" x14ac:dyDescent="0.2">
      <c r="C676" s="377"/>
      <c r="D676" s="377"/>
      <c r="E676" s="377"/>
      <c r="H676" s="381" t="s">
        <v>4354</v>
      </c>
      <c r="I676" s="380" t="s">
        <v>4401</v>
      </c>
      <c r="J676" s="381" t="s">
        <v>4402</v>
      </c>
      <c r="L676" s="381" t="s">
        <v>7999</v>
      </c>
      <c r="M676" s="381" t="s">
        <v>4152</v>
      </c>
      <c r="N676" s="380" t="s">
        <v>4177</v>
      </c>
      <c r="O676" s="381" t="s">
        <v>4178</v>
      </c>
    </row>
    <row r="677" spans="3:15" x14ac:dyDescent="0.2">
      <c r="C677" s="377"/>
      <c r="D677" s="377"/>
      <c r="E677" s="377"/>
      <c r="H677" s="381" t="s">
        <v>4354</v>
      </c>
      <c r="I677" s="380" t="s">
        <v>4403</v>
      </c>
      <c r="J677" s="381" t="s">
        <v>4404</v>
      </c>
      <c r="L677" s="381" t="s">
        <v>8000</v>
      </c>
      <c r="M677" s="381" t="s">
        <v>4152</v>
      </c>
      <c r="N677" s="380" t="s">
        <v>4179</v>
      </c>
      <c r="O677" s="381" t="s">
        <v>4180</v>
      </c>
    </row>
    <row r="678" spans="3:15" x14ac:dyDescent="0.2">
      <c r="C678" s="377"/>
      <c r="D678" s="377"/>
      <c r="E678" s="377"/>
      <c r="H678" s="381" t="s">
        <v>4354</v>
      </c>
      <c r="I678" s="380" t="s">
        <v>4405</v>
      </c>
      <c r="J678" s="381" t="s">
        <v>4406</v>
      </c>
      <c r="L678" s="381" t="s">
        <v>8001</v>
      </c>
      <c r="M678" s="381" t="s">
        <v>4152</v>
      </c>
      <c r="N678" s="380" t="s">
        <v>4181</v>
      </c>
      <c r="O678" s="381" t="s">
        <v>4182</v>
      </c>
    </row>
    <row r="679" spans="3:15" x14ac:dyDescent="0.2">
      <c r="C679" s="377"/>
      <c r="D679" s="377"/>
      <c r="E679" s="377"/>
      <c r="H679" s="381" t="s">
        <v>4354</v>
      </c>
      <c r="I679" s="380" t="s">
        <v>4407</v>
      </c>
      <c r="J679" s="381" t="s">
        <v>4408</v>
      </c>
      <c r="L679" s="381" t="s">
        <v>8002</v>
      </c>
      <c r="M679" s="381" t="s">
        <v>4152</v>
      </c>
      <c r="N679" s="380" t="s">
        <v>4183</v>
      </c>
      <c r="O679" s="381" t="s">
        <v>4184</v>
      </c>
    </row>
    <row r="680" spans="3:15" x14ac:dyDescent="0.2">
      <c r="C680" s="377"/>
      <c r="D680" s="377"/>
      <c r="E680" s="377"/>
      <c r="H680" s="381" t="s">
        <v>4354</v>
      </c>
      <c r="I680" s="380" t="s">
        <v>4409</v>
      </c>
      <c r="J680" s="381" t="s">
        <v>4410</v>
      </c>
      <c r="L680" s="381" t="s">
        <v>8003</v>
      </c>
      <c r="M680" s="381" t="s">
        <v>4152</v>
      </c>
      <c r="N680" s="380" t="s">
        <v>4185</v>
      </c>
      <c r="O680" s="381" t="s">
        <v>4186</v>
      </c>
    </row>
    <row r="681" spans="3:15" x14ac:dyDescent="0.2">
      <c r="C681" s="377"/>
      <c r="D681" s="377"/>
      <c r="E681" s="377"/>
      <c r="H681" s="381" t="s">
        <v>4354</v>
      </c>
      <c r="I681" s="380" t="s">
        <v>4411</v>
      </c>
      <c r="J681" s="381" t="s">
        <v>4412</v>
      </c>
      <c r="L681" s="381" t="s">
        <v>8004</v>
      </c>
      <c r="M681" s="381" t="s">
        <v>4152</v>
      </c>
      <c r="N681" s="380" t="s">
        <v>4187</v>
      </c>
      <c r="O681" s="381" t="s">
        <v>4188</v>
      </c>
    </row>
    <row r="682" spans="3:15" x14ac:dyDescent="0.2">
      <c r="C682" s="377"/>
      <c r="D682" s="377"/>
      <c r="E682" s="377"/>
      <c r="H682" s="381" t="s">
        <v>4354</v>
      </c>
      <c r="I682" s="380" t="s">
        <v>3503</v>
      </c>
      <c r="J682" s="381" t="s">
        <v>4413</v>
      </c>
      <c r="L682" s="381" t="s">
        <v>8005</v>
      </c>
      <c r="M682" s="381" t="s">
        <v>4152</v>
      </c>
      <c r="N682" s="380" t="s">
        <v>4189</v>
      </c>
      <c r="O682" s="381" t="s">
        <v>4190</v>
      </c>
    </row>
    <row r="683" spans="3:15" x14ac:dyDescent="0.2">
      <c r="C683" s="377"/>
      <c r="D683" s="377"/>
      <c r="E683" s="377"/>
      <c r="H683" s="381" t="s">
        <v>4354</v>
      </c>
      <c r="I683" s="380" t="s">
        <v>4414</v>
      </c>
      <c r="J683" s="381" t="s">
        <v>4415</v>
      </c>
      <c r="L683" s="381" t="s">
        <v>8006</v>
      </c>
      <c r="M683" s="381" t="s">
        <v>4152</v>
      </c>
      <c r="N683" s="380" t="s">
        <v>4191</v>
      </c>
      <c r="O683" s="381" t="s">
        <v>4192</v>
      </c>
    </row>
    <row r="684" spans="3:15" x14ac:dyDescent="0.2">
      <c r="C684" s="377"/>
      <c r="D684" s="377"/>
      <c r="E684" s="377"/>
      <c r="H684" s="381" t="s">
        <v>4354</v>
      </c>
      <c r="I684" s="380" t="s">
        <v>4416</v>
      </c>
      <c r="J684" s="381" t="s">
        <v>4417</v>
      </c>
      <c r="L684" s="381" t="s">
        <v>8007</v>
      </c>
      <c r="M684" s="381" t="s">
        <v>4152</v>
      </c>
      <c r="N684" s="380" t="s">
        <v>4193</v>
      </c>
      <c r="O684" s="381" t="s">
        <v>4194</v>
      </c>
    </row>
    <row r="685" spans="3:15" x14ac:dyDescent="0.2">
      <c r="C685" s="377"/>
      <c r="D685" s="377"/>
      <c r="E685" s="377"/>
      <c r="H685" s="381" t="s">
        <v>4354</v>
      </c>
      <c r="I685" s="380" t="s">
        <v>4418</v>
      </c>
      <c r="J685" s="381" t="s">
        <v>4419</v>
      </c>
      <c r="L685" s="381" t="s">
        <v>8008</v>
      </c>
      <c r="M685" s="381" t="s">
        <v>4152</v>
      </c>
      <c r="N685" s="380" t="s">
        <v>4195</v>
      </c>
      <c r="O685" s="381" t="s">
        <v>4196</v>
      </c>
    </row>
    <row r="686" spans="3:15" x14ac:dyDescent="0.2">
      <c r="C686" s="377"/>
      <c r="D686" s="377"/>
      <c r="E686" s="377"/>
      <c r="H686" s="381" t="s">
        <v>4354</v>
      </c>
      <c r="I686" s="380" t="s">
        <v>4420</v>
      </c>
      <c r="J686" s="381" t="s">
        <v>4421</v>
      </c>
      <c r="L686" s="381" t="s">
        <v>8009</v>
      </c>
      <c r="M686" s="381" t="s">
        <v>4152</v>
      </c>
      <c r="N686" s="380" t="s">
        <v>4197</v>
      </c>
      <c r="O686" s="381" t="s">
        <v>4198</v>
      </c>
    </row>
    <row r="687" spans="3:15" x14ac:dyDescent="0.2">
      <c r="C687" s="377"/>
      <c r="D687" s="377"/>
      <c r="E687" s="377"/>
      <c r="H687" s="394"/>
      <c r="I687" s="390" t="s">
        <v>4422</v>
      </c>
      <c r="J687" s="395"/>
      <c r="L687" s="381" t="s">
        <v>8010</v>
      </c>
      <c r="M687" s="381" t="s">
        <v>4152</v>
      </c>
      <c r="N687" s="380" t="s">
        <v>4199</v>
      </c>
      <c r="O687" s="381" t="s">
        <v>4200</v>
      </c>
    </row>
    <row r="688" spans="3:15" x14ac:dyDescent="0.2">
      <c r="C688" s="377"/>
      <c r="D688" s="377"/>
      <c r="E688" s="377"/>
      <c r="H688" s="386" t="s">
        <v>4423</v>
      </c>
      <c r="I688" s="388" t="s">
        <v>4424</v>
      </c>
      <c r="J688" s="381" t="s">
        <v>4425</v>
      </c>
      <c r="L688" s="381" t="s">
        <v>8011</v>
      </c>
      <c r="M688" s="381" t="s">
        <v>4152</v>
      </c>
      <c r="N688" s="380" t="s">
        <v>4201</v>
      </c>
      <c r="O688" s="381" t="s">
        <v>4202</v>
      </c>
    </row>
    <row r="689" spans="3:15" x14ac:dyDescent="0.2">
      <c r="C689" s="377"/>
      <c r="D689" s="377"/>
      <c r="E689" s="377"/>
      <c r="H689" s="386" t="s">
        <v>4423</v>
      </c>
      <c r="I689" s="388" t="s">
        <v>4426</v>
      </c>
      <c r="J689" s="381" t="s">
        <v>4427</v>
      </c>
      <c r="L689" s="381" t="s">
        <v>8012</v>
      </c>
      <c r="M689" s="381" t="s">
        <v>4152</v>
      </c>
      <c r="N689" s="380" t="s">
        <v>4203</v>
      </c>
      <c r="O689" s="381" t="s">
        <v>4204</v>
      </c>
    </row>
    <row r="690" spans="3:15" x14ac:dyDescent="0.2">
      <c r="C690" s="377"/>
      <c r="D690" s="377"/>
      <c r="E690" s="377"/>
      <c r="H690" s="386" t="s">
        <v>4423</v>
      </c>
      <c r="I690" s="388" t="s">
        <v>4428</v>
      </c>
      <c r="J690" s="381" t="s">
        <v>4429</v>
      </c>
      <c r="L690" s="381" t="s">
        <v>8013</v>
      </c>
      <c r="M690" s="381" t="s">
        <v>4152</v>
      </c>
      <c r="N690" s="380" t="s">
        <v>4205</v>
      </c>
      <c r="O690" s="381" t="s">
        <v>4206</v>
      </c>
    </row>
    <row r="691" spans="3:15" x14ac:dyDescent="0.2">
      <c r="C691" s="377"/>
      <c r="D691" s="377"/>
      <c r="E691" s="377"/>
      <c r="H691" s="386" t="s">
        <v>4423</v>
      </c>
      <c r="I691" s="388" t="s">
        <v>4430</v>
      </c>
      <c r="J691" s="381" t="s">
        <v>4431</v>
      </c>
      <c r="L691" s="381" t="s">
        <v>8014</v>
      </c>
      <c r="M691" s="381" t="s">
        <v>4152</v>
      </c>
      <c r="N691" s="380" t="s">
        <v>4207</v>
      </c>
      <c r="O691" s="381" t="s">
        <v>4208</v>
      </c>
    </row>
    <row r="692" spans="3:15" x14ac:dyDescent="0.2">
      <c r="C692" s="377"/>
      <c r="D692" s="377"/>
      <c r="E692" s="377"/>
      <c r="H692" s="386" t="s">
        <v>4423</v>
      </c>
      <c r="I692" s="388" t="s">
        <v>4432</v>
      </c>
      <c r="J692" s="381" t="s">
        <v>4433</v>
      </c>
      <c r="L692" s="381" t="s">
        <v>8015</v>
      </c>
      <c r="M692" s="381" t="s">
        <v>4152</v>
      </c>
      <c r="N692" s="380" t="s">
        <v>4209</v>
      </c>
      <c r="O692" s="381" t="s">
        <v>4210</v>
      </c>
    </row>
    <row r="693" spans="3:15" x14ac:dyDescent="0.2">
      <c r="C693" s="377"/>
      <c r="D693" s="377"/>
      <c r="E693" s="377"/>
      <c r="H693" s="386" t="s">
        <v>4423</v>
      </c>
      <c r="I693" s="388" t="s">
        <v>4434</v>
      </c>
      <c r="J693" s="381" t="s">
        <v>4435</v>
      </c>
      <c r="L693" s="381" t="s">
        <v>8016</v>
      </c>
      <c r="M693" s="381" t="s">
        <v>4152</v>
      </c>
      <c r="N693" s="380" t="s">
        <v>4211</v>
      </c>
      <c r="O693" s="381" t="s">
        <v>4212</v>
      </c>
    </row>
    <row r="694" spans="3:15" x14ac:dyDescent="0.2">
      <c r="C694" s="377"/>
      <c r="D694" s="377"/>
      <c r="E694" s="377"/>
      <c r="H694" s="386" t="s">
        <v>4423</v>
      </c>
      <c r="I694" s="388" t="s">
        <v>4436</v>
      </c>
      <c r="J694" s="381" t="s">
        <v>4437</v>
      </c>
      <c r="L694" s="381" t="s">
        <v>8017</v>
      </c>
      <c r="M694" s="381"/>
      <c r="N694" s="380"/>
      <c r="O694" s="381" t="s">
        <v>4212</v>
      </c>
    </row>
    <row r="695" spans="3:15" x14ac:dyDescent="0.2">
      <c r="C695" s="377"/>
      <c r="D695" s="377"/>
      <c r="E695" s="377"/>
      <c r="H695" s="386" t="s">
        <v>4423</v>
      </c>
      <c r="I695" s="388" t="s">
        <v>4438</v>
      </c>
      <c r="J695" s="381" t="s">
        <v>4439</v>
      </c>
      <c r="L695" s="381" t="s">
        <v>8018</v>
      </c>
      <c r="M695" s="381" t="s">
        <v>4152</v>
      </c>
      <c r="N695" s="380" t="s">
        <v>4213</v>
      </c>
      <c r="O695" s="381" t="s">
        <v>4214</v>
      </c>
    </row>
    <row r="696" spans="3:15" x14ac:dyDescent="0.2">
      <c r="C696" s="377"/>
      <c r="D696" s="377"/>
      <c r="E696" s="377"/>
      <c r="H696" s="386" t="s">
        <v>4423</v>
      </c>
      <c r="I696" s="388" t="s">
        <v>4440</v>
      </c>
      <c r="J696" s="381" t="s">
        <v>4441</v>
      </c>
      <c r="L696" s="381" t="s">
        <v>8019</v>
      </c>
      <c r="M696" s="381" t="s">
        <v>4152</v>
      </c>
      <c r="N696" s="380" t="s">
        <v>4215</v>
      </c>
      <c r="O696" s="381" t="s">
        <v>4216</v>
      </c>
    </row>
    <row r="697" spans="3:15" x14ac:dyDescent="0.2">
      <c r="C697" s="377"/>
      <c r="D697" s="377"/>
      <c r="E697" s="377"/>
      <c r="H697" s="386" t="s">
        <v>4423</v>
      </c>
      <c r="I697" s="388" t="s">
        <v>4442</v>
      </c>
      <c r="J697" s="381" t="s">
        <v>4443</v>
      </c>
      <c r="L697" s="381" t="s">
        <v>8020</v>
      </c>
      <c r="M697" s="381" t="s">
        <v>4152</v>
      </c>
      <c r="N697" s="380" t="s">
        <v>4217</v>
      </c>
      <c r="O697" s="381" t="s">
        <v>4218</v>
      </c>
    </row>
    <row r="698" spans="3:15" x14ac:dyDescent="0.2">
      <c r="C698" s="377"/>
      <c r="D698" s="377"/>
      <c r="E698" s="377"/>
      <c r="H698" s="386" t="s">
        <v>4423</v>
      </c>
      <c r="I698" s="388" t="s">
        <v>4444</v>
      </c>
      <c r="J698" s="381" t="s">
        <v>4445</v>
      </c>
      <c r="L698" s="381" t="s">
        <v>8021</v>
      </c>
      <c r="M698" s="381" t="s">
        <v>4152</v>
      </c>
      <c r="N698" s="380" t="s">
        <v>4219</v>
      </c>
      <c r="O698" s="381" t="s">
        <v>4220</v>
      </c>
    </row>
    <row r="699" spans="3:15" x14ac:dyDescent="0.2">
      <c r="C699" s="377"/>
      <c r="D699" s="377"/>
      <c r="E699" s="377"/>
      <c r="H699" s="386" t="s">
        <v>4423</v>
      </c>
      <c r="I699" s="388" t="s">
        <v>4446</v>
      </c>
      <c r="J699" s="381" t="s">
        <v>4447</v>
      </c>
      <c r="L699" s="381" t="s">
        <v>8022</v>
      </c>
      <c r="M699" s="381"/>
      <c r="N699" s="380"/>
      <c r="O699" s="381" t="s">
        <v>4220</v>
      </c>
    </row>
    <row r="700" spans="3:15" x14ac:dyDescent="0.2">
      <c r="C700" s="377"/>
      <c r="D700" s="377"/>
      <c r="E700" s="377"/>
      <c r="H700" s="386" t="s">
        <v>4423</v>
      </c>
      <c r="I700" s="388" t="s">
        <v>4448</v>
      </c>
      <c r="J700" s="381" t="s">
        <v>4449</v>
      </c>
      <c r="L700" s="381" t="s">
        <v>8023</v>
      </c>
      <c r="M700" s="381" t="s">
        <v>4152</v>
      </c>
      <c r="N700" s="380" t="s">
        <v>4221</v>
      </c>
      <c r="O700" s="381" t="s">
        <v>4222</v>
      </c>
    </row>
    <row r="701" spans="3:15" x14ac:dyDescent="0.2">
      <c r="C701" s="377"/>
      <c r="D701" s="377"/>
      <c r="E701" s="377"/>
      <c r="H701" s="386" t="s">
        <v>4423</v>
      </c>
      <c r="I701" s="388" t="s">
        <v>4450</v>
      </c>
      <c r="J701" s="381" t="s">
        <v>4451</v>
      </c>
      <c r="L701" s="381" t="s">
        <v>8024</v>
      </c>
      <c r="M701" s="381" t="s">
        <v>4152</v>
      </c>
      <c r="N701" s="380" t="s">
        <v>4223</v>
      </c>
      <c r="O701" s="381" t="s">
        <v>4224</v>
      </c>
    </row>
    <row r="702" spans="3:15" x14ac:dyDescent="0.2">
      <c r="C702" s="377"/>
      <c r="D702" s="377"/>
      <c r="E702" s="377"/>
      <c r="H702" s="386" t="s">
        <v>4423</v>
      </c>
      <c r="I702" s="388" t="s">
        <v>4452</v>
      </c>
      <c r="J702" s="381" t="s">
        <v>4453</v>
      </c>
      <c r="L702" s="381" t="s">
        <v>8025</v>
      </c>
      <c r="M702" s="381" t="s">
        <v>4152</v>
      </c>
      <c r="N702" s="380" t="s">
        <v>4225</v>
      </c>
      <c r="O702" s="381" t="s">
        <v>4226</v>
      </c>
    </row>
    <row r="703" spans="3:15" x14ac:dyDescent="0.2">
      <c r="C703" s="377"/>
      <c r="D703" s="377"/>
      <c r="E703" s="377"/>
      <c r="H703" s="386" t="s">
        <v>4423</v>
      </c>
      <c r="I703" s="388" t="s">
        <v>4454</v>
      </c>
      <c r="J703" s="381" t="s">
        <v>4455</v>
      </c>
      <c r="L703" s="381" t="s">
        <v>8026</v>
      </c>
      <c r="M703" s="381"/>
      <c r="N703" s="380"/>
      <c r="O703" s="381" t="s">
        <v>4226</v>
      </c>
    </row>
    <row r="704" spans="3:15" x14ac:dyDescent="0.2">
      <c r="C704" s="377"/>
      <c r="D704" s="377"/>
      <c r="E704" s="377"/>
      <c r="H704" s="386" t="s">
        <v>4423</v>
      </c>
      <c r="I704" s="388" t="s">
        <v>4456</v>
      </c>
      <c r="J704" s="381" t="s">
        <v>4457</v>
      </c>
      <c r="L704" s="381" t="s">
        <v>8027</v>
      </c>
      <c r="M704" s="381" t="s">
        <v>4152</v>
      </c>
      <c r="N704" s="380" t="s">
        <v>4227</v>
      </c>
      <c r="O704" s="381" t="s">
        <v>4228</v>
      </c>
    </row>
    <row r="705" spans="3:15" x14ac:dyDescent="0.2">
      <c r="C705" s="377"/>
      <c r="D705" s="377"/>
      <c r="E705" s="377"/>
      <c r="H705" s="386" t="s">
        <v>4423</v>
      </c>
      <c r="I705" s="388" t="s">
        <v>4462</v>
      </c>
      <c r="J705" s="381" t="s">
        <v>4463</v>
      </c>
      <c r="L705" s="381" t="s">
        <v>8028</v>
      </c>
      <c r="M705" s="381" t="s">
        <v>4152</v>
      </c>
      <c r="N705" s="380" t="s">
        <v>4229</v>
      </c>
      <c r="O705" s="381" t="s">
        <v>4230</v>
      </c>
    </row>
    <row r="706" spans="3:15" x14ac:dyDescent="0.2">
      <c r="C706" s="377"/>
      <c r="D706" s="377"/>
      <c r="E706" s="377"/>
      <c r="H706" s="386" t="s">
        <v>4423</v>
      </c>
      <c r="I706" s="388" t="s">
        <v>4464</v>
      </c>
      <c r="J706" s="381" t="s">
        <v>4465</v>
      </c>
      <c r="L706" s="381" t="s">
        <v>8029</v>
      </c>
      <c r="M706" s="381"/>
      <c r="N706" s="380"/>
      <c r="O706" s="381" t="s">
        <v>4230</v>
      </c>
    </row>
    <row r="707" spans="3:15" x14ac:dyDescent="0.2">
      <c r="C707" s="377"/>
      <c r="D707" s="377"/>
      <c r="E707" s="377"/>
      <c r="H707" s="386" t="s">
        <v>4423</v>
      </c>
      <c r="I707" s="388" t="s">
        <v>4466</v>
      </c>
      <c r="J707" s="381" t="s">
        <v>4467</v>
      </c>
      <c r="L707" s="381" t="s">
        <v>8030</v>
      </c>
      <c r="M707" s="381"/>
      <c r="N707" s="380"/>
      <c r="O707" s="381" t="s">
        <v>4230</v>
      </c>
    </row>
    <row r="708" spans="3:15" x14ac:dyDescent="0.2">
      <c r="C708" s="377"/>
      <c r="D708" s="377"/>
      <c r="E708" s="377"/>
      <c r="H708" s="386" t="s">
        <v>4423</v>
      </c>
      <c r="I708" s="388" t="s">
        <v>4468</v>
      </c>
      <c r="J708" s="381" t="s">
        <v>4469</v>
      </c>
      <c r="L708" s="381" t="s">
        <v>8031</v>
      </c>
      <c r="M708" s="381"/>
      <c r="N708" s="380"/>
      <c r="O708" s="381" t="s">
        <v>4230</v>
      </c>
    </row>
    <row r="709" spans="3:15" ht="25.5" x14ac:dyDescent="0.2">
      <c r="C709" s="377"/>
      <c r="D709" s="377"/>
      <c r="E709" s="377"/>
      <c r="H709" s="386" t="s">
        <v>4423</v>
      </c>
      <c r="I709" s="388" t="s">
        <v>10154</v>
      </c>
      <c r="J709" s="381" t="s">
        <v>4471</v>
      </c>
      <c r="L709" s="381" t="s">
        <v>8032</v>
      </c>
      <c r="M709" s="381" t="s">
        <v>4152</v>
      </c>
      <c r="N709" s="380" t="s">
        <v>4231</v>
      </c>
      <c r="O709" s="381" t="s">
        <v>4232</v>
      </c>
    </row>
    <row r="710" spans="3:15" x14ac:dyDescent="0.2">
      <c r="C710" s="377"/>
      <c r="D710" s="377"/>
      <c r="E710" s="377"/>
      <c r="H710" s="394"/>
      <c r="I710" s="390" t="s">
        <v>4472</v>
      </c>
      <c r="J710" s="395"/>
      <c r="L710" s="381" t="s">
        <v>8033</v>
      </c>
      <c r="M710" s="381" t="s">
        <v>4152</v>
      </c>
      <c r="N710" s="380" t="s">
        <v>4233</v>
      </c>
      <c r="O710" s="381" t="s">
        <v>4234</v>
      </c>
    </row>
    <row r="711" spans="3:15" x14ac:dyDescent="0.2">
      <c r="C711" s="377"/>
      <c r="D711" s="377"/>
      <c r="E711" s="377"/>
      <c r="H711" s="386" t="s">
        <v>4473</v>
      </c>
      <c r="I711" s="388" t="s">
        <v>4474</v>
      </c>
      <c r="J711" s="381" t="s">
        <v>4475</v>
      </c>
      <c r="L711" s="381" t="s">
        <v>8034</v>
      </c>
      <c r="M711" s="381" t="s">
        <v>4152</v>
      </c>
      <c r="N711" s="380" t="s">
        <v>4235</v>
      </c>
      <c r="O711" s="381" t="s">
        <v>4236</v>
      </c>
    </row>
    <row r="712" spans="3:15" x14ac:dyDescent="0.2">
      <c r="C712" s="377"/>
      <c r="D712" s="377"/>
      <c r="E712" s="377"/>
      <c r="H712" s="386" t="s">
        <v>4473</v>
      </c>
      <c r="I712" s="388" t="s">
        <v>4476</v>
      </c>
      <c r="J712" s="381" t="s">
        <v>4477</v>
      </c>
      <c r="L712" s="381" t="s">
        <v>8035</v>
      </c>
      <c r="M712" s="381" t="s">
        <v>4152</v>
      </c>
      <c r="N712" s="380" t="s">
        <v>4237</v>
      </c>
      <c r="O712" s="381" t="s">
        <v>4238</v>
      </c>
    </row>
    <row r="713" spans="3:15" x14ac:dyDescent="0.2">
      <c r="C713" s="377"/>
      <c r="D713" s="377"/>
      <c r="E713" s="377"/>
      <c r="H713" s="386" t="s">
        <v>4473</v>
      </c>
      <c r="I713" s="388" t="s">
        <v>4478</v>
      </c>
      <c r="J713" s="381" t="s">
        <v>4479</v>
      </c>
      <c r="L713" s="381" t="s">
        <v>8036</v>
      </c>
      <c r="M713" s="381" t="s">
        <v>4152</v>
      </c>
      <c r="N713" s="380" t="s">
        <v>4239</v>
      </c>
      <c r="O713" s="381" t="s">
        <v>4240</v>
      </c>
    </row>
    <row r="714" spans="3:15" x14ac:dyDescent="0.2">
      <c r="C714" s="377"/>
      <c r="D714" s="377"/>
      <c r="E714" s="377"/>
      <c r="H714" s="386" t="s">
        <v>4473</v>
      </c>
      <c r="I714" s="388" t="s">
        <v>3161</v>
      </c>
      <c r="J714" s="381" t="s">
        <v>4480</v>
      </c>
      <c r="L714" s="381" t="s">
        <v>8037</v>
      </c>
      <c r="M714" s="381" t="s">
        <v>4152</v>
      </c>
      <c r="N714" s="380" t="s">
        <v>4241</v>
      </c>
      <c r="O714" s="381" t="s">
        <v>4242</v>
      </c>
    </row>
    <row r="715" spans="3:15" x14ac:dyDescent="0.2">
      <c r="C715" s="377"/>
      <c r="D715" s="377"/>
      <c r="E715" s="377"/>
      <c r="H715" s="386" t="s">
        <v>4473</v>
      </c>
      <c r="I715" s="388" t="s">
        <v>4481</v>
      </c>
      <c r="J715" s="381" t="s">
        <v>4482</v>
      </c>
      <c r="L715" s="381" t="s">
        <v>8038</v>
      </c>
      <c r="M715" s="381" t="s">
        <v>4152</v>
      </c>
      <c r="N715" s="380" t="s">
        <v>4243</v>
      </c>
      <c r="O715" s="381" t="s">
        <v>4244</v>
      </c>
    </row>
    <row r="716" spans="3:15" x14ac:dyDescent="0.2">
      <c r="C716" s="377"/>
      <c r="D716" s="377"/>
      <c r="E716" s="377"/>
      <c r="H716" s="386" t="s">
        <v>4473</v>
      </c>
      <c r="I716" s="388" t="s">
        <v>4483</v>
      </c>
      <c r="J716" s="381" t="s">
        <v>4484</v>
      </c>
      <c r="L716" s="381" t="s">
        <v>8039</v>
      </c>
      <c r="M716" s="381" t="s">
        <v>4152</v>
      </c>
      <c r="N716" s="380" t="s">
        <v>4245</v>
      </c>
      <c r="O716" s="381" t="s">
        <v>4246</v>
      </c>
    </row>
    <row r="717" spans="3:15" x14ac:dyDescent="0.2">
      <c r="C717" s="377"/>
      <c r="D717" s="377"/>
      <c r="E717" s="377"/>
      <c r="H717" s="386" t="s">
        <v>4473</v>
      </c>
      <c r="I717" s="388" t="s">
        <v>4485</v>
      </c>
      <c r="J717" s="381" t="s">
        <v>4486</v>
      </c>
      <c r="L717" s="381" t="s">
        <v>8040</v>
      </c>
      <c r="M717" s="381" t="s">
        <v>4152</v>
      </c>
      <c r="N717" s="380" t="s">
        <v>4247</v>
      </c>
      <c r="O717" s="381" t="s">
        <v>4248</v>
      </c>
    </row>
    <row r="718" spans="3:15" x14ac:dyDescent="0.2">
      <c r="C718" s="377"/>
      <c r="D718" s="377"/>
      <c r="E718" s="377"/>
      <c r="H718" s="386" t="s">
        <v>4473</v>
      </c>
      <c r="I718" s="388" t="s">
        <v>4487</v>
      </c>
      <c r="J718" s="381" t="s">
        <v>4488</v>
      </c>
      <c r="L718" s="381" t="s">
        <v>8041</v>
      </c>
      <c r="M718" s="381" t="s">
        <v>4152</v>
      </c>
      <c r="N718" s="380" t="s">
        <v>4249</v>
      </c>
      <c r="O718" s="381" t="s">
        <v>4250</v>
      </c>
    </row>
    <row r="719" spans="3:15" x14ac:dyDescent="0.2">
      <c r="C719" s="377"/>
      <c r="D719" s="377"/>
      <c r="E719" s="377"/>
      <c r="H719" s="386" t="s">
        <v>4473</v>
      </c>
      <c r="I719" s="388" t="s">
        <v>4489</v>
      </c>
      <c r="J719" s="381" t="s">
        <v>4490</v>
      </c>
      <c r="L719" s="381" t="s">
        <v>8042</v>
      </c>
      <c r="M719" s="381" t="s">
        <v>4152</v>
      </c>
      <c r="N719" s="380" t="s">
        <v>4251</v>
      </c>
      <c r="O719" s="381" t="s">
        <v>4252</v>
      </c>
    </row>
    <row r="720" spans="3:15" x14ac:dyDescent="0.2">
      <c r="C720" s="377"/>
      <c r="D720" s="377"/>
      <c r="E720" s="377"/>
      <c r="H720" s="386" t="s">
        <v>4473</v>
      </c>
      <c r="I720" s="388" t="s">
        <v>4491</v>
      </c>
      <c r="J720" s="381" t="s">
        <v>4492</v>
      </c>
      <c r="L720" s="381" t="s">
        <v>8043</v>
      </c>
      <c r="M720" s="381" t="s">
        <v>4152</v>
      </c>
      <c r="N720" s="380" t="s">
        <v>4253</v>
      </c>
      <c r="O720" s="381" t="s">
        <v>4254</v>
      </c>
    </row>
    <row r="721" spans="3:15" x14ac:dyDescent="0.2">
      <c r="C721" s="377"/>
      <c r="D721" s="377"/>
      <c r="E721" s="377"/>
      <c r="H721" s="386" t="s">
        <v>4473</v>
      </c>
      <c r="I721" s="388" t="s">
        <v>4493</v>
      </c>
      <c r="J721" s="381" t="s">
        <v>4494</v>
      </c>
      <c r="L721" s="381" t="s">
        <v>8044</v>
      </c>
      <c r="M721" s="381" t="s">
        <v>4152</v>
      </c>
      <c r="N721" s="380" t="s">
        <v>4255</v>
      </c>
      <c r="O721" s="381" t="s">
        <v>4256</v>
      </c>
    </row>
    <row r="722" spans="3:15" x14ac:dyDescent="0.2">
      <c r="C722" s="377"/>
      <c r="D722" s="377"/>
      <c r="E722" s="377"/>
      <c r="H722" s="386" t="s">
        <v>4473</v>
      </c>
      <c r="I722" s="388" t="s">
        <v>3960</v>
      </c>
      <c r="J722" s="381" t="s">
        <v>4495</v>
      </c>
      <c r="L722" s="381" t="s">
        <v>8045</v>
      </c>
      <c r="M722" s="381" t="s">
        <v>4152</v>
      </c>
      <c r="N722" s="380" t="s">
        <v>4257</v>
      </c>
      <c r="O722" s="381" t="s">
        <v>4258</v>
      </c>
    </row>
    <row r="723" spans="3:15" x14ac:dyDescent="0.2">
      <c r="C723" s="377"/>
      <c r="D723" s="377"/>
      <c r="E723" s="377"/>
      <c r="H723" s="386" t="s">
        <v>4473</v>
      </c>
      <c r="I723" s="388" t="s">
        <v>4322</v>
      </c>
      <c r="J723" s="381" t="s">
        <v>4496</v>
      </c>
      <c r="L723" s="381" t="s">
        <v>8046</v>
      </c>
      <c r="M723" s="381" t="s">
        <v>4152</v>
      </c>
      <c r="N723" s="380" t="s">
        <v>4259</v>
      </c>
      <c r="O723" s="381" t="s">
        <v>4260</v>
      </c>
    </row>
    <row r="724" spans="3:15" x14ac:dyDescent="0.2">
      <c r="C724" s="377"/>
      <c r="D724" s="377"/>
      <c r="E724" s="377"/>
      <c r="H724" s="386" t="s">
        <v>4473</v>
      </c>
      <c r="I724" s="388" t="s">
        <v>4497</v>
      </c>
      <c r="J724" s="381" t="s">
        <v>4498</v>
      </c>
      <c r="L724" s="381" t="s">
        <v>8047</v>
      </c>
      <c r="M724" s="381" t="s">
        <v>4152</v>
      </c>
      <c r="N724" s="380" t="s">
        <v>4261</v>
      </c>
      <c r="O724" s="381" t="s">
        <v>4262</v>
      </c>
    </row>
    <row r="725" spans="3:15" x14ac:dyDescent="0.2">
      <c r="C725" s="377"/>
      <c r="D725" s="377"/>
      <c r="E725" s="377"/>
      <c r="H725" s="386" t="s">
        <v>4473</v>
      </c>
      <c r="I725" s="388" t="s">
        <v>4499</v>
      </c>
      <c r="J725" s="381" t="s">
        <v>4500</v>
      </c>
      <c r="L725" s="381" t="s">
        <v>8048</v>
      </c>
      <c r="M725" s="381" t="s">
        <v>4152</v>
      </c>
      <c r="N725" s="380" t="s">
        <v>4263</v>
      </c>
      <c r="O725" s="381" t="s">
        <v>4264</v>
      </c>
    </row>
    <row r="726" spans="3:15" x14ac:dyDescent="0.2">
      <c r="C726" s="377"/>
      <c r="D726" s="377"/>
      <c r="E726" s="377"/>
      <c r="H726" s="386" t="s">
        <v>4473</v>
      </c>
      <c r="I726" s="388" t="s">
        <v>4501</v>
      </c>
      <c r="J726" s="381" t="s">
        <v>4502</v>
      </c>
      <c r="L726" s="381" t="s">
        <v>8049</v>
      </c>
      <c r="M726" s="381" t="s">
        <v>4152</v>
      </c>
      <c r="N726" s="380" t="s">
        <v>4265</v>
      </c>
      <c r="O726" s="381" t="s">
        <v>4266</v>
      </c>
    </row>
    <row r="727" spans="3:15" x14ac:dyDescent="0.2">
      <c r="C727" s="377"/>
      <c r="D727" s="377"/>
      <c r="E727" s="377"/>
      <c r="H727" s="386" t="s">
        <v>4473</v>
      </c>
      <c r="I727" s="388" t="s">
        <v>4503</v>
      </c>
      <c r="J727" s="381" t="s">
        <v>4504</v>
      </c>
      <c r="L727" s="381" t="s">
        <v>8050</v>
      </c>
      <c r="M727" s="381" t="s">
        <v>4152</v>
      </c>
      <c r="N727" s="380" t="s">
        <v>4267</v>
      </c>
      <c r="O727" s="381" t="s">
        <v>4268</v>
      </c>
    </row>
    <row r="728" spans="3:15" x14ac:dyDescent="0.2">
      <c r="C728" s="377"/>
      <c r="D728" s="377"/>
      <c r="E728" s="377"/>
      <c r="H728" s="386" t="s">
        <v>4473</v>
      </c>
      <c r="I728" s="388" t="s">
        <v>4505</v>
      </c>
      <c r="J728" s="381" t="s">
        <v>4506</v>
      </c>
      <c r="L728" s="381" t="s">
        <v>8051</v>
      </c>
      <c r="M728" s="381" t="s">
        <v>4152</v>
      </c>
      <c r="N728" s="380" t="s">
        <v>4269</v>
      </c>
      <c r="O728" s="381" t="s">
        <v>4270</v>
      </c>
    </row>
    <row r="729" spans="3:15" x14ac:dyDescent="0.2">
      <c r="C729" s="377"/>
      <c r="D729" s="377"/>
      <c r="E729" s="377"/>
      <c r="H729" s="386" t="s">
        <v>4473</v>
      </c>
      <c r="I729" s="388" t="s">
        <v>4507</v>
      </c>
      <c r="J729" s="381" t="s">
        <v>4508</v>
      </c>
      <c r="L729" s="381" t="s">
        <v>8052</v>
      </c>
      <c r="M729" s="381" t="s">
        <v>4152</v>
      </c>
      <c r="N729" s="380" t="s">
        <v>4271</v>
      </c>
      <c r="O729" s="381" t="s">
        <v>4272</v>
      </c>
    </row>
    <row r="730" spans="3:15" x14ac:dyDescent="0.2">
      <c r="C730" s="377"/>
      <c r="D730" s="377"/>
      <c r="E730" s="377"/>
      <c r="H730" s="386" t="s">
        <v>4473</v>
      </c>
      <c r="I730" s="388" t="s">
        <v>4509</v>
      </c>
      <c r="J730" s="381" t="s">
        <v>4510</v>
      </c>
      <c r="L730" s="381" t="s">
        <v>8053</v>
      </c>
      <c r="M730" s="381" t="s">
        <v>4152</v>
      </c>
      <c r="N730" s="380" t="s">
        <v>4273</v>
      </c>
      <c r="O730" s="381" t="s">
        <v>4274</v>
      </c>
    </row>
    <row r="731" spans="3:15" x14ac:dyDescent="0.2">
      <c r="C731" s="377"/>
      <c r="D731" s="377"/>
      <c r="E731" s="377"/>
      <c r="H731" s="386" t="s">
        <v>4473</v>
      </c>
      <c r="I731" s="388" t="s">
        <v>4511</v>
      </c>
      <c r="J731" s="381" t="s">
        <v>4512</v>
      </c>
      <c r="L731" s="381" t="s">
        <v>8054</v>
      </c>
      <c r="M731" s="381" t="s">
        <v>4152</v>
      </c>
      <c r="N731" s="380" t="s">
        <v>4275</v>
      </c>
      <c r="O731" s="381" t="s">
        <v>4276</v>
      </c>
    </row>
    <row r="732" spans="3:15" x14ac:dyDescent="0.2">
      <c r="C732" s="377"/>
      <c r="D732" s="377"/>
      <c r="E732" s="377"/>
      <c r="H732" s="386" t="s">
        <v>4473</v>
      </c>
      <c r="I732" s="388" t="s">
        <v>4513</v>
      </c>
      <c r="J732" s="381" t="s">
        <v>4514</v>
      </c>
      <c r="L732" s="381" t="s">
        <v>8055</v>
      </c>
      <c r="M732" s="381" t="s">
        <v>4152</v>
      </c>
      <c r="N732" s="380" t="s">
        <v>4277</v>
      </c>
      <c r="O732" s="381" t="s">
        <v>4278</v>
      </c>
    </row>
    <row r="733" spans="3:15" x14ac:dyDescent="0.2">
      <c r="C733" s="377"/>
      <c r="D733" s="377"/>
      <c r="E733" s="377"/>
      <c r="H733" s="394"/>
      <c r="I733" s="390" t="s">
        <v>4515</v>
      </c>
      <c r="J733" s="395"/>
      <c r="L733" s="381" t="s">
        <v>8056</v>
      </c>
      <c r="M733" s="381" t="s">
        <v>4152</v>
      </c>
      <c r="N733" s="380" t="s">
        <v>4279</v>
      </c>
      <c r="O733" s="381" t="s">
        <v>4280</v>
      </c>
    </row>
    <row r="734" spans="3:15" x14ac:dyDescent="0.2">
      <c r="C734" s="377"/>
      <c r="D734" s="377"/>
      <c r="E734" s="377"/>
      <c r="H734" s="386" t="s">
        <v>4516</v>
      </c>
      <c r="I734" s="388" t="s">
        <v>4517</v>
      </c>
      <c r="J734" s="381" t="s">
        <v>4518</v>
      </c>
      <c r="L734" s="381" t="s">
        <v>8057</v>
      </c>
      <c r="M734" s="381" t="s">
        <v>4152</v>
      </c>
      <c r="N734" s="380" t="s">
        <v>4281</v>
      </c>
      <c r="O734" s="381" t="s">
        <v>4282</v>
      </c>
    </row>
    <row r="735" spans="3:15" x14ac:dyDescent="0.2">
      <c r="C735" s="377"/>
      <c r="D735" s="377"/>
      <c r="E735" s="377"/>
      <c r="H735" s="386" t="s">
        <v>4516</v>
      </c>
      <c r="I735" s="388" t="s">
        <v>4519</v>
      </c>
      <c r="J735" s="381" t="s">
        <v>4520</v>
      </c>
      <c r="L735" s="381" t="s">
        <v>8058</v>
      </c>
      <c r="M735" s="381" t="s">
        <v>4152</v>
      </c>
      <c r="N735" s="380" t="s">
        <v>4283</v>
      </c>
      <c r="O735" s="381" t="s">
        <v>4284</v>
      </c>
    </row>
    <row r="736" spans="3:15" x14ac:dyDescent="0.2">
      <c r="C736" s="377"/>
      <c r="D736" s="377"/>
      <c r="E736" s="377"/>
      <c r="H736" s="386" t="s">
        <v>4516</v>
      </c>
      <c r="I736" s="388" t="s">
        <v>4521</v>
      </c>
      <c r="J736" s="381" t="s">
        <v>4522</v>
      </c>
      <c r="L736" s="381" t="s">
        <v>8059</v>
      </c>
      <c r="M736" s="381" t="s">
        <v>4286</v>
      </c>
      <c r="N736" s="380" t="s">
        <v>4287</v>
      </c>
      <c r="O736" s="381" t="s">
        <v>4288</v>
      </c>
    </row>
    <row r="737" spans="3:15" x14ac:dyDescent="0.2">
      <c r="C737" s="377"/>
      <c r="D737" s="377"/>
      <c r="E737" s="377"/>
      <c r="H737" s="386" t="s">
        <v>4516</v>
      </c>
      <c r="I737" s="388" t="s">
        <v>4523</v>
      </c>
      <c r="J737" s="381" t="s">
        <v>4524</v>
      </c>
      <c r="L737" s="381" t="s">
        <v>8060</v>
      </c>
      <c r="M737" s="381" t="s">
        <v>4286</v>
      </c>
      <c r="N737" s="380" t="s">
        <v>4289</v>
      </c>
      <c r="O737" s="381" t="s">
        <v>4290</v>
      </c>
    </row>
    <row r="738" spans="3:15" x14ac:dyDescent="0.2">
      <c r="C738" s="377"/>
      <c r="D738" s="377"/>
      <c r="E738" s="377"/>
      <c r="H738" s="386" t="s">
        <v>4516</v>
      </c>
      <c r="I738" s="388" t="s">
        <v>4525</v>
      </c>
      <c r="J738" s="381" t="s">
        <v>4526</v>
      </c>
      <c r="L738" s="381" t="s">
        <v>8061</v>
      </c>
      <c r="M738" s="381"/>
      <c r="N738" s="380"/>
      <c r="O738" s="381" t="s">
        <v>4290</v>
      </c>
    </row>
    <row r="739" spans="3:15" x14ac:dyDescent="0.2">
      <c r="C739" s="377"/>
      <c r="D739" s="377"/>
      <c r="E739" s="377"/>
      <c r="H739" s="386" t="s">
        <v>4516</v>
      </c>
      <c r="I739" s="388" t="s">
        <v>4527</v>
      </c>
      <c r="J739" s="381" t="s">
        <v>4528</v>
      </c>
      <c r="L739" s="381" t="s">
        <v>8062</v>
      </c>
      <c r="M739" s="381" t="s">
        <v>4286</v>
      </c>
      <c r="N739" s="380" t="s">
        <v>4291</v>
      </c>
      <c r="O739" s="381" t="s">
        <v>4292</v>
      </c>
    </row>
    <row r="740" spans="3:15" x14ac:dyDescent="0.2">
      <c r="C740" s="377"/>
      <c r="D740" s="377"/>
      <c r="E740" s="377"/>
      <c r="H740" s="386" t="s">
        <v>4516</v>
      </c>
      <c r="I740" s="388" t="s">
        <v>4529</v>
      </c>
      <c r="J740" s="381" t="s">
        <v>4530</v>
      </c>
      <c r="L740" s="381" t="s">
        <v>8063</v>
      </c>
      <c r="M740" s="381" t="s">
        <v>4286</v>
      </c>
      <c r="N740" s="380" t="s">
        <v>4293</v>
      </c>
      <c r="O740" s="381" t="s">
        <v>4294</v>
      </c>
    </row>
    <row r="741" spans="3:15" x14ac:dyDescent="0.2">
      <c r="C741" s="377"/>
      <c r="D741" s="377"/>
      <c r="E741" s="377"/>
      <c r="H741" s="386" t="s">
        <v>4516</v>
      </c>
      <c r="I741" s="388" t="s">
        <v>4531</v>
      </c>
      <c r="J741" s="381" t="s">
        <v>4532</v>
      </c>
      <c r="L741" s="381" t="s">
        <v>8064</v>
      </c>
      <c r="M741" s="381" t="s">
        <v>4286</v>
      </c>
      <c r="N741" s="380" t="s">
        <v>4295</v>
      </c>
      <c r="O741" s="381" t="s">
        <v>4296</v>
      </c>
    </row>
    <row r="742" spans="3:15" x14ac:dyDescent="0.2">
      <c r="C742" s="377"/>
      <c r="D742" s="377"/>
      <c r="E742" s="377"/>
      <c r="H742" s="386" t="s">
        <v>4516</v>
      </c>
      <c r="I742" s="388" t="s">
        <v>4533</v>
      </c>
      <c r="J742" s="381" t="s">
        <v>4534</v>
      </c>
      <c r="L742" s="381" t="s">
        <v>8065</v>
      </c>
      <c r="M742" s="381" t="s">
        <v>4286</v>
      </c>
      <c r="N742" s="380" t="s">
        <v>4297</v>
      </c>
      <c r="O742" s="381" t="s">
        <v>4298</v>
      </c>
    </row>
    <row r="743" spans="3:15" x14ac:dyDescent="0.2">
      <c r="C743" s="377"/>
      <c r="D743" s="377"/>
      <c r="E743" s="377"/>
      <c r="H743" s="386" t="s">
        <v>4516</v>
      </c>
      <c r="I743" s="388" t="s">
        <v>4535</v>
      </c>
      <c r="J743" s="381" t="s">
        <v>4536</v>
      </c>
      <c r="L743" s="381" t="s">
        <v>8066</v>
      </c>
      <c r="M743" s="381" t="s">
        <v>4286</v>
      </c>
      <c r="N743" s="380" t="s">
        <v>4299</v>
      </c>
      <c r="O743" s="381" t="s">
        <v>4300</v>
      </c>
    </row>
    <row r="744" spans="3:15" x14ac:dyDescent="0.2">
      <c r="C744" s="377"/>
      <c r="D744" s="377"/>
      <c r="E744" s="377"/>
      <c r="H744" s="386" t="s">
        <v>4516</v>
      </c>
      <c r="I744" s="388" t="s">
        <v>4537</v>
      </c>
      <c r="J744" s="381" t="s">
        <v>4538</v>
      </c>
      <c r="L744" s="381" t="s">
        <v>8067</v>
      </c>
      <c r="M744" s="381" t="s">
        <v>4286</v>
      </c>
      <c r="N744" s="380" t="s">
        <v>4301</v>
      </c>
      <c r="O744" s="381" t="s">
        <v>4302</v>
      </c>
    </row>
    <row r="745" spans="3:15" x14ac:dyDescent="0.2">
      <c r="C745" s="377"/>
      <c r="D745" s="377"/>
      <c r="E745" s="377"/>
      <c r="H745" s="386" t="s">
        <v>4516</v>
      </c>
      <c r="I745" s="388" t="s">
        <v>4539</v>
      </c>
      <c r="J745" s="381" t="s">
        <v>4540</v>
      </c>
      <c r="L745" s="381" t="s">
        <v>8068</v>
      </c>
      <c r="M745" s="381" t="s">
        <v>4286</v>
      </c>
      <c r="N745" s="380" t="s">
        <v>4303</v>
      </c>
      <c r="O745" s="381" t="s">
        <v>4304</v>
      </c>
    </row>
    <row r="746" spans="3:15" x14ac:dyDescent="0.2">
      <c r="C746" s="377"/>
      <c r="D746" s="377"/>
      <c r="E746" s="377"/>
      <c r="H746" s="386" t="s">
        <v>4516</v>
      </c>
      <c r="I746" s="388" t="s">
        <v>4541</v>
      </c>
      <c r="J746" s="381" t="s">
        <v>4542</v>
      </c>
      <c r="L746" s="381" t="s">
        <v>8069</v>
      </c>
      <c r="M746" s="381" t="s">
        <v>4286</v>
      </c>
      <c r="N746" s="380" t="s">
        <v>4305</v>
      </c>
      <c r="O746" s="381" t="s">
        <v>4306</v>
      </c>
    </row>
    <row r="747" spans="3:15" x14ac:dyDescent="0.2">
      <c r="C747" s="377"/>
      <c r="D747" s="377"/>
      <c r="E747" s="377"/>
      <c r="H747" s="386" t="s">
        <v>4516</v>
      </c>
      <c r="I747" s="388" t="s">
        <v>4543</v>
      </c>
      <c r="J747" s="381" t="s">
        <v>4544</v>
      </c>
      <c r="L747" s="381" t="s">
        <v>8070</v>
      </c>
      <c r="M747" s="381" t="s">
        <v>4286</v>
      </c>
      <c r="N747" s="380" t="s">
        <v>3669</v>
      </c>
      <c r="O747" s="381" t="s">
        <v>4307</v>
      </c>
    </row>
    <row r="748" spans="3:15" x14ac:dyDescent="0.2">
      <c r="C748" s="377"/>
      <c r="D748" s="377"/>
      <c r="E748" s="377"/>
      <c r="H748" s="386" t="s">
        <v>4516</v>
      </c>
      <c r="I748" s="388" t="s">
        <v>4545</v>
      </c>
      <c r="J748" s="381" t="s">
        <v>4546</v>
      </c>
      <c r="L748" s="381" t="s">
        <v>8071</v>
      </c>
      <c r="M748" s="381" t="s">
        <v>4286</v>
      </c>
      <c r="N748" s="380" t="s">
        <v>4308</v>
      </c>
      <c r="O748" s="381" t="s">
        <v>4309</v>
      </c>
    </row>
    <row r="749" spans="3:15" x14ac:dyDescent="0.2">
      <c r="C749" s="377"/>
      <c r="D749" s="377"/>
      <c r="E749" s="377"/>
      <c r="H749" s="386" t="s">
        <v>4516</v>
      </c>
      <c r="I749" s="388" t="s">
        <v>4547</v>
      </c>
      <c r="J749" s="381" t="s">
        <v>4548</v>
      </c>
      <c r="L749" s="381" t="s">
        <v>8072</v>
      </c>
      <c r="M749" s="381" t="s">
        <v>4286</v>
      </c>
      <c r="N749" s="380" t="s">
        <v>4310</v>
      </c>
      <c r="O749" s="381" t="s">
        <v>4311</v>
      </c>
    </row>
    <row r="750" spans="3:15" x14ac:dyDescent="0.2">
      <c r="C750" s="377"/>
      <c r="D750" s="377"/>
      <c r="E750" s="377"/>
      <c r="H750" s="386" t="s">
        <v>4516</v>
      </c>
      <c r="I750" s="388" t="s">
        <v>4549</v>
      </c>
      <c r="J750" s="381" t="s">
        <v>4550</v>
      </c>
      <c r="L750" s="381" t="s">
        <v>8073</v>
      </c>
      <c r="M750" s="381" t="s">
        <v>4286</v>
      </c>
      <c r="N750" s="380" t="s">
        <v>4312</v>
      </c>
      <c r="O750" s="381" t="s">
        <v>4313</v>
      </c>
    </row>
    <row r="751" spans="3:15" x14ac:dyDescent="0.2">
      <c r="C751" s="377"/>
      <c r="D751" s="377"/>
      <c r="E751" s="377"/>
      <c r="H751" s="386" t="s">
        <v>4516</v>
      </c>
      <c r="I751" s="388" t="s">
        <v>4551</v>
      </c>
      <c r="J751" s="381" t="s">
        <v>4552</v>
      </c>
      <c r="L751" s="381" t="s">
        <v>8074</v>
      </c>
      <c r="M751" s="381" t="s">
        <v>4286</v>
      </c>
      <c r="N751" s="380" t="s">
        <v>4314</v>
      </c>
      <c r="O751" s="381" t="s">
        <v>4315</v>
      </c>
    </row>
    <row r="752" spans="3:15" x14ac:dyDescent="0.2">
      <c r="C752" s="377"/>
      <c r="D752" s="377"/>
      <c r="E752" s="377"/>
      <c r="H752" s="386" t="s">
        <v>4516</v>
      </c>
      <c r="I752" s="388" t="s">
        <v>4553</v>
      </c>
      <c r="J752" s="381" t="s">
        <v>4554</v>
      </c>
      <c r="L752" s="381" t="s">
        <v>8075</v>
      </c>
      <c r="M752" s="381" t="s">
        <v>4286</v>
      </c>
      <c r="N752" s="380" t="s">
        <v>3595</v>
      </c>
      <c r="O752" s="381" t="s">
        <v>4316</v>
      </c>
    </row>
    <row r="753" spans="3:15" x14ac:dyDescent="0.2">
      <c r="C753" s="377"/>
      <c r="D753" s="377"/>
      <c r="E753" s="377"/>
      <c r="H753" s="386" t="s">
        <v>4516</v>
      </c>
      <c r="I753" s="388" t="s">
        <v>4555</v>
      </c>
      <c r="J753" s="381" t="s">
        <v>4556</v>
      </c>
      <c r="L753" s="381" t="s">
        <v>8076</v>
      </c>
      <c r="M753" s="381" t="s">
        <v>4286</v>
      </c>
      <c r="N753" s="380" t="s">
        <v>4317</v>
      </c>
      <c r="O753" s="381" t="s">
        <v>4318</v>
      </c>
    </row>
    <row r="754" spans="3:15" x14ac:dyDescent="0.2">
      <c r="C754" s="377"/>
      <c r="D754" s="377"/>
      <c r="E754" s="377"/>
      <c r="H754" s="386" t="s">
        <v>4516</v>
      </c>
      <c r="I754" s="388" t="s">
        <v>4557</v>
      </c>
      <c r="J754" s="381" t="s">
        <v>4558</v>
      </c>
      <c r="L754" s="381" t="s">
        <v>8077</v>
      </c>
      <c r="M754" s="381" t="s">
        <v>4286</v>
      </c>
      <c r="N754" s="380" t="s">
        <v>4319</v>
      </c>
      <c r="O754" s="381" t="s">
        <v>4320</v>
      </c>
    </row>
    <row r="755" spans="3:15" x14ac:dyDescent="0.2">
      <c r="C755" s="377"/>
      <c r="D755" s="377"/>
      <c r="E755" s="377"/>
      <c r="H755" s="386" t="s">
        <v>4516</v>
      </c>
      <c r="I755" s="388" t="s">
        <v>4559</v>
      </c>
      <c r="J755" s="381" t="s">
        <v>4560</v>
      </c>
      <c r="L755" s="381" t="s">
        <v>8078</v>
      </c>
      <c r="M755" s="381" t="s">
        <v>4286</v>
      </c>
      <c r="N755" s="380" t="s">
        <v>3960</v>
      </c>
      <c r="O755" s="381" t="s">
        <v>4321</v>
      </c>
    </row>
    <row r="756" spans="3:15" x14ac:dyDescent="0.2">
      <c r="C756" s="377"/>
      <c r="D756" s="377"/>
      <c r="E756" s="377"/>
      <c r="H756" s="394"/>
      <c r="I756" s="390" t="s">
        <v>4561</v>
      </c>
      <c r="J756" s="395"/>
      <c r="L756" s="381" t="s">
        <v>8079</v>
      </c>
      <c r="M756" s="381" t="s">
        <v>4286</v>
      </c>
      <c r="N756" s="380" t="s">
        <v>4322</v>
      </c>
      <c r="O756" s="381" t="s">
        <v>4323</v>
      </c>
    </row>
    <row r="757" spans="3:15" x14ac:dyDescent="0.2">
      <c r="C757" s="377"/>
      <c r="D757" s="377"/>
      <c r="E757" s="377"/>
      <c r="H757" s="386" t="s">
        <v>4562</v>
      </c>
      <c r="I757" s="388" t="s">
        <v>4563</v>
      </c>
      <c r="J757" s="381" t="s">
        <v>4564</v>
      </c>
      <c r="L757" s="381" t="s">
        <v>8080</v>
      </c>
      <c r="M757" s="381" t="s">
        <v>4286</v>
      </c>
      <c r="N757" s="380" t="s">
        <v>4324</v>
      </c>
      <c r="O757" s="381" t="s">
        <v>4325</v>
      </c>
    </row>
    <row r="758" spans="3:15" x14ac:dyDescent="0.2">
      <c r="C758" s="377"/>
      <c r="D758" s="377"/>
      <c r="E758" s="377"/>
      <c r="H758" s="386" t="s">
        <v>4562</v>
      </c>
      <c r="I758" s="388" t="s">
        <v>4565</v>
      </c>
      <c r="J758" s="381" t="s">
        <v>4566</v>
      </c>
      <c r="L758" s="381" t="s">
        <v>8081</v>
      </c>
      <c r="M758" s="381" t="s">
        <v>4286</v>
      </c>
      <c r="N758" s="380" t="s">
        <v>4233</v>
      </c>
      <c r="O758" s="381" t="s">
        <v>4326</v>
      </c>
    </row>
    <row r="759" spans="3:15" x14ac:dyDescent="0.2">
      <c r="C759" s="377"/>
      <c r="D759" s="377"/>
      <c r="E759" s="377"/>
      <c r="H759" s="386" t="s">
        <v>4562</v>
      </c>
      <c r="I759" s="388" t="s">
        <v>4567</v>
      </c>
      <c r="J759" s="381" t="s">
        <v>4568</v>
      </c>
      <c r="L759" s="381" t="s">
        <v>8082</v>
      </c>
      <c r="M759" s="381" t="s">
        <v>4286</v>
      </c>
      <c r="N759" s="380" t="s">
        <v>4327</v>
      </c>
      <c r="O759" s="381" t="s">
        <v>4328</v>
      </c>
    </row>
    <row r="760" spans="3:15" x14ac:dyDescent="0.2">
      <c r="C760" s="377"/>
      <c r="D760" s="377"/>
      <c r="E760" s="377"/>
      <c r="H760" s="386" t="s">
        <v>4562</v>
      </c>
      <c r="I760" s="388" t="s">
        <v>4569</v>
      </c>
      <c r="J760" s="381" t="s">
        <v>4570</v>
      </c>
      <c r="L760" s="381" t="s">
        <v>8083</v>
      </c>
      <c r="M760" s="381" t="s">
        <v>4286</v>
      </c>
      <c r="N760" s="380" t="s">
        <v>4329</v>
      </c>
      <c r="O760" s="381" t="s">
        <v>4330</v>
      </c>
    </row>
    <row r="761" spans="3:15" x14ac:dyDescent="0.2">
      <c r="C761" s="377"/>
      <c r="D761" s="377"/>
      <c r="E761" s="377"/>
      <c r="H761" s="386" t="s">
        <v>4562</v>
      </c>
      <c r="I761" s="388" t="s">
        <v>4571</v>
      </c>
      <c r="J761" s="381" t="s">
        <v>4572</v>
      </c>
      <c r="L761" s="381" t="s">
        <v>8084</v>
      </c>
      <c r="M761" s="381" t="s">
        <v>4286</v>
      </c>
      <c r="N761" s="380" t="s">
        <v>4331</v>
      </c>
      <c r="O761" s="381" t="s">
        <v>4332</v>
      </c>
    </row>
    <row r="762" spans="3:15" x14ac:dyDescent="0.2">
      <c r="C762" s="377"/>
      <c r="D762" s="377"/>
      <c r="E762" s="377"/>
      <c r="H762" s="386" t="s">
        <v>4562</v>
      </c>
      <c r="I762" s="388" t="s">
        <v>4573</v>
      </c>
      <c r="J762" s="381" t="s">
        <v>4574</v>
      </c>
      <c r="L762" s="381" t="s">
        <v>8085</v>
      </c>
      <c r="M762" s="381" t="s">
        <v>4286</v>
      </c>
      <c r="N762" s="380" t="s">
        <v>4333</v>
      </c>
      <c r="O762" s="381" t="s">
        <v>4334</v>
      </c>
    </row>
    <row r="763" spans="3:15" x14ac:dyDescent="0.2">
      <c r="C763" s="377"/>
      <c r="D763" s="377"/>
      <c r="E763" s="377"/>
      <c r="H763" s="386" t="s">
        <v>4562</v>
      </c>
      <c r="I763" s="388" t="s">
        <v>4575</v>
      </c>
      <c r="J763" s="381" t="s">
        <v>4576</v>
      </c>
      <c r="L763" s="381" t="s">
        <v>8086</v>
      </c>
      <c r="M763" s="381"/>
      <c r="N763" s="380"/>
      <c r="O763" s="381" t="s">
        <v>4334</v>
      </c>
    </row>
    <row r="764" spans="3:15" x14ac:dyDescent="0.2">
      <c r="C764" s="377"/>
      <c r="D764" s="377"/>
      <c r="E764" s="377"/>
      <c r="H764" s="386" t="s">
        <v>4562</v>
      </c>
      <c r="I764" s="388" t="s">
        <v>4577</v>
      </c>
      <c r="J764" s="381" t="s">
        <v>4578</v>
      </c>
      <c r="L764" s="381" t="s">
        <v>8087</v>
      </c>
      <c r="M764" s="381" t="s">
        <v>4286</v>
      </c>
      <c r="N764" s="380" t="s">
        <v>4335</v>
      </c>
      <c r="O764" s="381" t="s">
        <v>4336</v>
      </c>
    </row>
    <row r="765" spans="3:15" x14ac:dyDescent="0.2">
      <c r="C765" s="377"/>
      <c r="D765" s="377"/>
      <c r="E765" s="377"/>
      <c r="H765" s="386" t="s">
        <v>4562</v>
      </c>
      <c r="I765" s="388" t="s">
        <v>4579</v>
      </c>
      <c r="J765" s="381" t="s">
        <v>4580</v>
      </c>
      <c r="L765" s="381" t="s">
        <v>8088</v>
      </c>
      <c r="M765" s="381" t="s">
        <v>4286</v>
      </c>
      <c r="N765" s="380" t="s">
        <v>4337</v>
      </c>
      <c r="O765" s="381" t="s">
        <v>4338</v>
      </c>
    </row>
    <row r="766" spans="3:15" x14ac:dyDescent="0.2">
      <c r="C766" s="377"/>
      <c r="D766" s="377"/>
      <c r="E766" s="377"/>
      <c r="H766" s="386" t="s">
        <v>4562</v>
      </c>
      <c r="I766" s="388" t="s">
        <v>4581</v>
      </c>
      <c r="J766" s="381" t="s">
        <v>4582</v>
      </c>
      <c r="L766" s="381" t="s">
        <v>8089</v>
      </c>
      <c r="M766" s="381" t="s">
        <v>4286</v>
      </c>
      <c r="N766" s="380" t="s">
        <v>4339</v>
      </c>
      <c r="O766" s="381" t="s">
        <v>4340</v>
      </c>
    </row>
    <row r="767" spans="3:15" x14ac:dyDescent="0.2">
      <c r="C767" s="377"/>
      <c r="D767" s="377"/>
      <c r="E767" s="377"/>
      <c r="H767" s="386" t="s">
        <v>4562</v>
      </c>
      <c r="I767" s="388" t="s">
        <v>4583</v>
      </c>
      <c r="J767" s="381" t="s">
        <v>4584</v>
      </c>
      <c r="L767" s="381" t="s">
        <v>8090</v>
      </c>
      <c r="M767" s="381" t="s">
        <v>4286</v>
      </c>
      <c r="N767" s="380" t="s">
        <v>4341</v>
      </c>
      <c r="O767" s="381" t="s">
        <v>4342</v>
      </c>
    </row>
    <row r="768" spans="3:15" x14ac:dyDescent="0.2">
      <c r="C768" s="377"/>
      <c r="D768" s="377"/>
      <c r="E768" s="377"/>
      <c r="H768" s="386" t="s">
        <v>4562</v>
      </c>
      <c r="I768" s="388" t="s">
        <v>4585</v>
      </c>
      <c r="J768" s="381" t="s">
        <v>4586</v>
      </c>
      <c r="L768" s="381" t="s">
        <v>8091</v>
      </c>
      <c r="M768" s="381" t="s">
        <v>4286</v>
      </c>
      <c r="N768" s="380" t="s">
        <v>4343</v>
      </c>
      <c r="O768" s="381" t="s">
        <v>4344</v>
      </c>
    </row>
    <row r="769" spans="3:15" x14ac:dyDescent="0.2">
      <c r="C769" s="377"/>
      <c r="D769" s="377"/>
      <c r="E769" s="377"/>
      <c r="H769" s="386" t="s">
        <v>4562</v>
      </c>
      <c r="I769" s="388" t="s">
        <v>4587</v>
      </c>
      <c r="J769" s="381" t="s">
        <v>4588</v>
      </c>
      <c r="L769" s="381" t="s">
        <v>8092</v>
      </c>
      <c r="M769" s="381" t="s">
        <v>4286</v>
      </c>
      <c r="N769" s="380" t="s">
        <v>4345</v>
      </c>
      <c r="O769" s="381" t="s">
        <v>4346</v>
      </c>
    </row>
    <row r="770" spans="3:15" x14ac:dyDescent="0.2">
      <c r="C770" s="377"/>
      <c r="D770" s="377"/>
      <c r="E770" s="377"/>
      <c r="H770" s="386" t="s">
        <v>4562</v>
      </c>
      <c r="I770" s="388" t="s">
        <v>4589</v>
      </c>
      <c r="J770" s="381" t="s">
        <v>4590</v>
      </c>
      <c r="L770" s="381" t="s">
        <v>8093</v>
      </c>
      <c r="M770" s="381" t="s">
        <v>4286</v>
      </c>
      <c r="N770" s="380" t="s">
        <v>4347</v>
      </c>
      <c r="O770" s="381" t="s">
        <v>4348</v>
      </c>
    </row>
    <row r="771" spans="3:15" x14ac:dyDescent="0.2">
      <c r="C771" s="377"/>
      <c r="D771" s="377"/>
      <c r="E771" s="377"/>
      <c r="H771" s="386" t="s">
        <v>4562</v>
      </c>
      <c r="I771" s="388" t="s">
        <v>4591</v>
      </c>
      <c r="J771" s="381" t="s">
        <v>4592</v>
      </c>
      <c r="L771" s="381" t="s">
        <v>8094</v>
      </c>
      <c r="M771" s="381" t="s">
        <v>4286</v>
      </c>
      <c r="N771" s="380" t="s">
        <v>4349</v>
      </c>
      <c r="O771" s="381" t="s">
        <v>4350</v>
      </c>
    </row>
    <row r="772" spans="3:15" x14ac:dyDescent="0.2">
      <c r="C772" s="377"/>
      <c r="D772" s="377"/>
      <c r="E772" s="377"/>
      <c r="H772" s="394"/>
      <c r="I772" s="390" t="s">
        <v>4593</v>
      </c>
      <c r="J772" s="395"/>
      <c r="L772" s="381" t="s">
        <v>8095</v>
      </c>
      <c r="M772" s="381" t="s">
        <v>4286</v>
      </c>
      <c r="N772" s="380" t="s">
        <v>4351</v>
      </c>
      <c r="O772" s="381" t="s">
        <v>4352</v>
      </c>
    </row>
    <row r="773" spans="3:15" x14ac:dyDescent="0.2">
      <c r="C773" s="377"/>
      <c r="D773" s="377"/>
      <c r="E773" s="377"/>
      <c r="H773" s="381" t="s">
        <v>4594</v>
      </c>
      <c r="I773" s="380" t="s">
        <v>3619</v>
      </c>
      <c r="J773" s="381" t="s">
        <v>4595</v>
      </c>
      <c r="L773" s="381" t="s">
        <v>8096</v>
      </c>
      <c r="M773" s="381" t="s">
        <v>4354</v>
      </c>
      <c r="N773" s="380" t="s">
        <v>4355</v>
      </c>
      <c r="O773" s="381" t="s">
        <v>4356</v>
      </c>
    </row>
    <row r="774" spans="3:15" x14ac:dyDescent="0.2">
      <c r="C774" s="377"/>
      <c r="D774" s="377"/>
      <c r="E774" s="377"/>
      <c r="H774" s="381" t="s">
        <v>4594</v>
      </c>
      <c r="I774" s="380" t="s">
        <v>4596</v>
      </c>
      <c r="J774" s="381" t="s">
        <v>4597</v>
      </c>
      <c r="L774" s="381" t="s">
        <v>8097</v>
      </c>
      <c r="M774" s="381" t="s">
        <v>4354</v>
      </c>
      <c r="N774" s="380" t="s">
        <v>4357</v>
      </c>
      <c r="O774" s="381" t="s">
        <v>4358</v>
      </c>
    </row>
    <row r="775" spans="3:15" x14ac:dyDescent="0.2">
      <c r="C775" s="377"/>
      <c r="D775" s="377"/>
      <c r="E775" s="377"/>
      <c r="H775" s="381" t="s">
        <v>4594</v>
      </c>
      <c r="I775" s="380" t="s">
        <v>4598</v>
      </c>
      <c r="J775" s="381" t="s">
        <v>4599</v>
      </c>
      <c r="L775" s="381" t="s">
        <v>8098</v>
      </c>
      <c r="M775" s="381" t="s">
        <v>4354</v>
      </c>
      <c r="N775" s="380" t="s">
        <v>4359</v>
      </c>
      <c r="O775" s="381" t="s">
        <v>4360</v>
      </c>
    </row>
    <row r="776" spans="3:15" x14ac:dyDescent="0.2">
      <c r="C776" s="377"/>
      <c r="D776" s="377"/>
      <c r="E776" s="377"/>
      <c r="H776" s="381" t="s">
        <v>4594</v>
      </c>
      <c r="I776" s="380" t="s">
        <v>4600</v>
      </c>
      <c r="J776" s="381" t="s">
        <v>4601</v>
      </c>
      <c r="L776" s="381" t="s">
        <v>8099</v>
      </c>
      <c r="M776" s="381" t="s">
        <v>4354</v>
      </c>
      <c r="N776" s="380" t="s">
        <v>4361</v>
      </c>
      <c r="O776" s="381" t="s">
        <v>4362</v>
      </c>
    </row>
    <row r="777" spans="3:15" x14ac:dyDescent="0.2">
      <c r="C777" s="377"/>
      <c r="D777" s="377"/>
      <c r="E777" s="377"/>
      <c r="H777" s="381" t="s">
        <v>4594</v>
      </c>
      <c r="I777" s="380" t="s">
        <v>4602</v>
      </c>
      <c r="J777" s="381" t="s">
        <v>4603</v>
      </c>
      <c r="L777" s="381" t="s">
        <v>8100</v>
      </c>
      <c r="M777" s="381" t="s">
        <v>4354</v>
      </c>
      <c r="N777" s="380" t="s">
        <v>4363</v>
      </c>
      <c r="O777" s="381" t="s">
        <v>4364</v>
      </c>
    </row>
    <row r="778" spans="3:15" x14ac:dyDescent="0.2">
      <c r="C778" s="377"/>
      <c r="D778" s="377"/>
      <c r="E778" s="377"/>
      <c r="H778" s="381" t="s">
        <v>4594</v>
      </c>
      <c r="I778" s="380" t="s">
        <v>4604</v>
      </c>
      <c r="J778" s="381" t="s">
        <v>4605</v>
      </c>
      <c r="L778" s="381" t="s">
        <v>8101</v>
      </c>
      <c r="M778" s="381" t="s">
        <v>4354</v>
      </c>
      <c r="N778" s="380" t="s">
        <v>4365</v>
      </c>
      <c r="O778" s="381" t="s">
        <v>4366</v>
      </c>
    </row>
    <row r="779" spans="3:15" x14ac:dyDescent="0.2">
      <c r="C779" s="377"/>
      <c r="D779" s="377"/>
      <c r="E779" s="377"/>
      <c r="H779" s="381" t="s">
        <v>4594</v>
      </c>
      <c r="I779" s="380" t="s">
        <v>4606</v>
      </c>
      <c r="J779" s="381" t="s">
        <v>4607</v>
      </c>
      <c r="L779" s="381" t="s">
        <v>8102</v>
      </c>
      <c r="M779" s="381" t="s">
        <v>4354</v>
      </c>
      <c r="N779" s="380" t="s">
        <v>4367</v>
      </c>
      <c r="O779" s="381" t="s">
        <v>4368</v>
      </c>
    </row>
    <row r="780" spans="3:15" x14ac:dyDescent="0.2">
      <c r="C780" s="377"/>
      <c r="D780" s="377"/>
      <c r="E780" s="377"/>
      <c r="H780" s="381" t="s">
        <v>4594</v>
      </c>
      <c r="I780" s="380" t="s">
        <v>4608</v>
      </c>
      <c r="J780" s="381" t="s">
        <v>4609</v>
      </c>
      <c r="L780" s="381" t="s">
        <v>8103</v>
      </c>
      <c r="M780" s="381" t="s">
        <v>4354</v>
      </c>
      <c r="N780" s="380" t="s">
        <v>4369</v>
      </c>
      <c r="O780" s="381" t="s">
        <v>4370</v>
      </c>
    </row>
    <row r="781" spans="3:15" x14ac:dyDescent="0.2">
      <c r="C781" s="377"/>
      <c r="D781" s="377"/>
      <c r="E781" s="377"/>
      <c r="H781" s="381" t="s">
        <v>4594</v>
      </c>
      <c r="I781" s="380" t="s">
        <v>4610</v>
      </c>
      <c r="J781" s="381" t="s">
        <v>4611</v>
      </c>
      <c r="L781" s="381" t="s">
        <v>8104</v>
      </c>
      <c r="M781" s="381" t="s">
        <v>4354</v>
      </c>
      <c r="N781" s="380" t="s">
        <v>4371</v>
      </c>
      <c r="O781" s="381" t="s">
        <v>4372</v>
      </c>
    </row>
    <row r="782" spans="3:15" x14ac:dyDescent="0.2">
      <c r="C782" s="377"/>
      <c r="D782" s="377"/>
      <c r="E782" s="377"/>
      <c r="H782" s="381" t="s">
        <v>4594</v>
      </c>
      <c r="I782" s="380" t="s">
        <v>4612</v>
      </c>
      <c r="J782" s="381" t="s">
        <v>4613</v>
      </c>
      <c r="L782" s="381" t="s">
        <v>8105</v>
      </c>
      <c r="M782" s="381" t="s">
        <v>4354</v>
      </c>
      <c r="N782" s="380" t="s">
        <v>4373</v>
      </c>
      <c r="O782" s="381" t="s">
        <v>4374</v>
      </c>
    </row>
    <row r="783" spans="3:15" x14ac:dyDescent="0.2">
      <c r="C783" s="377"/>
      <c r="D783" s="377"/>
      <c r="E783" s="377"/>
      <c r="H783" s="381" t="s">
        <v>4594</v>
      </c>
      <c r="I783" s="380" t="s">
        <v>4614</v>
      </c>
      <c r="J783" s="381" t="s">
        <v>4615</v>
      </c>
      <c r="L783" s="381" t="s">
        <v>8106</v>
      </c>
      <c r="M783" s="381"/>
      <c r="N783" s="380"/>
      <c r="O783" s="381" t="s">
        <v>4374</v>
      </c>
    </row>
    <row r="784" spans="3:15" x14ac:dyDescent="0.2">
      <c r="C784" s="377"/>
      <c r="D784" s="377"/>
      <c r="E784" s="377"/>
      <c r="H784" s="381" t="s">
        <v>4594</v>
      </c>
      <c r="I784" s="380" t="s">
        <v>3075</v>
      </c>
      <c r="J784" s="381" t="s">
        <v>4616</v>
      </c>
      <c r="L784" s="381" t="s">
        <v>8107</v>
      </c>
      <c r="M784" s="381"/>
      <c r="N784" s="380"/>
      <c r="O784" s="381" t="s">
        <v>4374</v>
      </c>
    </row>
    <row r="785" spans="3:15" x14ac:dyDescent="0.2">
      <c r="C785" s="377"/>
      <c r="D785" s="377"/>
      <c r="E785" s="377"/>
      <c r="H785" s="381" t="s">
        <v>4594</v>
      </c>
      <c r="I785" s="380" t="s">
        <v>4617</v>
      </c>
      <c r="J785" s="381" t="s">
        <v>4618</v>
      </c>
      <c r="L785" s="381" t="s">
        <v>8108</v>
      </c>
      <c r="M785" s="381" t="s">
        <v>4354</v>
      </c>
      <c r="N785" s="380" t="s">
        <v>4375</v>
      </c>
      <c r="O785" s="381" t="s">
        <v>4376</v>
      </c>
    </row>
    <row r="786" spans="3:15" x14ac:dyDescent="0.2">
      <c r="C786" s="377"/>
      <c r="D786" s="377"/>
      <c r="E786" s="377"/>
      <c r="H786" s="381" t="s">
        <v>4594</v>
      </c>
      <c r="I786" s="380" t="s">
        <v>4619</v>
      </c>
      <c r="J786" s="381" t="s">
        <v>4620</v>
      </c>
      <c r="L786" s="381" t="s">
        <v>8109</v>
      </c>
      <c r="M786" s="381" t="s">
        <v>4354</v>
      </c>
      <c r="N786" s="380" t="s">
        <v>4377</v>
      </c>
      <c r="O786" s="381" t="s">
        <v>4378</v>
      </c>
    </row>
    <row r="787" spans="3:15" x14ac:dyDescent="0.2">
      <c r="C787" s="377"/>
      <c r="D787" s="377"/>
      <c r="E787" s="377"/>
      <c r="H787" s="381" t="s">
        <v>4594</v>
      </c>
      <c r="I787" s="380" t="s">
        <v>4621</v>
      </c>
      <c r="J787" s="381" t="s">
        <v>4622</v>
      </c>
      <c r="L787" s="381" t="s">
        <v>8110</v>
      </c>
      <c r="M787" s="381" t="s">
        <v>4354</v>
      </c>
      <c r="N787" s="380" t="s">
        <v>4379</v>
      </c>
      <c r="O787" s="381" t="s">
        <v>4380</v>
      </c>
    </row>
    <row r="788" spans="3:15" x14ac:dyDescent="0.2">
      <c r="C788" s="377"/>
      <c r="D788" s="377"/>
      <c r="E788" s="377"/>
      <c r="H788" s="381" t="s">
        <v>4594</v>
      </c>
      <c r="I788" s="380" t="s">
        <v>4623</v>
      </c>
      <c r="J788" s="381" t="s">
        <v>4624</v>
      </c>
      <c r="L788" s="381" t="s">
        <v>8111</v>
      </c>
      <c r="M788" s="381" t="s">
        <v>4354</v>
      </c>
      <c r="N788" s="380" t="s">
        <v>4381</v>
      </c>
      <c r="O788" s="381" t="s">
        <v>4382</v>
      </c>
    </row>
    <row r="789" spans="3:15" x14ac:dyDescent="0.2">
      <c r="C789" s="377"/>
      <c r="D789" s="377"/>
      <c r="E789" s="377"/>
      <c r="H789" s="381" t="s">
        <v>4594</v>
      </c>
      <c r="I789" s="380" t="s">
        <v>4625</v>
      </c>
      <c r="J789" s="381" t="s">
        <v>4626</v>
      </c>
      <c r="L789" s="381" t="s">
        <v>8112</v>
      </c>
      <c r="M789" s="381" t="s">
        <v>4354</v>
      </c>
      <c r="N789" s="380" t="s">
        <v>4383</v>
      </c>
      <c r="O789" s="381" t="s">
        <v>4384</v>
      </c>
    </row>
    <row r="790" spans="3:15" x14ac:dyDescent="0.2">
      <c r="C790" s="377"/>
      <c r="D790" s="377"/>
      <c r="E790" s="377"/>
      <c r="H790" s="381" t="s">
        <v>4594</v>
      </c>
      <c r="I790" s="380" t="s">
        <v>4627</v>
      </c>
      <c r="J790" s="381" t="s">
        <v>4628</v>
      </c>
      <c r="L790" s="381" t="s">
        <v>8113</v>
      </c>
      <c r="M790" s="381" t="s">
        <v>4354</v>
      </c>
      <c r="N790" s="380" t="s">
        <v>3595</v>
      </c>
      <c r="O790" s="381" t="s">
        <v>4385</v>
      </c>
    </row>
    <row r="791" spans="3:15" x14ac:dyDescent="0.2">
      <c r="C791" s="377"/>
      <c r="D791" s="377"/>
      <c r="E791" s="377"/>
      <c r="H791" s="381" t="s">
        <v>4594</v>
      </c>
      <c r="I791" s="380" t="s">
        <v>4629</v>
      </c>
      <c r="J791" s="381" t="s">
        <v>4630</v>
      </c>
      <c r="L791" s="381" t="s">
        <v>8114</v>
      </c>
      <c r="M791" s="381" t="s">
        <v>4354</v>
      </c>
      <c r="N791" s="380" t="s">
        <v>4386</v>
      </c>
      <c r="O791" s="381" t="s">
        <v>4387</v>
      </c>
    </row>
    <row r="792" spans="3:15" x14ac:dyDescent="0.2">
      <c r="C792" s="377"/>
      <c r="D792" s="377"/>
      <c r="E792" s="377"/>
      <c r="H792" s="381" t="s">
        <v>4594</v>
      </c>
      <c r="I792" s="380" t="s">
        <v>4631</v>
      </c>
      <c r="J792" s="381" t="s">
        <v>4632</v>
      </c>
      <c r="L792" s="381" t="s">
        <v>8115</v>
      </c>
      <c r="M792" s="381" t="s">
        <v>4354</v>
      </c>
      <c r="N792" s="380" t="s">
        <v>3075</v>
      </c>
      <c r="O792" s="381" t="s">
        <v>4388</v>
      </c>
    </row>
    <row r="793" spans="3:15" x14ac:dyDescent="0.2">
      <c r="C793" s="377"/>
      <c r="D793" s="377"/>
      <c r="E793" s="377"/>
      <c r="H793" s="381" t="s">
        <v>4594</v>
      </c>
      <c r="I793" s="380" t="s">
        <v>4633</v>
      </c>
      <c r="J793" s="381" t="s">
        <v>4634</v>
      </c>
      <c r="L793" s="381" t="s">
        <v>8116</v>
      </c>
      <c r="M793" s="381" t="s">
        <v>4354</v>
      </c>
      <c r="N793" s="380" t="s">
        <v>4389</v>
      </c>
      <c r="O793" s="381" t="s">
        <v>4390</v>
      </c>
    </row>
    <row r="794" spans="3:15" x14ac:dyDescent="0.2">
      <c r="C794" s="377"/>
      <c r="D794" s="377"/>
      <c r="E794" s="377"/>
      <c r="H794" s="381" t="s">
        <v>4594</v>
      </c>
      <c r="I794" s="380" t="s">
        <v>4635</v>
      </c>
      <c r="J794" s="381" t="s">
        <v>4636</v>
      </c>
      <c r="L794" s="381" t="s">
        <v>8117</v>
      </c>
      <c r="M794" s="381" t="s">
        <v>4354</v>
      </c>
      <c r="N794" s="380" t="s">
        <v>4391</v>
      </c>
      <c r="O794" s="381" t="s">
        <v>4392</v>
      </c>
    </row>
    <row r="795" spans="3:15" x14ac:dyDescent="0.2">
      <c r="C795" s="377"/>
      <c r="D795" s="377"/>
      <c r="E795" s="377"/>
      <c r="H795" s="381" t="s">
        <v>4594</v>
      </c>
      <c r="I795" s="380" t="s">
        <v>4347</v>
      </c>
      <c r="J795" s="381" t="s">
        <v>4637</v>
      </c>
      <c r="L795" s="381" t="s">
        <v>8118</v>
      </c>
      <c r="M795" s="381" t="s">
        <v>4354</v>
      </c>
      <c r="N795" s="380" t="s">
        <v>4393</v>
      </c>
      <c r="O795" s="381" t="s">
        <v>4394</v>
      </c>
    </row>
    <row r="796" spans="3:15" x14ac:dyDescent="0.2">
      <c r="C796" s="377"/>
      <c r="D796" s="377"/>
      <c r="E796" s="377"/>
      <c r="H796" s="394"/>
      <c r="I796" s="390" t="s">
        <v>4638</v>
      </c>
      <c r="J796" s="395"/>
      <c r="L796" s="381" t="s">
        <v>8119</v>
      </c>
      <c r="M796" s="381" t="s">
        <v>4354</v>
      </c>
      <c r="N796" s="380" t="s">
        <v>4395</v>
      </c>
      <c r="O796" s="381" t="s">
        <v>4396</v>
      </c>
    </row>
    <row r="797" spans="3:15" x14ac:dyDescent="0.2">
      <c r="C797" s="377"/>
      <c r="D797" s="377"/>
      <c r="E797" s="377"/>
      <c r="H797" s="386" t="s">
        <v>4639</v>
      </c>
      <c r="I797" s="388" t="s">
        <v>4640</v>
      </c>
      <c r="J797" s="381" t="s">
        <v>4641</v>
      </c>
      <c r="L797" s="381" t="s">
        <v>8120</v>
      </c>
      <c r="M797" s="381" t="s">
        <v>4354</v>
      </c>
      <c r="N797" s="380" t="s">
        <v>4397</v>
      </c>
      <c r="O797" s="381" t="s">
        <v>4398</v>
      </c>
    </row>
    <row r="798" spans="3:15" x14ac:dyDescent="0.2">
      <c r="C798" s="377"/>
      <c r="D798" s="377"/>
      <c r="E798" s="377"/>
      <c r="H798" s="386" t="s">
        <v>4639</v>
      </c>
      <c r="I798" s="388" t="s">
        <v>4642</v>
      </c>
      <c r="J798" s="381" t="s">
        <v>4643</v>
      </c>
      <c r="L798" s="381" t="s">
        <v>8121</v>
      </c>
      <c r="M798" s="381" t="s">
        <v>4354</v>
      </c>
      <c r="N798" s="380" t="s">
        <v>4399</v>
      </c>
      <c r="O798" s="381" t="s">
        <v>4400</v>
      </c>
    </row>
    <row r="799" spans="3:15" x14ac:dyDescent="0.2">
      <c r="C799" s="377"/>
      <c r="D799" s="377"/>
      <c r="E799" s="377"/>
      <c r="H799" s="386" t="s">
        <v>4639</v>
      </c>
      <c r="I799" s="388" t="s">
        <v>4644</v>
      </c>
      <c r="J799" s="381" t="s">
        <v>4645</v>
      </c>
      <c r="L799" s="381" t="s">
        <v>8122</v>
      </c>
      <c r="M799" s="381" t="s">
        <v>4354</v>
      </c>
      <c r="N799" s="380" t="s">
        <v>4401</v>
      </c>
      <c r="O799" s="381" t="s">
        <v>4402</v>
      </c>
    </row>
    <row r="800" spans="3:15" x14ac:dyDescent="0.2">
      <c r="C800" s="377"/>
      <c r="D800" s="377"/>
      <c r="E800" s="377"/>
      <c r="H800" s="386" t="s">
        <v>4639</v>
      </c>
      <c r="I800" s="388" t="s">
        <v>4646</v>
      </c>
      <c r="J800" s="381" t="s">
        <v>4647</v>
      </c>
      <c r="L800" s="381" t="s">
        <v>8123</v>
      </c>
      <c r="M800" s="381" t="s">
        <v>4354</v>
      </c>
      <c r="N800" s="380" t="s">
        <v>4403</v>
      </c>
      <c r="O800" s="381" t="s">
        <v>4404</v>
      </c>
    </row>
    <row r="801" spans="3:15" x14ac:dyDescent="0.2">
      <c r="C801" s="377"/>
      <c r="D801" s="377"/>
      <c r="E801" s="377"/>
      <c r="H801" s="386" t="s">
        <v>4639</v>
      </c>
      <c r="I801" s="388" t="s">
        <v>4648</v>
      </c>
      <c r="J801" s="381" t="s">
        <v>4649</v>
      </c>
      <c r="L801" s="381" t="s">
        <v>8124</v>
      </c>
      <c r="M801" s="381" t="s">
        <v>4354</v>
      </c>
      <c r="N801" s="380" t="s">
        <v>4405</v>
      </c>
      <c r="O801" s="381" t="s">
        <v>4406</v>
      </c>
    </row>
    <row r="802" spans="3:15" x14ac:dyDescent="0.2">
      <c r="C802" s="377"/>
      <c r="D802" s="377"/>
      <c r="E802" s="377"/>
      <c r="H802" s="386" t="s">
        <v>4639</v>
      </c>
      <c r="I802" s="388" t="s">
        <v>4650</v>
      </c>
      <c r="J802" s="381" t="s">
        <v>4651</v>
      </c>
      <c r="L802" s="381" t="s">
        <v>8125</v>
      </c>
      <c r="M802" s="381" t="s">
        <v>4354</v>
      </c>
      <c r="N802" s="380" t="s">
        <v>4407</v>
      </c>
      <c r="O802" s="381" t="s">
        <v>4408</v>
      </c>
    </row>
    <row r="803" spans="3:15" x14ac:dyDescent="0.2">
      <c r="C803" s="377"/>
      <c r="D803" s="377"/>
      <c r="E803" s="377"/>
      <c r="H803" s="386" t="s">
        <v>4639</v>
      </c>
      <c r="I803" s="388" t="s">
        <v>4652</v>
      </c>
      <c r="J803" s="381" t="s">
        <v>4653</v>
      </c>
      <c r="L803" s="381" t="s">
        <v>8126</v>
      </c>
      <c r="M803" s="381" t="s">
        <v>4354</v>
      </c>
      <c r="N803" s="380" t="s">
        <v>4409</v>
      </c>
      <c r="O803" s="381" t="s">
        <v>4410</v>
      </c>
    </row>
    <row r="804" spans="3:15" x14ac:dyDescent="0.2">
      <c r="C804" s="377"/>
      <c r="D804" s="377"/>
      <c r="E804" s="377"/>
      <c r="H804" s="386" t="s">
        <v>4639</v>
      </c>
      <c r="I804" s="388" t="s">
        <v>4654</v>
      </c>
      <c r="J804" s="381" t="s">
        <v>4655</v>
      </c>
      <c r="L804" s="381" t="s">
        <v>8127</v>
      </c>
      <c r="M804" s="381" t="s">
        <v>4354</v>
      </c>
      <c r="N804" s="380" t="s">
        <v>4411</v>
      </c>
      <c r="O804" s="381" t="s">
        <v>4412</v>
      </c>
    </row>
    <row r="805" spans="3:15" x14ac:dyDescent="0.2">
      <c r="C805" s="377"/>
      <c r="D805" s="377"/>
      <c r="E805" s="377"/>
      <c r="H805" s="386" t="s">
        <v>4639</v>
      </c>
      <c r="I805" s="388" t="s">
        <v>4656</v>
      </c>
      <c r="J805" s="381" t="s">
        <v>4657</v>
      </c>
      <c r="L805" s="381" t="s">
        <v>8128</v>
      </c>
      <c r="M805" s="381" t="s">
        <v>4354</v>
      </c>
      <c r="N805" s="380" t="s">
        <v>3503</v>
      </c>
      <c r="O805" s="381" t="s">
        <v>4413</v>
      </c>
    </row>
    <row r="806" spans="3:15" x14ac:dyDescent="0.2">
      <c r="C806" s="377"/>
      <c r="D806" s="377"/>
      <c r="E806" s="377"/>
      <c r="H806" s="386" t="s">
        <v>4639</v>
      </c>
      <c r="I806" s="388" t="s">
        <v>4658</v>
      </c>
      <c r="J806" s="381" t="s">
        <v>4659</v>
      </c>
      <c r="L806" s="381" t="s">
        <v>8129</v>
      </c>
      <c r="M806" s="381" t="s">
        <v>4354</v>
      </c>
      <c r="N806" s="380" t="s">
        <v>4414</v>
      </c>
      <c r="O806" s="381" t="s">
        <v>4415</v>
      </c>
    </row>
    <row r="807" spans="3:15" x14ac:dyDescent="0.2">
      <c r="C807" s="377"/>
      <c r="D807" s="377"/>
      <c r="E807" s="377"/>
      <c r="H807" s="386" t="s">
        <v>4639</v>
      </c>
      <c r="I807" s="388" t="s">
        <v>4660</v>
      </c>
      <c r="J807" s="381" t="s">
        <v>4661</v>
      </c>
      <c r="L807" s="381" t="s">
        <v>8130</v>
      </c>
      <c r="M807" s="381"/>
      <c r="N807" s="380"/>
      <c r="O807" s="381" t="s">
        <v>4415</v>
      </c>
    </row>
    <row r="808" spans="3:15" x14ac:dyDescent="0.2">
      <c r="C808" s="377"/>
      <c r="D808" s="377"/>
      <c r="E808" s="377"/>
      <c r="H808" s="386" t="s">
        <v>4639</v>
      </c>
      <c r="I808" s="388" t="s">
        <v>4662</v>
      </c>
      <c r="J808" s="381" t="s">
        <v>4663</v>
      </c>
      <c r="L808" s="381" t="s">
        <v>8131</v>
      </c>
      <c r="M808" s="381" t="s">
        <v>4354</v>
      </c>
      <c r="N808" s="380" t="s">
        <v>4416</v>
      </c>
      <c r="O808" s="381" t="s">
        <v>4417</v>
      </c>
    </row>
    <row r="809" spans="3:15" x14ac:dyDescent="0.2">
      <c r="C809" s="377"/>
      <c r="D809" s="377"/>
      <c r="E809" s="377"/>
      <c r="H809" s="386" t="s">
        <v>4639</v>
      </c>
      <c r="I809" s="388" t="s">
        <v>4664</v>
      </c>
      <c r="J809" s="381" t="s">
        <v>4665</v>
      </c>
      <c r="L809" s="381" t="s">
        <v>8132</v>
      </c>
      <c r="M809" s="381" t="s">
        <v>4354</v>
      </c>
      <c r="N809" s="380" t="s">
        <v>4418</v>
      </c>
      <c r="O809" s="381" t="s">
        <v>4419</v>
      </c>
    </row>
    <row r="810" spans="3:15" x14ac:dyDescent="0.2">
      <c r="C810" s="377"/>
      <c r="D810" s="377"/>
      <c r="E810" s="377"/>
      <c r="H810" s="386" t="s">
        <v>4639</v>
      </c>
      <c r="I810" s="388" t="s">
        <v>4666</v>
      </c>
      <c r="J810" s="381" t="s">
        <v>4667</v>
      </c>
      <c r="L810" s="381" t="s">
        <v>8133</v>
      </c>
      <c r="M810" s="381" t="s">
        <v>4354</v>
      </c>
      <c r="N810" s="380" t="s">
        <v>4420</v>
      </c>
      <c r="O810" s="381" t="s">
        <v>4421</v>
      </c>
    </row>
    <row r="811" spans="3:15" x14ac:dyDescent="0.2">
      <c r="C811" s="377"/>
      <c r="D811" s="377"/>
      <c r="E811" s="377"/>
      <c r="H811" s="386" t="s">
        <v>4639</v>
      </c>
      <c r="I811" s="388" t="s">
        <v>4668</v>
      </c>
      <c r="J811" s="381" t="s">
        <v>4669</v>
      </c>
      <c r="L811" s="381" t="s">
        <v>8134</v>
      </c>
      <c r="M811" s="381" t="s">
        <v>4423</v>
      </c>
      <c r="N811" s="380" t="s">
        <v>4424</v>
      </c>
      <c r="O811" s="381" t="s">
        <v>4425</v>
      </c>
    </row>
    <row r="812" spans="3:15" x14ac:dyDescent="0.2">
      <c r="C812" s="377"/>
      <c r="D812" s="377"/>
      <c r="E812" s="377"/>
      <c r="H812" s="386" t="s">
        <v>4639</v>
      </c>
      <c r="I812" s="388" t="s">
        <v>3944</v>
      </c>
      <c r="J812" s="381" t="s">
        <v>4670</v>
      </c>
      <c r="L812" s="381" t="s">
        <v>8135</v>
      </c>
      <c r="M812" s="381" t="s">
        <v>4423</v>
      </c>
      <c r="N812" s="380" t="s">
        <v>4426</v>
      </c>
      <c r="O812" s="381" t="s">
        <v>4427</v>
      </c>
    </row>
    <row r="813" spans="3:15" x14ac:dyDescent="0.2">
      <c r="C813" s="377"/>
      <c r="D813" s="377"/>
      <c r="E813" s="377"/>
      <c r="H813" s="386" t="s">
        <v>4639</v>
      </c>
      <c r="I813" s="388" t="s">
        <v>4671</v>
      </c>
      <c r="J813" s="381" t="s">
        <v>4672</v>
      </c>
      <c r="L813" s="381" t="s">
        <v>8136</v>
      </c>
      <c r="M813" s="381" t="s">
        <v>4423</v>
      </c>
      <c r="N813" s="380" t="s">
        <v>4428</v>
      </c>
      <c r="O813" s="381" t="s">
        <v>4429</v>
      </c>
    </row>
    <row r="814" spans="3:15" x14ac:dyDescent="0.2">
      <c r="C814" s="377"/>
      <c r="D814" s="377"/>
      <c r="E814" s="377"/>
      <c r="H814" s="386" t="s">
        <v>4639</v>
      </c>
      <c r="I814" s="388" t="s">
        <v>4673</v>
      </c>
      <c r="J814" s="381" t="s">
        <v>4674</v>
      </c>
      <c r="L814" s="381" t="s">
        <v>8137</v>
      </c>
      <c r="M814" s="381" t="s">
        <v>4423</v>
      </c>
      <c r="N814" s="380" t="s">
        <v>4430</v>
      </c>
      <c r="O814" s="381" t="s">
        <v>4431</v>
      </c>
    </row>
    <row r="815" spans="3:15" x14ac:dyDescent="0.2">
      <c r="C815" s="377"/>
      <c r="D815" s="377"/>
      <c r="E815" s="377"/>
      <c r="H815" s="386" t="s">
        <v>4639</v>
      </c>
      <c r="I815" s="388" t="s">
        <v>4675</v>
      </c>
      <c r="J815" s="381" t="s">
        <v>4676</v>
      </c>
      <c r="L815" s="381" t="s">
        <v>8138</v>
      </c>
      <c r="M815" s="381" t="s">
        <v>4423</v>
      </c>
      <c r="N815" s="380" t="s">
        <v>4432</v>
      </c>
      <c r="O815" s="381" t="s">
        <v>4433</v>
      </c>
    </row>
    <row r="816" spans="3:15" x14ac:dyDescent="0.2">
      <c r="C816" s="377"/>
      <c r="D816" s="377"/>
      <c r="E816" s="377"/>
      <c r="H816" s="386" t="s">
        <v>4639</v>
      </c>
      <c r="I816" s="388" t="s">
        <v>4677</v>
      </c>
      <c r="J816" s="381" t="s">
        <v>4678</v>
      </c>
      <c r="L816" s="381" t="s">
        <v>8139</v>
      </c>
      <c r="M816" s="381" t="s">
        <v>4423</v>
      </c>
      <c r="N816" s="380" t="s">
        <v>4434</v>
      </c>
      <c r="O816" s="381" t="s">
        <v>4435</v>
      </c>
    </row>
    <row r="817" spans="3:15" x14ac:dyDescent="0.2">
      <c r="C817" s="377"/>
      <c r="D817" s="377"/>
      <c r="E817" s="377"/>
      <c r="H817" s="386" t="s">
        <v>4639</v>
      </c>
      <c r="I817" s="388" t="s">
        <v>4679</v>
      </c>
      <c r="J817" s="381" t="s">
        <v>4680</v>
      </c>
      <c r="L817" s="381" t="s">
        <v>8140</v>
      </c>
      <c r="M817" s="381" t="s">
        <v>4423</v>
      </c>
      <c r="N817" s="380" t="s">
        <v>4436</v>
      </c>
      <c r="O817" s="381" t="s">
        <v>4437</v>
      </c>
    </row>
    <row r="818" spans="3:15" x14ac:dyDescent="0.2">
      <c r="C818" s="377"/>
      <c r="D818" s="377"/>
      <c r="E818" s="377"/>
      <c r="H818" s="386" t="s">
        <v>4639</v>
      </c>
      <c r="I818" s="388" t="s">
        <v>4681</v>
      </c>
      <c r="J818" s="381" t="s">
        <v>4682</v>
      </c>
      <c r="L818" s="381" t="s">
        <v>8141</v>
      </c>
      <c r="M818" s="381" t="s">
        <v>4423</v>
      </c>
      <c r="N818" s="380" t="s">
        <v>4438</v>
      </c>
      <c r="O818" s="381" t="s">
        <v>4439</v>
      </c>
    </row>
    <row r="819" spans="3:15" x14ac:dyDescent="0.2">
      <c r="C819" s="377"/>
      <c r="D819" s="377"/>
      <c r="E819" s="377"/>
      <c r="H819" s="386" t="s">
        <v>4639</v>
      </c>
      <c r="I819" s="388" t="s">
        <v>4683</v>
      </c>
      <c r="J819" s="381" t="s">
        <v>4684</v>
      </c>
      <c r="L819" s="381" t="s">
        <v>8142</v>
      </c>
      <c r="M819" s="381" t="s">
        <v>4423</v>
      </c>
      <c r="N819" s="380" t="s">
        <v>4440</v>
      </c>
      <c r="O819" s="381" t="s">
        <v>4441</v>
      </c>
    </row>
    <row r="820" spans="3:15" x14ac:dyDescent="0.2">
      <c r="C820" s="377"/>
      <c r="D820" s="377"/>
      <c r="E820" s="377"/>
      <c r="H820" s="386" t="s">
        <v>4639</v>
      </c>
      <c r="I820" s="388" t="s">
        <v>4685</v>
      </c>
      <c r="J820" s="381" t="s">
        <v>4686</v>
      </c>
      <c r="L820" s="381" t="s">
        <v>8143</v>
      </c>
      <c r="M820" s="381" t="s">
        <v>4423</v>
      </c>
      <c r="N820" s="380" t="s">
        <v>4442</v>
      </c>
      <c r="O820" s="381" t="s">
        <v>4443</v>
      </c>
    </row>
    <row r="821" spans="3:15" x14ac:dyDescent="0.2">
      <c r="C821" s="377"/>
      <c r="D821" s="377"/>
      <c r="E821" s="377"/>
      <c r="H821" s="386" t="s">
        <v>4639</v>
      </c>
      <c r="I821" s="388" t="s">
        <v>4687</v>
      </c>
      <c r="J821" s="381" t="s">
        <v>4688</v>
      </c>
      <c r="L821" s="381" t="s">
        <v>8144</v>
      </c>
      <c r="M821" s="381" t="s">
        <v>4423</v>
      </c>
      <c r="N821" s="380" t="s">
        <v>4444</v>
      </c>
      <c r="O821" s="381" t="s">
        <v>4445</v>
      </c>
    </row>
    <row r="822" spans="3:15" x14ac:dyDescent="0.2">
      <c r="C822" s="377"/>
      <c r="D822" s="377"/>
      <c r="E822" s="377"/>
      <c r="H822" s="386" t="s">
        <v>4639</v>
      </c>
      <c r="I822" s="388" t="s">
        <v>4689</v>
      </c>
      <c r="J822" s="381" t="s">
        <v>4690</v>
      </c>
      <c r="L822" s="381" t="s">
        <v>8145</v>
      </c>
      <c r="M822" s="381" t="s">
        <v>4423</v>
      </c>
      <c r="N822" s="380" t="s">
        <v>4446</v>
      </c>
      <c r="O822" s="381" t="s">
        <v>4447</v>
      </c>
    </row>
    <row r="823" spans="3:15" x14ac:dyDescent="0.2">
      <c r="C823" s="377"/>
      <c r="D823" s="377"/>
      <c r="E823" s="377"/>
      <c r="H823" s="386" t="s">
        <v>4639</v>
      </c>
      <c r="I823" s="388" t="s">
        <v>4691</v>
      </c>
      <c r="J823" s="381" t="s">
        <v>4692</v>
      </c>
      <c r="L823" s="381" t="s">
        <v>8146</v>
      </c>
      <c r="M823" s="381" t="s">
        <v>4423</v>
      </c>
      <c r="N823" s="380" t="s">
        <v>4448</v>
      </c>
      <c r="O823" s="381" t="s">
        <v>4449</v>
      </c>
    </row>
    <row r="824" spans="3:15" x14ac:dyDescent="0.2">
      <c r="C824" s="377"/>
      <c r="D824" s="377"/>
      <c r="E824" s="377"/>
      <c r="H824" s="386" t="s">
        <v>4639</v>
      </c>
      <c r="I824" s="388" t="s">
        <v>4693</v>
      </c>
      <c r="J824" s="381" t="s">
        <v>4694</v>
      </c>
      <c r="L824" s="381" t="s">
        <v>8147</v>
      </c>
      <c r="M824" s="381" t="s">
        <v>4423</v>
      </c>
      <c r="N824" s="380" t="s">
        <v>4450</v>
      </c>
      <c r="O824" s="381" t="s">
        <v>4451</v>
      </c>
    </row>
    <row r="825" spans="3:15" x14ac:dyDescent="0.2">
      <c r="C825" s="377"/>
      <c r="D825" s="377"/>
      <c r="E825" s="377"/>
      <c r="H825" s="386" t="s">
        <v>4639</v>
      </c>
      <c r="I825" s="388" t="s">
        <v>4695</v>
      </c>
      <c r="J825" s="381" t="s">
        <v>4696</v>
      </c>
      <c r="L825" s="381" t="s">
        <v>8148</v>
      </c>
      <c r="M825" s="381" t="s">
        <v>4423</v>
      </c>
      <c r="N825" s="380" t="s">
        <v>4452</v>
      </c>
      <c r="O825" s="381" t="s">
        <v>4453</v>
      </c>
    </row>
    <row r="826" spans="3:15" x14ac:dyDescent="0.2">
      <c r="C826" s="377"/>
      <c r="D826" s="377"/>
      <c r="E826" s="377"/>
      <c r="H826" s="386" t="s">
        <v>4639</v>
      </c>
      <c r="I826" s="388" t="s">
        <v>4697</v>
      </c>
      <c r="J826" s="381" t="s">
        <v>4698</v>
      </c>
      <c r="L826" s="381" t="s">
        <v>8149</v>
      </c>
      <c r="M826" s="381" t="s">
        <v>4423</v>
      </c>
      <c r="N826" s="380" t="s">
        <v>4454</v>
      </c>
      <c r="O826" s="381" t="s">
        <v>4455</v>
      </c>
    </row>
    <row r="827" spans="3:15" x14ac:dyDescent="0.2">
      <c r="C827" s="377"/>
      <c r="D827" s="377"/>
      <c r="E827" s="377"/>
      <c r="H827" s="394"/>
      <c r="I827" s="390" t="s">
        <v>4699</v>
      </c>
      <c r="J827" s="395"/>
      <c r="L827" s="381" t="s">
        <v>8150</v>
      </c>
      <c r="M827" s="381" t="s">
        <v>4423</v>
      </c>
      <c r="N827" s="380" t="s">
        <v>4456</v>
      </c>
      <c r="O827" s="381" t="s">
        <v>4457</v>
      </c>
    </row>
    <row r="828" spans="3:15" x14ac:dyDescent="0.2">
      <c r="C828" s="377"/>
      <c r="D828" s="377"/>
      <c r="E828" s="377"/>
      <c r="H828" s="386" t="s">
        <v>4700</v>
      </c>
      <c r="I828" s="388" t="s">
        <v>4701</v>
      </c>
      <c r="J828" s="381" t="s">
        <v>4702</v>
      </c>
      <c r="L828" s="381" t="s">
        <v>8151</v>
      </c>
      <c r="M828" s="381" t="s">
        <v>4423</v>
      </c>
      <c r="N828" s="380" t="s">
        <v>4458</v>
      </c>
      <c r="O828" s="381" t="s">
        <v>4459</v>
      </c>
    </row>
    <row r="829" spans="3:15" x14ac:dyDescent="0.2">
      <c r="C829" s="377"/>
      <c r="D829" s="377"/>
      <c r="E829" s="377"/>
      <c r="H829" s="386" t="s">
        <v>4700</v>
      </c>
      <c r="I829" s="388" t="s">
        <v>4703</v>
      </c>
      <c r="J829" s="381" t="s">
        <v>4704</v>
      </c>
      <c r="L829" s="381" t="s">
        <v>8152</v>
      </c>
      <c r="M829" s="381" t="s">
        <v>4423</v>
      </c>
      <c r="N829" s="380" t="s">
        <v>4460</v>
      </c>
      <c r="O829" s="381" t="s">
        <v>4461</v>
      </c>
    </row>
    <row r="830" spans="3:15" x14ac:dyDescent="0.2">
      <c r="C830" s="377"/>
      <c r="D830" s="377"/>
      <c r="E830" s="377"/>
      <c r="H830" s="386" t="s">
        <v>4700</v>
      </c>
      <c r="I830" s="388" t="s">
        <v>4705</v>
      </c>
      <c r="J830" s="381" t="s">
        <v>4706</v>
      </c>
      <c r="L830" s="381" t="s">
        <v>8153</v>
      </c>
      <c r="M830" s="381" t="s">
        <v>4423</v>
      </c>
      <c r="N830" s="380" t="s">
        <v>4462</v>
      </c>
      <c r="O830" s="381" t="s">
        <v>4463</v>
      </c>
    </row>
    <row r="831" spans="3:15" x14ac:dyDescent="0.2">
      <c r="C831" s="377"/>
      <c r="D831" s="377"/>
      <c r="E831" s="377"/>
      <c r="H831" s="386" t="s">
        <v>4700</v>
      </c>
      <c r="I831" s="388" t="s">
        <v>4707</v>
      </c>
      <c r="J831" s="381" t="s">
        <v>4708</v>
      </c>
      <c r="L831" s="381" t="s">
        <v>8154</v>
      </c>
      <c r="M831" s="381" t="s">
        <v>4423</v>
      </c>
      <c r="N831" s="380" t="s">
        <v>4464</v>
      </c>
      <c r="O831" s="381" t="s">
        <v>4465</v>
      </c>
    </row>
    <row r="832" spans="3:15" x14ac:dyDescent="0.2">
      <c r="C832" s="377"/>
      <c r="D832" s="377"/>
      <c r="E832" s="377"/>
      <c r="H832" s="386" t="s">
        <v>4700</v>
      </c>
      <c r="I832" s="388" t="s">
        <v>4709</v>
      </c>
      <c r="J832" s="381" t="s">
        <v>4710</v>
      </c>
      <c r="L832" s="381" t="s">
        <v>8155</v>
      </c>
      <c r="M832" s="381" t="s">
        <v>4423</v>
      </c>
      <c r="N832" s="380" t="s">
        <v>4466</v>
      </c>
      <c r="O832" s="381" t="s">
        <v>4467</v>
      </c>
    </row>
    <row r="833" spans="3:15" x14ac:dyDescent="0.2">
      <c r="C833" s="377"/>
      <c r="D833" s="377"/>
      <c r="E833" s="377"/>
      <c r="H833" s="386" t="s">
        <v>4700</v>
      </c>
      <c r="I833" s="388" t="s">
        <v>4711</v>
      </c>
      <c r="J833" s="381" t="s">
        <v>4712</v>
      </c>
      <c r="L833" s="381" t="s">
        <v>8156</v>
      </c>
      <c r="M833" s="381" t="s">
        <v>4423</v>
      </c>
      <c r="N833" s="380" t="s">
        <v>4468</v>
      </c>
      <c r="O833" s="381" t="s">
        <v>4469</v>
      </c>
    </row>
    <row r="834" spans="3:15" x14ac:dyDescent="0.2">
      <c r="C834" s="377"/>
      <c r="D834" s="377"/>
      <c r="E834" s="377"/>
      <c r="H834" s="386" t="s">
        <v>4700</v>
      </c>
      <c r="I834" s="388" t="s">
        <v>4713</v>
      </c>
      <c r="J834" s="381" t="s">
        <v>4714</v>
      </c>
      <c r="L834" s="381" t="s">
        <v>8157</v>
      </c>
      <c r="M834" s="381" t="s">
        <v>4423</v>
      </c>
      <c r="N834" s="380" t="s">
        <v>4470</v>
      </c>
      <c r="O834" s="381" t="s">
        <v>4471</v>
      </c>
    </row>
    <row r="835" spans="3:15" x14ac:dyDescent="0.2">
      <c r="C835" s="377"/>
      <c r="D835" s="377"/>
      <c r="E835" s="377"/>
      <c r="H835" s="386" t="s">
        <v>4700</v>
      </c>
      <c r="I835" s="388" t="s">
        <v>4715</v>
      </c>
      <c r="J835" s="381" t="s">
        <v>4716</v>
      </c>
      <c r="L835" s="381" t="s">
        <v>8158</v>
      </c>
      <c r="M835" s="381" t="s">
        <v>4473</v>
      </c>
      <c r="N835" s="380" t="s">
        <v>4474</v>
      </c>
      <c r="O835" s="381" t="s">
        <v>4475</v>
      </c>
    </row>
    <row r="836" spans="3:15" x14ac:dyDescent="0.2">
      <c r="C836" s="377"/>
      <c r="D836" s="377"/>
      <c r="E836" s="377"/>
      <c r="H836" s="386" t="s">
        <v>4700</v>
      </c>
      <c r="I836" s="388" t="s">
        <v>4717</v>
      </c>
      <c r="J836" s="381" t="s">
        <v>4718</v>
      </c>
      <c r="L836" s="381" t="s">
        <v>8159</v>
      </c>
      <c r="M836" s="381" t="s">
        <v>4473</v>
      </c>
      <c r="N836" s="380" t="s">
        <v>4476</v>
      </c>
      <c r="O836" s="381" t="s">
        <v>4477</v>
      </c>
    </row>
    <row r="837" spans="3:15" x14ac:dyDescent="0.2">
      <c r="C837" s="377"/>
      <c r="D837" s="377"/>
      <c r="E837" s="377"/>
      <c r="H837" s="386" t="s">
        <v>4700</v>
      </c>
      <c r="I837" s="388" t="s">
        <v>4719</v>
      </c>
      <c r="J837" s="381" t="s">
        <v>4720</v>
      </c>
      <c r="L837" s="381" t="s">
        <v>8160</v>
      </c>
      <c r="M837" s="381"/>
      <c r="N837" s="380"/>
      <c r="O837" s="381" t="s">
        <v>4477</v>
      </c>
    </row>
    <row r="838" spans="3:15" x14ac:dyDescent="0.2">
      <c r="C838" s="377"/>
      <c r="D838" s="377"/>
      <c r="E838" s="377"/>
      <c r="H838" s="386" t="s">
        <v>4700</v>
      </c>
      <c r="I838" s="388" t="s">
        <v>4721</v>
      </c>
      <c r="J838" s="381" t="s">
        <v>4722</v>
      </c>
      <c r="L838" s="381" t="s">
        <v>8161</v>
      </c>
      <c r="M838" s="381" t="s">
        <v>4473</v>
      </c>
      <c r="N838" s="380" t="s">
        <v>4478</v>
      </c>
      <c r="O838" s="381" t="s">
        <v>4479</v>
      </c>
    </row>
    <row r="839" spans="3:15" x14ac:dyDescent="0.2">
      <c r="C839" s="377"/>
      <c r="D839" s="377"/>
      <c r="E839" s="377"/>
      <c r="H839" s="386" t="s">
        <v>4700</v>
      </c>
      <c r="I839" s="388" t="s">
        <v>4723</v>
      </c>
      <c r="J839" s="381" t="s">
        <v>4724</v>
      </c>
      <c r="L839" s="381" t="s">
        <v>8162</v>
      </c>
      <c r="M839" s="381"/>
      <c r="N839" s="380"/>
      <c r="O839" s="381" t="s">
        <v>4479</v>
      </c>
    </row>
    <row r="840" spans="3:15" x14ac:dyDescent="0.2">
      <c r="C840" s="377"/>
      <c r="D840" s="377"/>
      <c r="E840" s="377"/>
      <c r="H840" s="386" t="s">
        <v>4700</v>
      </c>
      <c r="I840" s="388" t="s">
        <v>4725</v>
      </c>
      <c r="J840" s="381" t="s">
        <v>4726</v>
      </c>
      <c r="L840" s="381" t="s">
        <v>8163</v>
      </c>
      <c r="M840" s="381" t="s">
        <v>4473</v>
      </c>
      <c r="N840" s="380" t="s">
        <v>3161</v>
      </c>
      <c r="O840" s="381" t="s">
        <v>4480</v>
      </c>
    </row>
    <row r="841" spans="3:15" x14ac:dyDescent="0.2">
      <c r="C841" s="377"/>
      <c r="D841" s="377"/>
      <c r="E841" s="377"/>
      <c r="H841" s="386" t="s">
        <v>4700</v>
      </c>
      <c r="I841" s="388" t="s">
        <v>4727</v>
      </c>
      <c r="J841" s="381" t="s">
        <v>4728</v>
      </c>
      <c r="L841" s="381" t="s">
        <v>8164</v>
      </c>
      <c r="M841" s="381" t="s">
        <v>4473</v>
      </c>
      <c r="N841" s="380" t="s">
        <v>4481</v>
      </c>
      <c r="O841" s="381" t="s">
        <v>4482</v>
      </c>
    </row>
    <row r="842" spans="3:15" x14ac:dyDescent="0.2">
      <c r="C842" s="377"/>
      <c r="D842" s="377"/>
      <c r="E842" s="377"/>
      <c r="H842" s="386" t="s">
        <v>4700</v>
      </c>
      <c r="I842" s="388" t="s">
        <v>4729</v>
      </c>
      <c r="J842" s="381" t="s">
        <v>4730</v>
      </c>
      <c r="L842" s="381" t="s">
        <v>8165</v>
      </c>
      <c r="M842" s="381"/>
      <c r="N842" s="380"/>
      <c r="O842" s="381" t="s">
        <v>4482</v>
      </c>
    </row>
    <row r="843" spans="3:15" x14ac:dyDescent="0.2">
      <c r="C843" s="377"/>
      <c r="D843" s="377"/>
      <c r="E843" s="377"/>
      <c r="H843" s="386" t="s">
        <v>4700</v>
      </c>
      <c r="I843" s="388" t="s">
        <v>4731</v>
      </c>
      <c r="J843" s="381" t="s">
        <v>4732</v>
      </c>
      <c r="L843" s="381" t="s">
        <v>8166</v>
      </c>
      <c r="M843" s="381" t="s">
        <v>4473</v>
      </c>
      <c r="N843" s="380" t="s">
        <v>4483</v>
      </c>
      <c r="O843" s="381" t="s">
        <v>4484</v>
      </c>
    </row>
    <row r="844" spans="3:15" x14ac:dyDescent="0.2">
      <c r="C844" s="377"/>
      <c r="D844" s="377"/>
      <c r="E844" s="377"/>
      <c r="H844" s="386" t="s">
        <v>4700</v>
      </c>
      <c r="I844" s="388" t="s">
        <v>4733</v>
      </c>
      <c r="J844" s="381" t="s">
        <v>4734</v>
      </c>
      <c r="L844" s="381" t="s">
        <v>8167</v>
      </c>
      <c r="M844" s="381" t="s">
        <v>4473</v>
      </c>
      <c r="N844" s="380" t="s">
        <v>4485</v>
      </c>
      <c r="O844" s="381" t="s">
        <v>4486</v>
      </c>
    </row>
    <row r="845" spans="3:15" x14ac:dyDescent="0.2">
      <c r="C845" s="377"/>
      <c r="D845" s="377"/>
      <c r="E845" s="377"/>
      <c r="H845" s="386" t="s">
        <v>4700</v>
      </c>
      <c r="I845" s="388" t="s">
        <v>4735</v>
      </c>
      <c r="J845" s="381" t="s">
        <v>4736</v>
      </c>
      <c r="L845" s="381" t="s">
        <v>8168</v>
      </c>
      <c r="M845" s="381"/>
      <c r="N845" s="380"/>
      <c r="O845" s="381" t="s">
        <v>4486</v>
      </c>
    </row>
    <row r="846" spans="3:15" x14ac:dyDescent="0.2">
      <c r="C846" s="377"/>
      <c r="D846" s="377"/>
      <c r="E846" s="377"/>
      <c r="H846" s="386" t="s">
        <v>4700</v>
      </c>
      <c r="I846" s="388" t="s">
        <v>4737</v>
      </c>
      <c r="J846" s="381" t="s">
        <v>4738</v>
      </c>
      <c r="L846" s="381" t="s">
        <v>8169</v>
      </c>
      <c r="M846" s="381" t="s">
        <v>4473</v>
      </c>
      <c r="N846" s="380" t="s">
        <v>4487</v>
      </c>
      <c r="O846" s="381" t="s">
        <v>4488</v>
      </c>
    </row>
    <row r="847" spans="3:15" x14ac:dyDescent="0.2">
      <c r="C847" s="377"/>
      <c r="D847" s="377"/>
      <c r="E847" s="377"/>
      <c r="H847" s="394"/>
      <c r="I847" s="390" t="s">
        <v>4739</v>
      </c>
      <c r="J847" s="395"/>
      <c r="L847" s="381" t="s">
        <v>8170</v>
      </c>
      <c r="M847" s="381" t="s">
        <v>4473</v>
      </c>
      <c r="N847" s="380" t="s">
        <v>4489</v>
      </c>
      <c r="O847" s="381" t="s">
        <v>4490</v>
      </c>
    </row>
    <row r="848" spans="3:15" x14ac:dyDescent="0.2">
      <c r="C848" s="377"/>
      <c r="D848" s="377"/>
      <c r="E848" s="377"/>
      <c r="H848" s="386" t="s">
        <v>4740</v>
      </c>
      <c r="I848" s="388" t="s">
        <v>4741</v>
      </c>
      <c r="J848" s="381" t="s">
        <v>4742</v>
      </c>
      <c r="L848" s="381" t="s">
        <v>8171</v>
      </c>
      <c r="M848" s="381" t="s">
        <v>4473</v>
      </c>
      <c r="N848" s="380" t="s">
        <v>4491</v>
      </c>
      <c r="O848" s="381" t="s">
        <v>4492</v>
      </c>
    </row>
    <row r="849" spans="3:15" x14ac:dyDescent="0.2">
      <c r="C849" s="377"/>
      <c r="D849" s="377"/>
      <c r="E849" s="377"/>
      <c r="H849" s="386" t="s">
        <v>4740</v>
      </c>
      <c r="I849" s="388" t="s">
        <v>4743</v>
      </c>
      <c r="J849" s="381" t="s">
        <v>4744</v>
      </c>
      <c r="L849" s="381" t="s">
        <v>8172</v>
      </c>
      <c r="M849" s="381" t="s">
        <v>4473</v>
      </c>
      <c r="N849" s="380" t="s">
        <v>4493</v>
      </c>
      <c r="O849" s="381" t="s">
        <v>4494</v>
      </c>
    </row>
    <row r="850" spans="3:15" x14ac:dyDescent="0.2">
      <c r="C850" s="377"/>
      <c r="D850" s="377"/>
      <c r="E850" s="377"/>
      <c r="H850" s="386" t="s">
        <v>4740</v>
      </c>
      <c r="I850" s="388" t="s">
        <v>4745</v>
      </c>
      <c r="J850" s="381" t="s">
        <v>4746</v>
      </c>
      <c r="L850" s="381" t="s">
        <v>8173</v>
      </c>
      <c r="M850" s="381" t="s">
        <v>4473</v>
      </c>
      <c r="N850" s="380" t="s">
        <v>3960</v>
      </c>
      <c r="O850" s="381" t="s">
        <v>4495</v>
      </c>
    </row>
    <row r="851" spans="3:15" x14ac:dyDescent="0.2">
      <c r="C851" s="377"/>
      <c r="D851" s="377"/>
      <c r="E851" s="377"/>
      <c r="H851" s="386" t="s">
        <v>4740</v>
      </c>
      <c r="I851" s="388" t="s">
        <v>4747</v>
      </c>
      <c r="J851" s="381" t="s">
        <v>4748</v>
      </c>
      <c r="L851" s="381" t="s">
        <v>8174</v>
      </c>
      <c r="M851" s="381" t="s">
        <v>4473</v>
      </c>
      <c r="N851" s="380" t="s">
        <v>4322</v>
      </c>
      <c r="O851" s="381" t="s">
        <v>4496</v>
      </c>
    </row>
    <row r="852" spans="3:15" x14ac:dyDescent="0.2">
      <c r="C852" s="377"/>
      <c r="D852" s="377"/>
      <c r="E852" s="377"/>
      <c r="H852" s="386" t="s">
        <v>4740</v>
      </c>
      <c r="I852" s="388" t="s">
        <v>4749</v>
      </c>
      <c r="J852" s="381" t="s">
        <v>4750</v>
      </c>
      <c r="L852" s="381" t="s">
        <v>8175</v>
      </c>
      <c r="M852" s="381" t="s">
        <v>4473</v>
      </c>
      <c r="N852" s="380" t="s">
        <v>4497</v>
      </c>
      <c r="O852" s="381" t="s">
        <v>4498</v>
      </c>
    </row>
    <row r="853" spans="3:15" x14ac:dyDescent="0.2">
      <c r="C853" s="377"/>
      <c r="D853" s="377"/>
      <c r="E853" s="377"/>
      <c r="H853" s="386" t="s">
        <v>4740</v>
      </c>
      <c r="I853" s="388" t="s">
        <v>4751</v>
      </c>
      <c r="J853" s="381" t="s">
        <v>4752</v>
      </c>
      <c r="L853" s="381" t="s">
        <v>8176</v>
      </c>
      <c r="M853" s="381"/>
      <c r="N853" s="380"/>
      <c r="O853" s="381" t="s">
        <v>4498</v>
      </c>
    </row>
    <row r="854" spans="3:15" x14ac:dyDescent="0.2">
      <c r="C854" s="377"/>
      <c r="D854" s="377"/>
      <c r="E854" s="377"/>
      <c r="H854" s="386" t="s">
        <v>4740</v>
      </c>
      <c r="I854" s="388" t="s">
        <v>4753</v>
      </c>
      <c r="J854" s="381" t="s">
        <v>4754</v>
      </c>
      <c r="L854" s="381" t="s">
        <v>8177</v>
      </c>
      <c r="M854" s="381" t="s">
        <v>4473</v>
      </c>
      <c r="N854" s="380" t="s">
        <v>4499</v>
      </c>
      <c r="O854" s="381" t="s">
        <v>4500</v>
      </c>
    </row>
    <row r="855" spans="3:15" x14ac:dyDescent="0.2">
      <c r="C855" s="377"/>
      <c r="D855" s="377"/>
      <c r="E855" s="377"/>
      <c r="H855" s="386" t="s">
        <v>4740</v>
      </c>
      <c r="I855" s="388" t="s">
        <v>4755</v>
      </c>
      <c r="J855" s="381" t="s">
        <v>4756</v>
      </c>
      <c r="L855" s="381" t="s">
        <v>8178</v>
      </c>
      <c r="M855" s="381" t="s">
        <v>4473</v>
      </c>
      <c r="N855" s="380" t="s">
        <v>4501</v>
      </c>
      <c r="O855" s="381" t="s">
        <v>4502</v>
      </c>
    </row>
    <row r="856" spans="3:15" x14ac:dyDescent="0.2">
      <c r="C856" s="377"/>
      <c r="D856" s="377"/>
      <c r="E856" s="377"/>
      <c r="H856" s="386" t="s">
        <v>4740</v>
      </c>
      <c r="I856" s="388" t="s">
        <v>3619</v>
      </c>
      <c r="J856" s="381" t="s">
        <v>4757</v>
      </c>
      <c r="L856" s="381" t="s">
        <v>8179</v>
      </c>
      <c r="M856" s="381"/>
      <c r="N856" s="380"/>
      <c r="O856" s="381" t="s">
        <v>4502</v>
      </c>
    </row>
    <row r="857" spans="3:15" x14ac:dyDescent="0.2">
      <c r="C857" s="377"/>
      <c r="D857" s="377"/>
      <c r="E857" s="377"/>
      <c r="H857" s="386" t="s">
        <v>4740</v>
      </c>
      <c r="I857" s="388" t="s">
        <v>4758</v>
      </c>
      <c r="J857" s="381" t="s">
        <v>4759</v>
      </c>
      <c r="L857" s="381" t="s">
        <v>8180</v>
      </c>
      <c r="M857" s="381" t="s">
        <v>4473</v>
      </c>
      <c r="N857" s="380" t="s">
        <v>4503</v>
      </c>
      <c r="O857" s="381" t="s">
        <v>4504</v>
      </c>
    </row>
    <row r="858" spans="3:15" x14ac:dyDescent="0.2">
      <c r="C858" s="377"/>
      <c r="D858" s="377"/>
      <c r="E858" s="377"/>
      <c r="H858" s="386" t="s">
        <v>4740</v>
      </c>
      <c r="I858" s="388" t="s">
        <v>3491</v>
      </c>
      <c r="J858" s="381" t="s">
        <v>4760</v>
      </c>
      <c r="L858" s="381" t="s">
        <v>8181</v>
      </c>
      <c r="M858" s="381" t="s">
        <v>4473</v>
      </c>
      <c r="N858" s="380" t="s">
        <v>4505</v>
      </c>
      <c r="O858" s="381" t="s">
        <v>4506</v>
      </c>
    </row>
    <row r="859" spans="3:15" x14ac:dyDescent="0.2">
      <c r="C859" s="377"/>
      <c r="D859" s="377"/>
      <c r="E859" s="377"/>
      <c r="H859" s="386" t="s">
        <v>4740</v>
      </c>
      <c r="I859" s="388" t="s">
        <v>4761</v>
      </c>
      <c r="J859" s="381" t="s">
        <v>4762</v>
      </c>
      <c r="L859" s="381" t="s">
        <v>8182</v>
      </c>
      <c r="M859" s="381"/>
      <c r="N859" s="380"/>
      <c r="O859" s="381" t="s">
        <v>4506</v>
      </c>
    </row>
    <row r="860" spans="3:15" x14ac:dyDescent="0.2">
      <c r="C860" s="377"/>
      <c r="D860" s="377"/>
      <c r="E860" s="377"/>
      <c r="H860" s="386" t="s">
        <v>4740</v>
      </c>
      <c r="I860" s="388" t="s">
        <v>4763</v>
      </c>
      <c r="J860" s="381" t="s">
        <v>4764</v>
      </c>
      <c r="L860" s="381" t="s">
        <v>8183</v>
      </c>
      <c r="M860" s="381" t="s">
        <v>4473</v>
      </c>
      <c r="N860" s="380" t="s">
        <v>4507</v>
      </c>
      <c r="O860" s="381" t="s">
        <v>4508</v>
      </c>
    </row>
    <row r="861" spans="3:15" x14ac:dyDescent="0.2">
      <c r="C861" s="377"/>
      <c r="D861" s="377"/>
      <c r="E861" s="377"/>
      <c r="H861" s="386" t="s">
        <v>4740</v>
      </c>
      <c r="I861" s="388" t="s">
        <v>4765</v>
      </c>
      <c r="J861" s="381" t="s">
        <v>4766</v>
      </c>
      <c r="L861" s="381" t="s">
        <v>8184</v>
      </c>
      <c r="M861" s="381" t="s">
        <v>4473</v>
      </c>
      <c r="N861" s="380" t="s">
        <v>4509</v>
      </c>
      <c r="O861" s="381" t="s">
        <v>4510</v>
      </c>
    </row>
    <row r="862" spans="3:15" x14ac:dyDescent="0.2">
      <c r="C862" s="377"/>
      <c r="D862" s="377"/>
      <c r="E862" s="377"/>
      <c r="H862" s="386" t="s">
        <v>4740</v>
      </c>
      <c r="I862" s="388" t="s">
        <v>4767</v>
      </c>
      <c r="J862" s="381" t="s">
        <v>4768</v>
      </c>
      <c r="L862" s="381" t="s">
        <v>8185</v>
      </c>
      <c r="M862" s="381" t="s">
        <v>4473</v>
      </c>
      <c r="N862" s="380" t="s">
        <v>4511</v>
      </c>
      <c r="O862" s="381" t="s">
        <v>4512</v>
      </c>
    </row>
    <row r="863" spans="3:15" x14ac:dyDescent="0.2">
      <c r="C863" s="377"/>
      <c r="D863" s="377"/>
      <c r="E863" s="377"/>
      <c r="H863" s="386" t="s">
        <v>4740</v>
      </c>
      <c r="I863" s="388" t="s">
        <v>4769</v>
      </c>
      <c r="J863" s="381" t="s">
        <v>4770</v>
      </c>
      <c r="L863" s="381" t="s">
        <v>8186</v>
      </c>
      <c r="M863" s="381" t="s">
        <v>4473</v>
      </c>
      <c r="N863" s="380" t="s">
        <v>4513</v>
      </c>
      <c r="O863" s="381" t="s">
        <v>4514</v>
      </c>
    </row>
    <row r="864" spans="3:15" x14ac:dyDescent="0.2">
      <c r="C864" s="377"/>
      <c r="D864" s="377"/>
      <c r="E864" s="377"/>
      <c r="H864" s="386" t="s">
        <v>4740</v>
      </c>
      <c r="I864" s="388" t="s">
        <v>4771</v>
      </c>
      <c r="J864" s="381" t="s">
        <v>4772</v>
      </c>
      <c r="L864" s="381" t="s">
        <v>8187</v>
      </c>
      <c r="M864" s="381" t="s">
        <v>4516</v>
      </c>
      <c r="N864" s="380" t="s">
        <v>4517</v>
      </c>
      <c r="O864" s="381" t="s">
        <v>4518</v>
      </c>
    </row>
    <row r="865" spans="3:15" x14ac:dyDescent="0.2">
      <c r="C865" s="377"/>
      <c r="D865" s="377"/>
      <c r="E865" s="377"/>
      <c r="H865" s="386" t="s">
        <v>4740</v>
      </c>
      <c r="I865" s="388" t="s">
        <v>4773</v>
      </c>
      <c r="J865" s="381" t="s">
        <v>4774</v>
      </c>
      <c r="L865" s="381" t="s">
        <v>8188</v>
      </c>
      <c r="M865" s="381" t="s">
        <v>4516</v>
      </c>
      <c r="N865" s="380" t="s">
        <v>4519</v>
      </c>
      <c r="O865" s="381" t="s">
        <v>4520</v>
      </c>
    </row>
    <row r="866" spans="3:15" x14ac:dyDescent="0.2">
      <c r="C866" s="377"/>
      <c r="D866" s="377"/>
      <c r="E866" s="377"/>
      <c r="H866" s="386" t="s">
        <v>4740</v>
      </c>
      <c r="I866" s="388" t="s">
        <v>4775</v>
      </c>
      <c r="J866" s="381" t="s">
        <v>4776</v>
      </c>
      <c r="L866" s="381" t="s">
        <v>8189</v>
      </c>
      <c r="M866" s="381"/>
      <c r="N866" s="380"/>
      <c r="O866" s="381" t="s">
        <v>4520</v>
      </c>
    </row>
    <row r="867" spans="3:15" x14ac:dyDescent="0.2">
      <c r="C867" s="377"/>
      <c r="D867" s="377"/>
      <c r="E867" s="377"/>
      <c r="H867" s="386" t="s">
        <v>4740</v>
      </c>
      <c r="I867" s="388" t="s">
        <v>4777</v>
      </c>
      <c r="J867" s="381" t="s">
        <v>4778</v>
      </c>
      <c r="L867" s="381" t="s">
        <v>8190</v>
      </c>
      <c r="M867" s="381" t="s">
        <v>4516</v>
      </c>
      <c r="N867" s="380" t="s">
        <v>4521</v>
      </c>
      <c r="O867" s="381" t="s">
        <v>4522</v>
      </c>
    </row>
    <row r="868" spans="3:15" x14ac:dyDescent="0.2">
      <c r="C868" s="377"/>
      <c r="D868" s="377"/>
      <c r="E868" s="377"/>
      <c r="H868" s="386" t="s">
        <v>4740</v>
      </c>
      <c r="I868" s="388" t="s">
        <v>4779</v>
      </c>
      <c r="J868" s="381" t="s">
        <v>4780</v>
      </c>
      <c r="L868" s="381" t="s">
        <v>8191</v>
      </c>
      <c r="M868" s="381"/>
      <c r="N868" s="380"/>
      <c r="O868" s="381" t="s">
        <v>4522</v>
      </c>
    </row>
    <row r="869" spans="3:15" x14ac:dyDescent="0.2">
      <c r="C869" s="377"/>
      <c r="D869" s="377"/>
      <c r="E869" s="377"/>
      <c r="H869" s="386" t="s">
        <v>4740</v>
      </c>
      <c r="I869" s="388" t="s">
        <v>4781</v>
      </c>
      <c r="J869" s="381" t="s">
        <v>4782</v>
      </c>
      <c r="L869" s="381" t="s">
        <v>8192</v>
      </c>
      <c r="M869" s="381" t="s">
        <v>4516</v>
      </c>
      <c r="N869" s="380" t="s">
        <v>4523</v>
      </c>
      <c r="O869" s="381" t="s">
        <v>4524</v>
      </c>
    </row>
    <row r="870" spans="3:15" x14ac:dyDescent="0.2">
      <c r="C870" s="377"/>
      <c r="D870" s="377"/>
      <c r="E870" s="377"/>
      <c r="H870" s="386" t="s">
        <v>4740</v>
      </c>
      <c r="I870" s="388" t="s">
        <v>4783</v>
      </c>
      <c r="J870" s="381" t="s">
        <v>4784</v>
      </c>
      <c r="L870" s="381" t="s">
        <v>8193</v>
      </c>
      <c r="M870" s="381" t="s">
        <v>4516</v>
      </c>
      <c r="N870" s="380" t="s">
        <v>4525</v>
      </c>
      <c r="O870" s="381" t="s">
        <v>4526</v>
      </c>
    </row>
    <row r="871" spans="3:15" x14ac:dyDescent="0.2">
      <c r="C871" s="377"/>
      <c r="D871" s="377"/>
      <c r="E871" s="377"/>
      <c r="H871" s="386" t="s">
        <v>4740</v>
      </c>
      <c r="I871" s="388" t="s">
        <v>3525</v>
      </c>
      <c r="J871" s="381" t="s">
        <v>4785</v>
      </c>
      <c r="L871" s="381" t="s">
        <v>8194</v>
      </c>
      <c r="M871" s="381" t="s">
        <v>4516</v>
      </c>
      <c r="N871" s="380" t="s">
        <v>4527</v>
      </c>
      <c r="O871" s="381" t="s">
        <v>4528</v>
      </c>
    </row>
    <row r="872" spans="3:15" x14ac:dyDescent="0.2">
      <c r="C872" s="377"/>
      <c r="D872" s="377"/>
      <c r="E872" s="377"/>
      <c r="H872" s="386" t="s">
        <v>4740</v>
      </c>
      <c r="I872" s="388" t="s">
        <v>4786</v>
      </c>
      <c r="J872" s="381" t="s">
        <v>4787</v>
      </c>
      <c r="L872" s="381" t="s">
        <v>8195</v>
      </c>
      <c r="M872" s="381"/>
      <c r="N872" s="380"/>
      <c r="O872" s="381" t="s">
        <v>4528</v>
      </c>
    </row>
    <row r="873" spans="3:15" x14ac:dyDescent="0.2">
      <c r="C873" s="377"/>
      <c r="D873" s="377"/>
      <c r="E873" s="377"/>
      <c r="H873" s="386" t="s">
        <v>4740</v>
      </c>
      <c r="I873" s="388" t="s">
        <v>4788</v>
      </c>
      <c r="J873" s="381" t="s">
        <v>4789</v>
      </c>
      <c r="L873" s="381" t="s">
        <v>8196</v>
      </c>
      <c r="M873" s="381" t="s">
        <v>4516</v>
      </c>
      <c r="N873" s="380" t="s">
        <v>4529</v>
      </c>
      <c r="O873" s="381" t="s">
        <v>4530</v>
      </c>
    </row>
    <row r="874" spans="3:15" x14ac:dyDescent="0.2">
      <c r="C874" s="377"/>
      <c r="D874" s="377"/>
      <c r="E874" s="377"/>
      <c r="H874" s="386" t="s">
        <v>4740</v>
      </c>
      <c r="I874" s="388" t="s">
        <v>3960</v>
      </c>
      <c r="J874" s="381" t="s">
        <v>4790</v>
      </c>
      <c r="L874" s="381" t="s">
        <v>8197</v>
      </c>
      <c r="M874" s="381" t="s">
        <v>4516</v>
      </c>
      <c r="N874" s="380" t="s">
        <v>4531</v>
      </c>
      <c r="O874" s="381" t="s">
        <v>4532</v>
      </c>
    </row>
    <row r="875" spans="3:15" x14ac:dyDescent="0.2">
      <c r="C875" s="377"/>
      <c r="D875" s="377"/>
      <c r="E875" s="377"/>
      <c r="H875" s="386" t="s">
        <v>4740</v>
      </c>
      <c r="I875" s="388" t="s">
        <v>4791</v>
      </c>
      <c r="J875" s="381" t="s">
        <v>4792</v>
      </c>
      <c r="L875" s="381" t="s">
        <v>8198</v>
      </c>
      <c r="M875" s="381"/>
      <c r="N875" s="380"/>
      <c r="O875" s="381" t="s">
        <v>4532</v>
      </c>
    </row>
    <row r="876" spans="3:15" x14ac:dyDescent="0.2">
      <c r="C876" s="377"/>
      <c r="D876" s="377"/>
      <c r="E876" s="377"/>
      <c r="H876" s="386" t="s">
        <v>4740</v>
      </c>
      <c r="I876" s="388" t="s">
        <v>4793</v>
      </c>
      <c r="J876" s="381" t="s">
        <v>4794</v>
      </c>
      <c r="L876" s="381" t="s">
        <v>8199</v>
      </c>
      <c r="M876" s="381" t="s">
        <v>4516</v>
      </c>
      <c r="N876" s="380" t="s">
        <v>4533</v>
      </c>
      <c r="O876" s="381" t="s">
        <v>4534</v>
      </c>
    </row>
    <row r="877" spans="3:15" x14ac:dyDescent="0.2">
      <c r="C877" s="377"/>
      <c r="D877" s="377"/>
      <c r="E877" s="377"/>
      <c r="H877" s="386" t="s">
        <v>4740</v>
      </c>
      <c r="I877" s="388" t="s">
        <v>4795</v>
      </c>
      <c r="J877" s="381" t="s">
        <v>4796</v>
      </c>
      <c r="L877" s="381" t="s">
        <v>8200</v>
      </c>
      <c r="M877" s="381"/>
      <c r="N877" s="380"/>
      <c r="O877" s="381" t="s">
        <v>4534</v>
      </c>
    </row>
    <row r="878" spans="3:15" x14ac:dyDescent="0.2">
      <c r="C878" s="377"/>
      <c r="D878" s="377"/>
      <c r="E878" s="377"/>
      <c r="H878" s="386" t="s">
        <v>4740</v>
      </c>
      <c r="I878" s="388" t="s">
        <v>4797</v>
      </c>
      <c r="J878" s="381" t="s">
        <v>4798</v>
      </c>
      <c r="L878" s="381" t="s">
        <v>8201</v>
      </c>
      <c r="M878" s="381" t="s">
        <v>4516</v>
      </c>
      <c r="N878" s="380" t="s">
        <v>4535</v>
      </c>
      <c r="O878" s="381" t="s">
        <v>4536</v>
      </c>
    </row>
    <row r="879" spans="3:15" x14ac:dyDescent="0.2">
      <c r="C879" s="377"/>
      <c r="D879" s="377"/>
      <c r="E879" s="377"/>
      <c r="H879" s="386" t="s">
        <v>4740</v>
      </c>
      <c r="I879" s="388" t="s">
        <v>4322</v>
      </c>
      <c r="J879" s="381" t="s">
        <v>4799</v>
      </c>
      <c r="L879" s="381" t="s">
        <v>8202</v>
      </c>
      <c r="M879" s="381" t="s">
        <v>4516</v>
      </c>
      <c r="N879" s="380" t="s">
        <v>4537</v>
      </c>
      <c r="O879" s="381" t="s">
        <v>4538</v>
      </c>
    </row>
    <row r="880" spans="3:15" x14ac:dyDescent="0.2">
      <c r="C880" s="377"/>
      <c r="D880" s="377"/>
      <c r="E880" s="377"/>
      <c r="H880" s="386" t="s">
        <v>4740</v>
      </c>
      <c r="I880" s="388" t="s">
        <v>4800</v>
      </c>
      <c r="J880" s="381" t="s">
        <v>4801</v>
      </c>
      <c r="L880" s="381" t="s">
        <v>8203</v>
      </c>
      <c r="M880" s="381" t="s">
        <v>4516</v>
      </c>
      <c r="N880" s="380" t="s">
        <v>4539</v>
      </c>
      <c r="O880" s="381" t="s">
        <v>4540</v>
      </c>
    </row>
    <row r="881" spans="3:15" x14ac:dyDescent="0.2">
      <c r="C881" s="377"/>
      <c r="D881" s="377"/>
      <c r="E881" s="377"/>
      <c r="H881" s="386" t="s">
        <v>4740</v>
      </c>
      <c r="I881" s="388" t="s">
        <v>4802</v>
      </c>
      <c r="J881" s="381" t="s">
        <v>4803</v>
      </c>
      <c r="L881" s="381" t="s">
        <v>8204</v>
      </c>
      <c r="M881" s="381"/>
      <c r="N881" s="380"/>
      <c r="O881" s="381" t="s">
        <v>4540</v>
      </c>
    </row>
    <row r="882" spans="3:15" x14ac:dyDescent="0.2">
      <c r="C882" s="377"/>
      <c r="D882" s="377"/>
      <c r="E882" s="377"/>
      <c r="H882" s="386" t="s">
        <v>4740</v>
      </c>
      <c r="I882" s="388" t="s">
        <v>4804</v>
      </c>
      <c r="J882" s="381" t="s">
        <v>4805</v>
      </c>
      <c r="L882" s="381" t="s">
        <v>8205</v>
      </c>
      <c r="M882" s="381" t="s">
        <v>4516</v>
      </c>
      <c r="N882" s="380" t="s">
        <v>4541</v>
      </c>
      <c r="O882" s="381" t="s">
        <v>4542</v>
      </c>
    </row>
    <row r="883" spans="3:15" x14ac:dyDescent="0.2">
      <c r="C883" s="377"/>
      <c r="D883" s="377"/>
      <c r="E883" s="377"/>
      <c r="H883" s="386" t="s">
        <v>4740</v>
      </c>
      <c r="I883" s="388" t="s">
        <v>4806</v>
      </c>
      <c r="J883" s="381" t="s">
        <v>4807</v>
      </c>
      <c r="L883" s="381" t="s">
        <v>8206</v>
      </c>
      <c r="M883" s="381" t="s">
        <v>4516</v>
      </c>
      <c r="N883" s="380" t="s">
        <v>4543</v>
      </c>
      <c r="O883" s="381" t="s">
        <v>4544</v>
      </c>
    </row>
    <row r="884" spans="3:15" x14ac:dyDescent="0.2">
      <c r="C884" s="377"/>
      <c r="D884" s="377"/>
      <c r="E884" s="377"/>
      <c r="H884" s="386" t="s">
        <v>4740</v>
      </c>
      <c r="I884" s="388" t="s">
        <v>4808</v>
      </c>
      <c r="J884" s="381" t="s">
        <v>4809</v>
      </c>
      <c r="L884" s="381" t="s">
        <v>8207</v>
      </c>
      <c r="M884" s="381" t="s">
        <v>4516</v>
      </c>
      <c r="N884" s="380" t="s">
        <v>4545</v>
      </c>
      <c r="O884" s="381" t="s">
        <v>4546</v>
      </c>
    </row>
    <row r="885" spans="3:15" x14ac:dyDescent="0.2">
      <c r="C885" s="377"/>
      <c r="D885" s="377"/>
      <c r="E885" s="377"/>
      <c r="H885" s="386" t="s">
        <v>4740</v>
      </c>
      <c r="I885" s="388" t="s">
        <v>4810</v>
      </c>
      <c r="J885" s="381" t="s">
        <v>4811</v>
      </c>
      <c r="L885" s="381" t="s">
        <v>8208</v>
      </c>
      <c r="M885" s="381" t="s">
        <v>4516</v>
      </c>
      <c r="N885" s="380" t="s">
        <v>4547</v>
      </c>
      <c r="O885" s="381" t="s">
        <v>4548</v>
      </c>
    </row>
    <row r="886" spans="3:15" x14ac:dyDescent="0.2">
      <c r="C886" s="377"/>
      <c r="D886" s="377"/>
      <c r="E886" s="377"/>
      <c r="H886" s="386" t="s">
        <v>4740</v>
      </c>
      <c r="I886" s="388" t="s">
        <v>4812</v>
      </c>
      <c r="J886" s="381" t="s">
        <v>4813</v>
      </c>
      <c r="L886" s="381" t="s">
        <v>8209</v>
      </c>
      <c r="M886" s="381" t="s">
        <v>4516</v>
      </c>
      <c r="N886" s="380" t="s">
        <v>4549</v>
      </c>
      <c r="O886" s="381" t="s">
        <v>4550</v>
      </c>
    </row>
    <row r="887" spans="3:15" x14ac:dyDescent="0.2">
      <c r="C887" s="377"/>
      <c r="D887" s="377"/>
      <c r="E887" s="377"/>
      <c r="H887" s="386" t="s">
        <v>4740</v>
      </c>
      <c r="I887" s="388" t="s">
        <v>4814</v>
      </c>
      <c r="J887" s="381" t="s">
        <v>4815</v>
      </c>
      <c r="L887" s="381" t="s">
        <v>8210</v>
      </c>
      <c r="M887" s="381" t="s">
        <v>4516</v>
      </c>
      <c r="N887" s="380" t="s">
        <v>4551</v>
      </c>
      <c r="O887" s="381" t="s">
        <v>4552</v>
      </c>
    </row>
    <row r="888" spans="3:15" x14ac:dyDescent="0.2">
      <c r="C888" s="377"/>
      <c r="D888" s="377"/>
      <c r="E888" s="377"/>
      <c r="H888" s="386" t="s">
        <v>4740</v>
      </c>
      <c r="I888" s="388" t="s">
        <v>4816</v>
      </c>
      <c r="J888" s="381" t="s">
        <v>4817</v>
      </c>
      <c r="L888" s="381" t="s">
        <v>8211</v>
      </c>
      <c r="M888" s="381" t="s">
        <v>4516</v>
      </c>
      <c r="N888" s="380" t="s">
        <v>4553</v>
      </c>
      <c r="O888" s="381" t="s">
        <v>4554</v>
      </c>
    </row>
    <row r="889" spans="3:15" x14ac:dyDescent="0.2">
      <c r="C889" s="377"/>
      <c r="D889" s="377"/>
      <c r="E889" s="377"/>
      <c r="H889" s="386" t="s">
        <v>4740</v>
      </c>
      <c r="I889" s="388" t="s">
        <v>4818</v>
      </c>
      <c r="J889" s="381" t="s">
        <v>4819</v>
      </c>
      <c r="L889" s="381" t="s">
        <v>8212</v>
      </c>
      <c r="M889" s="381" t="s">
        <v>4516</v>
      </c>
      <c r="N889" s="380" t="s">
        <v>4555</v>
      </c>
      <c r="O889" s="381" t="s">
        <v>4556</v>
      </c>
    </row>
    <row r="890" spans="3:15" x14ac:dyDescent="0.2">
      <c r="C890" s="377"/>
      <c r="D890" s="377"/>
      <c r="E890" s="377"/>
      <c r="H890" s="386" t="s">
        <v>4740</v>
      </c>
      <c r="I890" s="388" t="s">
        <v>4820</v>
      </c>
      <c r="J890" s="381" t="s">
        <v>4821</v>
      </c>
      <c r="L890" s="381" t="s">
        <v>8213</v>
      </c>
      <c r="M890" s="381" t="s">
        <v>4516</v>
      </c>
      <c r="N890" s="380" t="s">
        <v>4557</v>
      </c>
      <c r="O890" s="381" t="s">
        <v>4558</v>
      </c>
    </row>
    <row r="891" spans="3:15" x14ac:dyDescent="0.2">
      <c r="C891" s="377"/>
      <c r="D891" s="377"/>
      <c r="E891" s="377"/>
      <c r="H891" s="394"/>
      <c r="I891" s="390" t="s">
        <v>4822</v>
      </c>
      <c r="J891" s="395"/>
      <c r="L891" s="381" t="s">
        <v>8214</v>
      </c>
      <c r="M891" s="381" t="s">
        <v>4516</v>
      </c>
      <c r="N891" s="380" t="s">
        <v>4559</v>
      </c>
      <c r="O891" s="381" t="s">
        <v>4560</v>
      </c>
    </row>
    <row r="892" spans="3:15" x14ac:dyDescent="0.2">
      <c r="C892" s="377"/>
      <c r="D892" s="377"/>
      <c r="E892" s="377"/>
      <c r="H892" s="386" t="s">
        <v>4823</v>
      </c>
      <c r="I892" s="388" t="s">
        <v>4824</v>
      </c>
      <c r="J892" s="381" t="s">
        <v>4825</v>
      </c>
      <c r="L892" s="381" t="s">
        <v>8215</v>
      </c>
      <c r="M892" s="381" t="s">
        <v>4562</v>
      </c>
      <c r="N892" s="380" t="s">
        <v>4563</v>
      </c>
      <c r="O892" s="381" t="s">
        <v>4564</v>
      </c>
    </row>
    <row r="893" spans="3:15" x14ac:dyDescent="0.2">
      <c r="C893" s="377"/>
      <c r="D893" s="377"/>
      <c r="E893" s="377"/>
      <c r="H893" s="386" t="s">
        <v>4823</v>
      </c>
      <c r="I893" s="388" t="s">
        <v>4826</v>
      </c>
      <c r="J893" s="381" t="s">
        <v>4827</v>
      </c>
      <c r="L893" s="381" t="s">
        <v>8216</v>
      </c>
      <c r="M893" s="381" t="s">
        <v>4562</v>
      </c>
      <c r="N893" s="380" t="s">
        <v>4565</v>
      </c>
      <c r="O893" s="381" t="s">
        <v>4566</v>
      </c>
    </row>
    <row r="894" spans="3:15" x14ac:dyDescent="0.2">
      <c r="C894" s="377"/>
      <c r="D894" s="377"/>
      <c r="E894" s="377"/>
      <c r="H894" s="386" t="s">
        <v>4823</v>
      </c>
      <c r="I894" s="388" t="s">
        <v>4828</v>
      </c>
      <c r="J894" s="381" t="s">
        <v>4829</v>
      </c>
      <c r="L894" s="381" t="s">
        <v>8217</v>
      </c>
      <c r="M894" s="381" t="s">
        <v>4562</v>
      </c>
      <c r="N894" s="380" t="s">
        <v>4567</v>
      </c>
      <c r="O894" s="381" t="s">
        <v>4568</v>
      </c>
    </row>
    <row r="895" spans="3:15" x14ac:dyDescent="0.2">
      <c r="C895" s="377"/>
      <c r="D895" s="377"/>
      <c r="E895" s="377"/>
      <c r="H895" s="386" t="s">
        <v>4823</v>
      </c>
      <c r="I895" s="388" t="s">
        <v>4830</v>
      </c>
      <c r="J895" s="381" t="s">
        <v>4831</v>
      </c>
      <c r="L895" s="381" t="s">
        <v>8218</v>
      </c>
      <c r="M895" s="381" t="s">
        <v>4562</v>
      </c>
      <c r="N895" s="380" t="s">
        <v>4569</v>
      </c>
      <c r="O895" s="381" t="s">
        <v>4570</v>
      </c>
    </row>
    <row r="896" spans="3:15" x14ac:dyDescent="0.2">
      <c r="C896" s="377"/>
      <c r="D896" s="377"/>
      <c r="E896" s="377"/>
      <c r="H896" s="386" t="s">
        <v>4823</v>
      </c>
      <c r="I896" s="388" t="s">
        <v>4832</v>
      </c>
      <c r="J896" s="381" t="s">
        <v>4833</v>
      </c>
      <c r="L896" s="381" t="s">
        <v>8219</v>
      </c>
      <c r="M896" s="381" t="s">
        <v>4562</v>
      </c>
      <c r="N896" s="380" t="s">
        <v>4571</v>
      </c>
      <c r="O896" s="381" t="s">
        <v>4572</v>
      </c>
    </row>
    <row r="897" spans="3:15" x14ac:dyDescent="0.2">
      <c r="C897" s="377"/>
      <c r="D897" s="377"/>
      <c r="E897" s="377"/>
      <c r="H897" s="386" t="s">
        <v>4823</v>
      </c>
      <c r="I897" s="388" t="s">
        <v>4834</v>
      </c>
      <c r="J897" s="381" t="s">
        <v>4835</v>
      </c>
      <c r="L897" s="381" t="s">
        <v>8220</v>
      </c>
      <c r="M897" s="381"/>
      <c r="N897" s="380"/>
      <c r="O897" s="381" t="s">
        <v>4572</v>
      </c>
    </row>
    <row r="898" spans="3:15" x14ac:dyDescent="0.2">
      <c r="C898" s="377"/>
      <c r="D898" s="377"/>
      <c r="E898" s="377"/>
      <c r="H898" s="386" t="s">
        <v>4823</v>
      </c>
      <c r="I898" s="388" t="s">
        <v>4836</v>
      </c>
      <c r="J898" s="381" t="s">
        <v>4837</v>
      </c>
      <c r="L898" s="381" t="s">
        <v>8221</v>
      </c>
      <c r="M898" s="381" t="s">
        <v>4562</v>
      </c>
      <c r="N898" s="380" t="s">
        <v>4573</v>
      </c>
      <c r="O898" s="381" t="s">
        <v>4574</v>
      </c>
    </row>
    <row r="899" spans="3:15" x14ac:dyDescent="0.2">
      <c r="C899" s="377"/>
      <c r="D899" s="377"/>
      <c r="E899" s="377"/>
      <c r="H899" s="386" t="s">
        <v>4823</v>
      </c>
      <c r="I899" s="388" t="s">
        <v>4838</v>
      </c>
      <c r="J899" s="381" t="s">
        <v>4839</v>
      </c>
      <c r="L899" s="381" t="s">
        <v>8222</v>
      </c>
      <c r="M899" s="381" t="s">
        <v>4562</v>
      </c>
      <c r="N899" s="380" t="s">
        <v>4575</v>
      </c>
      <c r="O899" s="381" t="s">
        <v>4576</v>
      </c>
    </row>
    <row r="900" spans="3:15" x14ac:dyDescent="0.2">
      <c r="C900" s="377"/>
      <c r="D900" s="377"/>
      <c r="E900" s="377"/>
      <c r="H900" s="386" t="s">
        <v>4823</v>
      </c>
      <c r="I900" s="388" t="s">
        <v>4840</v>
      </c>
      <c r="J900" s="381" t="s">
        <v>4841</v>
      </c>
      <c r="L900" s="381" t="s">
        <v>8223</v>
      </c>
      <c r="M900" s="381" t="s">
        <v>4562</v>
      </c>
      <c r="N900" s="380" t="s">
        <v>4577</v>
      </c>
      <c r="O900" s="381" t="s">
        <v>4578</v>
      </c>
    </row>
    <row r="901" spans="3:15" x14ac:dyDescent="0.2">
      <c r="C901" s="377"/>
      <c r="D901" s="377"/>
      <c r="E901" s="377"/>
      <c r="H901" s="386" t="s">
        <v>4823</v>
      </c>
      <c r="I901" s="388" t="s">
        <v>4842</v>
      </c>
      <c r="J901" s="381" t="s">
        <v>4843</v>
      </c>
      <c r="L901" s="381" t="s">
        <v>8224</v>
      </c>
      <c r="M901" s="381" t="s">
        <v>4562</v>
      </c>
      <c r="N901" s="380" t="s">
        <v>4579</v>
      </c>
      <c r="O901" s="381" t="s">
        <v>4580</v>
      </c>
    </row>
    <row r="902" spans="3:15" x14ac:dyDescent="0.2">
      <c r="C902" s="377"/>
      <c r="D902" s="377"/>
      <c r="E902" s="377"/>
      <c r="H902" s="386" t="s">
        <v>4823</v>
      </c>
      <c r="I902" s="388" t="s">
        <v>4844</v>
      </c>
      <c r="J902" s="381" t="s">
        <v>4845</v>
      </c>
      <c r="L902" s="381" t="s">
        <v>8225</v>
      </c>
      <c r="M902" s="381" t="s">
        <v>4562</v>
      </c>
      <c r="N902" s="380" t="s">
        <v>4581</v>
      </c>
      <c r="O902" s="381" t="s">
        <v>4582</v>
      </c>
    </row>
    <row r="903" spans="3:15" x14ac:dyDescent="0.2">
      <c r="C903" s="377"/>
      <c r="D903" s="377"/>
      <c r="E903" s="377"/>
      <c r="H903" s="386" t="s">
        <v>4823</v>
      </c>
      <c r="I903" s="388" t="s">
        <v>4846</v>
      </c>
      <c r="J903" s="381" t="s">
        <v>4847</v>
      </c>
      <c r="L903" s="381" t="s">
        <v>8226</v>
      </c>
      <c r="M903" s="381" t="s">
        <v>4562</v>
      </c>
      <c r="N903" s="380" t="s">
        <v>4583</v>
      </c>
      <c r="O903" s="381" t="s">
        <v>4584</v>
      </c>
    </row>
    <row r="904" spans="3:15" x14ac:dyDescent="0.2">
      <c r="C904" s="377"/>
      <c r="D904" s="377"/>
      <c r="E904" s="377"/>
      <c r="H904" s="386" t="s">
        <v>4823</v>
      </c>
      <c r="I904" s="388" t="s">
        <v>4848</v>
      </c>
      <c r="J904" s="381" t="s">
        <v>4849</v>
      </c>
      <c r="L904" s="381" t="s">
        <v>8227</v>
      </c>
      <c r="M904" s="381"/>
      <c r="N904" s="380"/>
      <c r="O904" s="381" t="s">
        <v>4584</v>
      </c>
    </row>
    <row r="905" spans="3:15" x14ac:dyDescent="0.2">
      <c r="C905" s="377"/>
      <c r="D905" s="377"/>
      <c r="E905" s="377"/>
      <c r="H905" s="386" t="s">
        <v>4823</v>
      </c>
      <c r="I905" s="388" t="s">
        <v>4850</v>
      </c>
      <c r="J905" s="381" t="s">
        <v>4851</v>
      </c>
      <c r="L905" s="381" t="s">
        <v>8228</v>
      </c>
      <c r="M905" s="381" t="s">
        <v>4562</v>
      </c>
      <c r="N905" s="380" t="s">
        <v>4585</v>
      </c>
      <c r="O905" s="381" t="s">
        <v>4586</v>
      </c>
    </row>
    <row r="906" spans="3:15" x14ac:dyDescent="0.2">
      <c r="C906" s="377"/>
      <c r="D906" s="377"/>
      <c r="E906" s="377"/>
      <c r="H906" s="386" t="s">
        <v>4823</v>
      </c>
      <c r="I906" s="388" t="s">
        <v>4852</v>
      </c>
      <c r="J906" s="381" t="s">
        <v>4853</v>
      </c>
      <c r="L906" s="381" t="s">
        <v>8229</v>
      </c>
      <c r="M906" s="381"/>
      <c r="N906" s="380"/>
      <c r="O906" s="381" t="s">
        <v>4586</v>
      </c>
    </row>
    <row r="907" spans="3:15" x14ac:dyDescent="0.2">
      <c r="C907" s="377"/>
      <c r="D907" s="377"/>
      <c r="E907" s="377"/>
      <c r="H907" s="386" t="s">
        <v>4823</v>
      </c>
      <c r="I907" s="388" t="s">
        <v>4854</v>
      </c>
      <c r="J907" s="381" t="s">
        <v>4855</v>
      </c>
      <c r="L907" s="381" t="s">
        <v>8230</v>
      </c>
      <c r="M907" s="381" t="s">
        <v>4562</v>
      </c>
      <c r="N907" s="380" t="s">
        <v>4587</v>
      </c>
      <c r="O907" s="381" t="s">
        <v>4588</v>
      </c>
    </row>
    <row r="908" spans="3:15" x14ac:dyDescent="0.2">
      <c r="C908" s="377"/>
      <c r="D908" s="377"/>
      <c r="E908" s="377"/>
      <c r="H908" s="386" t="s">
        <v>4823</v>
      </c>
      <c r="I908" s="388" t="s">
        <v>4856</v>
      </c>
      <c r="J908" s="381" t="s">
        <v>4857</v>
      </c>
      <c r="L908" s="381" t="s">
        <v>8231</v>
      </c>
      <c r="M908" s="381" t="s">
        <v>4562</v>
      </c>
      <c r="N908" s="380" t="s">
        <v>4589</v>
      </c>
      <c r="O908" s="381" t="s">
        <v>4590</v>
      </c>
    </row>
    <row r="909" spans="3:15" x14ac:dyDescent="0.2">
      <c r="C909" s="377"/>
      <c r="D909" s="377"/>
      <c r="E909" s="377"/>
      <c r="H909" s="386" t="s">
        <v>4823</v>
      </c>
      <c r="I909" s="388" t="s">
        <v>4858</v>
      </c>
      <c r="J909" s="381" t="s">
        <v>4859</v>
      </c>
      <c r="L909" s="381" t="s">
        <v>8232</v>
      </c>
      <c r="M909" s="381" t="s">
        <v>4562</v>
      </c>
      <c r="N909" s="380" t="s">
        <v>4591</v>
      </c>
      <c r="O909" s="381" t="s">
        <v>4592</v>
      </c>
    </row>
    <row r="910" spans="3:15" x14ac:dyDescent="0.2">
      <c r="C910" s="377"/>
      <c r="D910" s="377"/>
      <c r="E910" s="377"/>
      <c r="H910" s="386" t="s">
        <v>4823</v>
      </c>
      <c r="I910" s="388" t="s">
        <v>4860</v>
      </c>
      <c r="J910" s="381" t="s">
        <v>4861</v>
      </c>
      <c r="L910" s="381" t="s">
        <v>8233</v>
      </c>
      <c r="M910" s="381" t="s">
        <v>4594</v>
      </c>
      <c r="N910" s="380" t="s">
        <v>3619</v>
      </c>
      <c r="O910" s="381" t="s">
        <v>4595</v>
      </c>
    </row>
    <row r="911" spans="3:15" x14ac:dyDescent="0.2">
      <c r="C911" s="377"/>
      <c r="D911" s="377"/>
      <c r="E911" s="377"/>
      <c r="H911" s="386" t="s">
        <v>4823</v>
      </c>
      <c r="I911" s="388" t="s">
        <v>4862</v>
      </c>
      <c r="J911" s="381" t="s">
        <v>4863</v>
      </c>
      <c r="L911" s="381" t="s">
        <v>8234</v>
      </c>
      <c r="M911" s="381"/>
      <c r="N911" s="380"/>
      <c r="O911" s="381" t="s">
        <v>4595</v>
      </c>
    </row>
    <row r="912" spans="3:15" x14ac:dyDescent="0.2">
      <c r="C912" s="377"/>
      <c r="D912" s="377"/>
      <c r="E912" s="377"/>
      <c r="H912" s="386" t="s">
        <v>4823</v>
      </c>
      <c r="I912" s="388" t="s">
        <v>4864</v>
      </c>
      <c r="J912" s="381" t="s">
        <v>4865</v>
      </c>
      <c r="L912" s="381" t="s">
        <v>8235</v>
      </c>
      <c r="M912" s="381" t="s">
        <v>4594</v>
      </c>
      <c r="N912" s="380" t="s">
        <v>4596</v>
      </c>
      <c r="O912" s="381" t="s">
        <v>4597</v>
      </c>
    </row>
    <row r="913" spans="3:15" x14ac:dyDescent="0.2">
      <c r="C913" s="377"/>
      <c r="D913" s="377"/>
      <c r="E913" s="377"/>
      <c r="H913" s="386" t="s">
        <v>4823</v>
      </c>
      <c r="I913" s="388" t="s">
        <v>4866</v>
      </c>
      <c r="J913" s="381" t="s">
        <v>4867</v>
      </c>
      <c r="L913" s="381" t="s">
        <v>8236</v>
      </c>
      <c r="M913" s="381" t="s">
        <v>4594</v>
      </c>
      <c r="N913" s="380" t="s">
        <v>4598</v>
      </c>
      <c r="O913" s="381" t="s">
        <v>4599</v>
      </c>
    </row>
    <row r="914" spans="3:15" x14ac:dyDescent="0.2">
      <c r="C914" s="377"/>
      <c r="D914" s="377"/>
      <c r="E914" s="377"/>
      <c r="H914" s="386" t="s">
        <v>4823</v>
      </c>
      <c r="I914" s="388" t="s">
        <v>4868</v>
      </c>
      <c r="J914" s="381" t="s">
        <v>4869</v>
      </c>
      <c r="L914" s="381" t="s">
        <v>8237</v>
      </c>
      <c r="M914" s="381" t="s">
        <v>4594</v>
      </c>
      <c r="N914" s="380" t="s">
        <v>4600</v>
      </c>
      <c r="O914" s="381" t="s">
        <v>4601</v>
      </c>
    </row>
    <row r="915" spans="3:15" x14ac:dyDescent="0.2">
      <c r="C915" s="377"/>
      <c r="D915" s="377"/>
      <c r="E915" s="377"/>
      <c r="H915" s="386" t="s">
        <v>4823</v>
      </c>
      <c r="I915" s="388" t="s">
        <v>4870</v>
      </c>
      <c r="J915" s="381" t="s">
        <v>4871</v>
      </c>
      <c r="L915" s="381" t="s">
        <v>8238</v>
      </c>
      <c r="M915" s="381" t="s">
        <v>4594</v>
      </c>
      <c r="N915" s="380" t="s">
        <v>4602</v>
      </c>
      <c r="O915" s="381" t="s">
        <v>4603</v>
      </c>
    </row>
    <row r="916" spans="3:15" x14ac:dyDescent="0.2">
      <c r="C916" s="377"/>
      <c r="D916" s="377"/>
      <c r="E916" s="377"/>
      <c r="H916" s="386" t="s">
        <v>4823</v>
      </c>
      <c r="I916" s="388" t="s">
        <v>4872</v>
      </c>
      <c r="J916" s="381" t="s">
        <v>4873</v>
      </c>
      <c r="L916" s="381" t="s">
        <v>8239</v>
      </c>
      <c r="M916" s="381" t="s">
        <v>4594</v>
      </c>
      <c r="N916" s="380" t="s">
        <v>4604</v>
      </c>
      <c r="O916" s="381" t="s">
        <v>4605</v>
      </c>
    </row>
    <row r="917" spans="3:15" x14ac:dyDescent="0.2">
      <c r="C917" s="377"/>
      <c r="D917" s="377"/>
      <c r="E917" s="377"/>
      <c r="H917" s="394"/>
      <c r="I917" s="390" t="s">
        <v>4874</v>
      </c>
      <c r="J917" s="395"/>
      <c r="L917" s="381" t="s">
        <v>8240</v>
      </c>
      <c r="M917" s="381" t="s">
        <v>4594</v>
      </c>
      <c r="N917" s="380" t="s">
        <v>4606</v>
      </c>
      <c r="O917" s="381" t="s">
        <v>4607</v>
      </c>
    </row>
    <row r="918" spans="3:15" x14ac:dyDescent="0.2">
      <c r="C918" s="377"/>
      <c r="D918" s="377"/>
      <c r="E918" s="377"/>
      <c r="H918" s="386" t="s">
        <v>4875</v>
      </c>
      <c r="I918" s="388" t="s">
        <v>4876</v>
      </c>
      <c r="J918" s="381" t="s">
        <v>4877</v>
      </c>
      <c r="L918" s="381" t="s">
        <v>8241</v>
      </c>
      <c r="M918" s="381" t="s">
        <v>4594</v>
      </c>
      <c r="N918" s="380" t="s">
        <v>4608</v>
      </c>
      <c r="O918" s="381" t="s">
        <v>4609</v>
      </c>
    </row>
    <row r="919" spans="3:15" x14ac:dyDescent="0.2">
      <c r="C919" s="377"/>
      <c r="D919" s="377"/>
      <c r="E919" s="377"/>
      <c r="H919" s="386" t="s">
        <v>4875</v>
      </c>
      <c r="I919" s="388" t="s">
        <v>4878</v>
      </c>
      <c r="J919" s="381" t="s">
        <v>4879</v>
      </c>
      <c r="L919" s="381" t="s">
        <v>8242</v>
      </c>
      <c r="M919" s="381" t="s">
        <v>4594</v>
      </c>
      <c r="N919" s="380" t="s">
        <v>4610</v>
      </c>
      <c r="O919" s="381" t="s">
        <v>4611</v>
      </c>
    </row>
    <row r="920" spans="3:15" x14ac:dyDescent="0.2">
      <c r="C920" s="377"/>
      <c r="D920" s="377"/>
      <c r="E920" s="377"/>
      <c r="H920" s="386" t="s">
        <v>4875</v>
      </c>
      <c r="I920" s="388" t="s">
        <v>4880</v>
      </c>
      <c r="J920" s="381" t="s">
        <v>4881</v>
      </c>
      <c r="L920" s="381" t="s">
        <v>8243</v>
      </c>
      <c r="M920" s="381" t="s">
        <v>4594</v>
      </c>
      <c r="N920" s="380" t="s">
        <v>4612</v>
      </c>
      <c r="O920" s="381" t="s">
        <v>4613</v>
      </c>
    </row>
    <row r="921" spans="3:15" x14ac:dyDescent="0.2">
      <c r="C921" s="377"/>
      <c r="D921" s="377"/>
      <c r="E921" s="377"/>
      <c r="H921" s="386" t="s">
        <v>4875</v>
      </c>
      <c r="I921" s="388" t="s">
        <v>4882</v>
      </c>
      <c r="J921" s="381" t="s">
        <v>4883</v>
      </c>
      <c r="L921" s="381" t="s">
        <v>8244</v>
      </c>
      <c r="M921" s="381" t="s">
        <v>4594</v>
      </c>
      <c r="N921" s="380" t="s">
        <v>4614</v>
      </c>
      <c r="O921" s="381" t="s">
        <v>4615</v>
      </c>
    </row>
    <row r="922" spans="3:15" x14ac:dyDescent="0.2">
      <c r="C922" s="377"/>
      <c r="D922" s="377"/>
      <c r="E922" s="377"/>
      <c r="H922" s="386" t="s">
        <v>4875</v>
      </c>
      <c r="I922" s="388" t="s">
        <v>4884</v>
      </c>
      <c r="J922" s="381" t="s">
        <v>4885</v>
      </c>
      <c r="L922" s="381" t="s">
        <v>8245</v>
      </c>
      <c r="M922" s="381" t="s">
        <v>4594</v>
      </c>
      <c r="N922" s="380" t="s">
        <v>3075</v>
      </c>
      <c r="O922" s="381" t="s">
        <v>4616</v>
      </c>
    </row>
    <row r="923" spans="3:15" x14ac:dyDescent="0.2">
      <c r="C923" s="377"/>
      <c r="D923" s="377"/>
      <c r="E923" s="377"/>
      <c r="H923" s="386" t="s">
        <v>4875</v>
      </c>
      <c r="I923" s="388" t="s">
        <v>4886</v>
      </c>
      <c r="J923" s="381" t="s">
        <v>4887</v>
      </c>
      <c r="L923" s="381" t="s">
        <v>8246</v>
      </c>
      <c r="M923" s="381" t="s">
        <v>4594</v>
      </c>
      <c r="N923" s="380" t="s">
        <v>4617</v>
      </c>
      <c r="O923" s="381" t="s">
        <v>4618</v>
      </c>
    </row>
    <row r="924" spans="3:15" x14ac:dyDescent="0.2">
      <c r="C924" s="377"/>
      <c r="D924" s="377"/>
      <c r="E924" s="377"/>
      <c r="H924" s="386" t="s">
        <v>4875</v>
      </c>
      <c r="I924" s="388" t="s">
        <v>4888</v>
      </c>
      <c r="J924" s="381" t="s">
        <v>4889</v>
      </c>
      <c r="L924" s="381" t="s">
        <v>8247</v>
      </c>
      <c r="M924" s="381" t="s">
        <v>4594</v>
      </c>
      <c r="N924" s="380" t="s">
        <v>4619</v>
      </c>
      <c r="O924" s="381" t="s">
        <v>4620</v>
      </c>
    </row>
    <row r="925" spans="3:15" x14ac:dyDescent="0.2">
      <c r="C925" s="377"/>
      <c r="D925" s="377"/>
      <c r="E925" s="377"/>
      <c r="H925" s="386" t="s">
        <v>4875</v>
      </c>
      <c r="I925" s="388" t="s">
        <v>4890</v>
      </c>
      <c r="J925" s="381" t="s">
        <v>4891</v>
      </c>
      <c r="L925" s="381" t="s">
        <v>8248</v>
      </c>
      <c r="M925" s="381" t="s">
        <v>4594</v>
      </c>
      <c r="N925" s="380" t="s">
        <v>4621</v>
      </c>
      <c r="O925" s="381" t="s">
        <v>4622</v>
      </c>
    </row>
    <row r="926" spans="3:15" x14ac:dyDescent="0.2">
      <c r="C926" s="377"/>
      <c r="D926" s="377"/>
      <c r="E926" s="377"/>
      <c r="H926" s="386" t="s">
        <v>4875</v>
      </c>
      <c r="I926" s="388" t="s">
        <v>4892</v>
      </c>
      <c r="J926" s="381" t="s">
        <v>4893</v>
      </c>
      <c r="L926" s="381" t="s">
        <v>8249</v>
      </c>
      <c r="M926" s="381" t="s">
        <v>4594</v>
      </c>
      <c r="N926" s="380" t="s">
        <v>4623</v>
      </c>
      <c r="O926" s="381" t="s">
        <v>4624</v>
      </c>
    </row>
    <row r="927" spans="3:15" x14ac:dyDescent="0.2">
      <c r="C927" s="377"/>
      <c r="D927" s="377"/>
      <c r="E927" s="377"/>
      <c r="H927" s="386" t="s">
        <v>4875</v>
      </c>
      <c r="I927" s="388" t="s">
        <v>4894</v>
      </c>
      <c r="J927" s="381" t="s">
        <v>4895</v>
      </c>
      <c r="L927" s="381" t="s">
        <v>8250</v>
      </c>
      <c r="M927" s="381"/>
      <c r="N927" s="380"/>
      <c r="O927" s="381" t="s">
        <v>4624</v>
      </c>
    </row>
    <row r="928" spans="3:15" x14ac:dyDescent="0.2">
      <c r="C928" s="377"/>
      <c r="D928" s="377"/>
      <c r="E928" s="377"/>
      <c r="H928" s="386" t="s">
        <v>4875</v>
      </c>
      <c r="I928" s="388" t="s">
        <v>4896</v>
      </c>
      <c r="J928" s="381" t="s">
        <v>4897</v>
      </c>
      <c r="L928" s="381" t="s">
        <v>8251</v>
      </c>
      <c r="M928" s="381" t="s">
        <v>4594</v>
      </c>
      <c r="N928" s="380" t="s">
        <v>4625</v>
      </c>
      <c r="O928" s="381" t="s">
        <v>4626</v>
      </c>
    </row>
    <row r="929" spans="3:15" x14ac:dyDescent="0.2">
      <c r="C929" s="377"/>
      <c r="D929" s="377"/>
      <c r="E929" s="377"/>
      <c r="H929" s="386" t="s">
        <v>4875</v>
      </c>
      <c r="I929" s="388" t="s">
        <v>4898</v>
      </c>
      <c r="J929" s="381" t="s">
        <v>4899</v>
      </c>
      <c r="L929" s="381" t="s">
        <v>8252</v>
      </c>
      <c r="M929" s="381" t="s">
        <v>4594</v>
      </c>
      <c r="N929" s="380" t="s">
        <v>4627</v>
      </c>
      <c r="O929" s="381" t="s">
        <v>4628</v>
      </c>
    </row>
    <row r="930" spans="3:15" x14ac:dyDescent="0.2">
      <c r="C930" s="377"/>
      <c r="D930" s="377"/>
      <c r="E930" s="377"/>
      <c r="H930" s="386" t="s">
        <v>4875</v>
      </c>
      <c r="I930" s="388" t="s">
        <v>4900</v>
      </c>
      <c r="J930" s="381" t="s">
        <v>4901</v>
      </c>
      <c r="L930" s="381" t="s">
        <v>8253</v>
      </c>
      <c r="M930" s="381" t="s">
        <v>4594</v>
      </c>
      <c r="N930" s="380" t="s">
        <v>4629</v>
      </c>
      <c r="O930" s="381" t="s">
        <v>4630</v>
      </c>
    </row>
    <row r="931" spans="3:15" x14ac:dyDescent="0.2">
      <c r="C931" s="377"/>
      <c r="D931" s="377"/>
      <c r="E931" s="377"/>
      <c r="H931" s="386" t="s">
        <v>4875</v>
      </c>
      <c r="I931" s="388" t="s">
        <v>4902</v>
      </c>
      <c r="J931" s="381" t="s">
        <v>4903</v>
      </c>
      <c r="L931" s="381" t="s">
        <v>8254</v>
      </c>
      <c r="M931" s="381" t="s">
        <v>4594</v>
      </c>
      <c r="N931" s="380" t="s">
        <v>4631</v>
      </c>
      <c r="O931" s="381" t="s">
        <v>4632</v>
      </c>
    </row>
    <row r="932" spans="3:15" x14ac:dyDescent="0.2">
      <c r="C932" s="377"/>
      <c r="D932" s="377"/>
      <c r="E932" s="377"/>
      <c r="H932" s="386" t="s">
        <v>4875</v>
      </c>
      <c r="I932" s="388" t="s">
        <v>4904</v>
      </c>
      <c r="J932" s="381" t="s">
        <v>4905</v>
      </c>
      <c r="L932" s="381" t="s">
        <v>8255</v>
      </c>
      <c r="M932" s="381" t="s">
        <v>4594</v>
      </c>
      <c r="N932" s="380" t="s">
        <v>4633</v>
      </c>
      <c r="O932" s="381" t="s">
        <v>4634</v>
      </c>
    </row>
    <row r="933" spans="3:15" x14ac:dyDescent="0.2">
      <c r="C933" s="377"/>
      <c r="D933" s="377"/>
      <c r="E933" s="377"/>
      <c r="H933" s="386" t="s">
        <v>4875</v>
      </c>
      <c r="I933" s="388" t="s">
        <v>4906</v>
      </c>
      <c r="J933" s="381" t="s">
        <v>4907</v>
      </c>
      <c r="L933" s="381" t="s">
        <v>8256</v>
      </c>
      <c r="M933" s="381" t="s">
        <v>4594</v>
      </c>
      <c r="N933" s="380" t="s">
        <v>4635</v>
      </c>
      <c r="O933" s="381" t="s">
        <v>4636</v>
      </c>
    </row>
    <row r="934" spans="3:15" x14ac:dyDescent="0.2">
      <c r="C934" s="377"/>
      <c r="D934" s="377"/>
      <c r="E934" s="377"/>
      <c r="H934" s="386" t="s">
        <v>4875</v>
      </c>
      <c r="I934" s="388" t="s">
        <v>4908</v>
      </c>
      <c r="J934" s="381" t="s">
        <v>4909</v>
      </c>
      <c r="L934" s="381" t="s">
        <v>8257</v>
      </c>
      <c r="M934" s="381" t="s">
        <v>4594</v>
      </c>
      <c r="N934" s="380" t="s">
        <v>4347</v>
      </c>
      <c r="O934" s="381" t="s">
        <v>4637</v>
      </c>
    </row>
    <row r="935" spans="3:15" x14ac:dyDescent="0.2">
      <c r="C935" s="377"/>
      <c r="D935" s="377"/>
      <c r="E935" s="377"/>
      <c r="H935" s="386" t="s">
        <v>4875</v>
      </c>
      <c r="I935" s="388" t="s">
        <v>4910</v>
      </c>
      <c r="J935" s="381" t="s">
        <v>4911</v>
      </c>
      <c r="L935" s="381" t="s">
        <v>8258</v>
      </c>
      <c r="M935" s="381" t="s">
        <v>4639</v>
      </c>
      <c r="N935" s="380" t="s">
        <v>4640</v>
      </c>
      <c r="O935" s="381" t="s">
        <v>4641</v>
      </c>
    </row>
    <row r="936" spans="3:15" x14ac:dyDescent="0.2">
      <c r="C936" s="377"/>
      <c r="D936" s="377"/>
      <c r="E936" s="377"/>
      <c r="H936" s="386" t="s">
        <v>4875</v>
      </c>
      <c r="I936" s="388" t="s">
        <v>4912</v>
      </c>
      <c r="J936" s="381" t="s">
        <v>4913</v>
      </c>
      <c r="L936" s="381" t="s">
        <v>8259</v>
      </c>
      <c r="M936" s="381" t="s">
        <v>4639</v>
      </c>
      <c r="N936" s="380" t="s">
        <v>4642</v>
      </c>
      <c r="O936" s="381" t="s">
        <v>4643</v>
      </c>
    </row>
    <row r="937" spans="3:15" x14ac:dyDescent="0.2">
      <c r="C937" s="377"/>
      <c r="D937" s="377"/>
      <c r="E937" s="377"/>
      <c r="H937" s="386" t="s">
        <v>4875</v>
      </c>
      <c r="I937" s="388" t="s">
        <v>4914</v>
      </c>
      <c r="J937" s="381" t="s">
        <v>4915</v>
      </c>
      <c r="L937" s="381" t="s">
        <v>8260</v>
      </c>
      <c r="M937" s="381" t="s">
        <v>4639</v>
      </c>
      <c r="N937" s="380" t="s">
        <v>4644</v>
      </c>
      <c r="O937" s="381" t="s">
        <v>4645</v>
      </c>
    </row>
    <row r="938" spans="3:15" x14ac:dyDescent="0.2">
      <c r="C938" s="377"/>
      <c r="D938" s="377"/>
      <c r="E938" s="377"/>
      <c r="H938" s="386" t="s">
        <v>4875</v>
      </c>
      <c r="I938" s="388" t="s">
        <v>4916</v>
      </c>
      <c r="J938" s="381" t="s">
        <v>4917</v>
      </c>
      <c r="L938" s="381" t="s">
        <v>8261</v>
      </c>
      <c r="M938" s="381" t="s">
        <v>4639</v>
      </c>
      <c r="N938" s="380" t="s">
        <v>4646</v>
      </c>
      <c r="O938" s="381" t="s">
        <v>4647</v>
      </c>
    </row>
    <row r="939" spans="3:15" x14ac:dyDescent="0.2">
      <c r="C939" s="377"/>
      <c r="D939" s="377"/>
      <c r="E939" s="377"/>
      <c r="H939" s="386" t="s">
        <v>4875</v>
      </c>
      <c r="I939" s="388" t="s">
        <v>3966</v>
      </c>
      <c r="J939" s="381" t="s">
        <v>4918</v>
      </c>
      <c r="L939" s="381" t="s">
        <v>8262</v>
      </c>
      <c r="M939" s="381" t="s">
        <v>4639</v>
      </c>
      <c r="N939" s="380" t="s">
        <v>4648</v>
      </c>
      <c r="O939" s="381" t="s">
        <v>4649</v>
      </c>
    </row>
    <row r="940" spans="3:15" x14ac:dyDescent="0.2">
      <c r="C940" s="377"/>
      <c r="D940" s="377"/>
      <c r="E940" s="377"/>
      <c r="H940" s="386" t="s">
        <v>4875</v>
      </c>
      <c r="I940" s="388" t="s">
        <v>4919</v>
      </c>
      <c r="J940" s="381" t="s">
        <v>4920</v>
      </c>
      <c r="L940" s="381" t="s">
        <v>8263</v>
      </c>
      <c r="M940" s="381"/>
      <c r="N940" s="380"/>
      <c r="O940" s="381" t="s">
        <v>4649</v>
      </c>
    </row>
    <row r="941" spans="3:15" x14ac:dyDescent="0.2">
      <c r="C941" s="377"/>
      <c r="D941" s="377"/>
      <c r="E941" s="377"/>
      <c r="H941" s="386" t="s">
        <v>4875</v>
      </c>
      <c r="I941" s="388" t="s">
        <v>4921</v>
      </c>
      <c r="J941" s="381" t="s">
        <v>4922</v>
      </c>
      <c r="L941" s="381" t="s">
        <v>8264</v>
      </c>
      <c r="M941" s="381" t="s">
        <v>4639</v>
      </c>
      <c r="N941" s="380" t="s">
        <v>4650</v>
      </c>
      <c r="O941" s="381" t="s">
        <v>4651</v>
      </c>
    </row>
    <row r="942" spans="3:15" x14ac:dyDescent="0.2">
      <c r="C942" s="377"/>
      <c r="D942" s="377"/>
      <c r="E942" s="377"/>
      <c r="H942" s="386" t="s">
        <v>4875</v>
      </c>
      <c r="I942" s="388" t="s">
        <v>4923</v>
      </c>
      <c r="J942" s="381" t="s">
        <v>4924</v>
      </c>
      <c r="L942" s="381" t="s">
        <v>8265</v>
      </c>
      <c r="M942" s="381"/>
      <c r="N942" s="380"/>
      <c r="O942" s="381" t="s">
        <v>4651</v>
      </c>
    </row>
    <row r="943" spans="3:15" x14ac:dyDescent="0.2">
      <c r="C943" s="377"/>
      <c r="D943" s="377"/>
      <c r="E943" s="377"/>
      <c r="H943" s="386" t="s">
        <v>4875</v>
      </c>
      <c r="I943" s="388" t="s">
        <v>4925</v>
      </c>
      <c r="J943" s="381" t="s">
        <v>4926</v>
      </c>
      <c r="L943" s="381" t="s">
        <v>8266</v>
      </c>
      <c r="M943" s="381" t="s">
        <v>4639</v>
      </c>
      <c r="N943" s="380" t="s">
        <v>4652</v>
      </c>
      <c r="O943" s="381" t="s">
        <v>4653</v>
      </c>
    </row>
    <row r="944" spans="3:15" x14ac:dyDescent="0.2">
      <c r="C944" s="377"/>
      <c r="D944" s="377"/>
      <c r="E944" s="377"/>
      <c r="H944" s="386" t="s">
        <v>4875</v>
      </c>
      <c r="I944" s="388" t="s">
        <v>4927</v>
      </c>
      <c r="J944" s="381" t="s">
        <v>4928</v>
      </c>
      <c r="L944" s="381" t="s">
        <v>8267</v>
      </c>
      <c r="M944" s="381" t="s">
        <v>4639</v>
      </c>
      <c r="N944" s="380" t="s">
        <v>4654</v>
      </c>
      <c r="O944" s="381" t="s">
        <v>4655</v>
      </c>
    </row>
    <row r="945" spans="3:15" x14ac:dyDescent="0.2">
      <c r="C945" s="377"/>
      <c r="D945" s="377"/>
      <c r="E945" s="377"/>
      <c r="H945" s="386" t="s">
        <v>4875</v>
      </c>
      <c r="I945" s="388" t="s">
        <v>4929</v>
      </c>
      <c r="J945" s="381" t="s">
        <v>4930</v>
      </c>
      <c r="L945" s="381" t="s">
        <v>8268</v>
      </c>
      <c r="M945" s="381" t="s">
        <v>4639</v>
      </c>
      <c r="N945" s="380" t="s">
        <v>4656</v>
      </c>
      <c r="O945" s="381" t="s">
        <v>4657</v>
      </c>
    </row>
    <row r="946" spans="3:15" x14ac:dyDescent="0.2">
      <c r="C946" s="377"/>
      <c r="D946" s="377"/>
      <c r="E946" s="377"/>
      <c r="H946" s="386" t="s">
        <v>4875</v>
      </c>
      <c r="I946" s="388" t="s">
        <v>4931</v>
      </c>
      <c r="J946" s="381" t="s">
        <v>4932</v>
      </c>
      <c r="L946" s="381" t="s">
        <v>8269</v>
      </c>
      <c r="M946" s="381" t="s">
        <v>4639</v>
      </c>
      <c r="N946" s="380" t="s">
        <v>4658</v>
      </c>
      <c r="O946" s="381" t="s">
        <v>4659</v>
      </c>
    </row>
    <row r="947" spans="3:15" x14ac:dyDescent="0.2">
      <c r="C947" s="377"/>
      <c r="D947" s="377"/>
      <c r="E947" s="377"/>
      <c r="H947" s="394"/>
      <c r="I947" s="390" t="s">
        <v>4933</v>
      </c>
      <c r="J947" s="395"/>
      <c r="L947" s="381" t="s">
        <v>8270</v>
      </c>
      <c r="M947" s="381" t="s">
        <v>4639</v>
      </c>
      <c r="N947" s="380" t="s">
        <v>4660</v>
      </c>
      <c r="O947" s="381" t="s">
        <v>4661</v>
      </c>
    </row>
    <row r="948" spans="3:15" x14ac:dyDescent="0.2">
      <c r="C948" s="377"/>
      <c r="D948" s="377"/>
      <c r="E948" s="377"/>
      <c r="H948" s="386" t="s">
        <v>4934</v>
      </c>
      <c r="I948" s="388" t="s">
        <v>4935</v>
      </c>
      <c r="J948" s="381" t="s">
        <v>4936</v>
      </c>
      <c r="L948" s="381" t="s">
        <v>8271</v>
      </c>
      <c r="M948" s="381" t="s">
        <v>4639</v>
      </c>
      <c r="N948" s="380" t="s">
        <v>4662</v>
      </c>
      <c r="O948" s="381" t="s">
        <v>4663</v>
      </c>
    </row>
    <row r="949" spans="3:15" x14ac:dyDescent="0.2">
      <c r="C949" s="377"/>
      <c r="D949" s="377"/>
      <c r="E949" s="377"/>
      <c r="H949" s="386" t="s">
        <v>4934</v>
      </c>
      <c r="I949" s="388" t="s">
        <v>4487</v>
      </c>
      <c r="J949" s="381" t="s">
        <v>4937</v>
      </c>
      <c r="L949" s="381" t="s">
        <v>8272</v>
      </c>
      <c r="M949" s="381" t="s">
        <v>4639</v>
      </c>
      <c r="N949" s="380" t="s">
        <v>4664</v>
      </c>
      <c r="O949" s="381" t="s">
        <v>4665</v>
      </c>
    </row>
    <row r="950" spans="3:15" x14ac:dyDescent="0.2">
      <c r="C950" s="377"/>
      <c r="D950" s="377"/>
      <c r="E950" s="377"/>
      <c r="H950" s="386" t="s">
        <v>4934</v>
      </c>
      <c r="I950" s="388" t="s">
        <v>4938</v>
      </c>
      <c r="J950" s="381" t="s">
        <v>4939</v>
      </c>
      <c r="L950" s="381" t="s">
        <v>8273</v>
      </c>
      <c r="M950" s="381" t="s">
        <v>4639</v>
      </c>
      <c r="N950" s="380" t="s">
        <v>4666</v>
      </c>
      <c r="O950" s="381" t="s">
        <v>4667</v>
      </c>
    </row>
    <row r="951" spans="3:15" x14ac:dyDescent="0.2">
      <c r="C951" s="377"/>
      <c r="D951" s="377"/>
      <c r="E951" s="377"/>
      <c r="H951" s="386" t="s">
        <v>4934</v>
      </c>
      <c r="I951" s="388" t="s">
        <v>4440</v>
      </c>
      <c r="J951" s="381" t="s">
        <v>4940</v>
      </c>
      <c r="L951" s="381" t="s">
        <v>8274</v>
      </c>
      <c r="M951" s="381" t="s">
        <v>4639</v>
      </c>
      <c r="N951" s="380" t="s">
        <v>4668</v>
      </c>
      <c r="O951" s="381" t="s">
        <v>4669</v>
      </c>
    </row>
    <row r="952" spans="3:15" x14ac:dyDescent="0.2">
      <c r="C952" s="377"/>
      <c r="D952" s="377"/>
      <c r="E952" s="377"/>
      <c r="H952" s="386" t="s">
        <v>4934</v>
      </c>
      <c r="I952" s="388" t="s">
        <v>4941</v>
      </c>
      <c r="J952" s="381" t="s">
        <v>4942</v>
      </c>
      <c r="L952" s="381" t="s">
        <v>8275</v>
      </c>
      <c r="M952" s="381" t="s">
        <v>4639</v>
      </c>
      <c r="N952" s="380" t="s">
        <v>3944</v>
      </c>
      <c r="O952" s="381" t="s">
        <v>4670</v>
      </c>
    </row>
    <row r="953" spans="3:15" x14ac:dyDescent="0.2">
      <c r="C953" s="377"/>
      <c r="D953" s="377"/>
      <c r="E953" s="377"/>
      <c r="H953" s="386" t="s">
        <v>4934</v>
      </c>
      <c r="I953" s="388" t="s">
        <v>4943</v>
      </c>
      <c r="J953" s="381" t="s">
        <v>4944</v>
      </c>
      <c r="L953" s="381" t="s">
        <v>8276</v>
      </c>
      <c r="M953" s="381"/>
      <c r="N953" s="380"/>
      <c r="O953" s="381" t="s">
        <v>4670</v>
      </c>
    </row>
    <row r="954" spans="3:15" x14ac:dyDescent="0.2">
      <c r="C954" s="377"/>
      <c r="D954" s="377"/>
      <c r="E954" s="377"/>
      <c r="H954" s="386" t="s">
        <v>4934</v>
      </c>
      <c r="I954" s="388" t="s">
        <v>4945</v>
      </c>
      <c r="J954" s="381" t="s">
        <v>4946</v>
      </c>
      <c r="L954" s="381" t="s">
        <v>8277</v>
      </c>
      <c r="M954" s="381" t="s">
        <v>4639</v>
      </c>
      <c r="N954" s="380" t="s">
        <v>4671</v>
      </c>
      <c r="O954" s="381" t="s">
        <v>4672</v>
      </c>
    </row>
    <row r="955" spans="3:15" x14ac:dyDescent="0.2">
      <c r="C955" s="377"/>
      <c r="D955" s="377"/>
      <c r="E955" s="377"/>
      <c r="H955" s="386" t="s">
        <v>4934</v>
      </c>
      <c r="I955" s="388" t="s">
        <v>4587</v>
      </c>
      <c r="J955" s="381" t="s">
        <v>4947</v>
      </c>
      <c r="L955" s="381" t="s">
        <v>8278</v>
      </c>
      <c r="M955" s="381" t="s">
        <v>4639</v>
      </c>
      <c r="N955" s="380" t="s">
        <v>4673</v>
      </c>
      <c r="O955" s="381" t="s">
        <v>4674</v>
      </c>
    </row>
    <row r="956" spans="3:15" x14ac:dyDescent="0.2">
      <c r="C956" s="377"/>
      <c r="D956" s="377"/>
      <c r="E956" s="377"/>
      <c r="H956" s="386" t="s">
        <v>4934</v>
      </c>
      <c r="I956" s="388" t="s">
        <v>4948</v>
      </c>
      <c r="J956" s="381" t="s">
        <v>4949</v>
      </c>
      <c r="L956" s="381" t="s">
        <v>8279</v>
      </c>
      <c r="M956" s="381" t="s">
        <v>4639</v>
      </c>
      <c r="N956" s="380" t="s">
        <v>4675</v>
      </c>
      <c r="O956" s="381" t="s">
        <v>4676</v>
      </c>
    </row>
    <row r="957" spans="3:15" x14ac:dyDescent="0.2">
      <c r="C957" s="377"/>
      <c r="D957" s="377"/>
      <c r="E957" s="377"/>
      <c r="H957" s="386" t="s">
        <v>4934</v>
      </c>
      <c r="I957" s="388" t="s">
        <v>4950</v>
      </c>
      <c r="J957" s="381" t="s">
        <v>4951</v>
      </c>
      <c r="L957" s="381" t="s">
        <v>8280</v>
      </c>
      <c r="M957" s="381" t="s">
        <v>4639</v>
      </c>
      <c r="N957" s="380" t="s">
        <v>4677</v>
      </c>
      <c r="O957" s="381" t="s">
        <v>4678</v>
      </c>
    </row>
    <row r="958" spans="3:15" x14ac:dyDescent="0.2">
      <c r="C958" s="377"/>
      <c r="D958" s="377"/>
      <c r="E958" s="377"/>
      <c r="H958" s="386" t="s">
        <v>4934</v>
      </c>
      <c r="I958" s="388" t="s">
        <v>4952</v>
      </c>
      <c r="J958" s="381" t="s">
        <v>4953</v>
      </c>
      <c r="L958" s="381" t="s">
        <v>8281</v>
      </c>
      <c r="M958" s="381" t="s">
        <v>4639</v>
      </c>
      <c r="N958" s="380" t="s">
        <v>4679</v>
      </c>
      <c r="O958" s="381" t="s">
        <v>4680</v>
      </c>
    </row>
    <row r="959" spans="3:15" x14ac:dyDescent="0.2">
      <c r="C959" s="377"/>
      <c r="D959" s="377"/>
      <c r="E959" s="377"/>
      <c r="H959" s="386" t="s">
        <v>4934</v>
      </c>
      <c r="I959" s="388" t="s">
        <v>4954</v>
      </c>
      <c r="J959" s="381" t="s">
        <v>4955</v>
      </c>
      <c r="L959" s="381" t="s">
        <v>8282</v>
      </c>
      <c r="M959" s="381" t="s">
        <v>4639</v>
      </c>
      <c r="N959" s="380" t="s">
        <v>4681</v>
      </c>
      <c r="O959" s="381" t="s">
        <v>4682</v>
      </c>
    </row>
    <row r="960" spans="3:15" x14ac:dyDescent="0.2">
      <c r="C960" s="377"/>
      <c r="D960" s="377"/>
      <c r="E960" s="377"/>
      <c r="H960" s="386" t="s">
        <v>4934</v>
      </c>
      <c r="I960" s="388" t="s">
        <v>4956</v>
      </c>
      <c r="J960" s="381" t="s">
        <v>4957</v>
      </c>
      <c r="L960" s="381" t="s">
        <v>8283</v>
      </c>
      <c r="M960" s="381" t="s">
        <v>4639</v>
      </c>
      <c r="N960" s="380" t="s">
        <v>4683</v>
      </c>
      <c r="O960" s="381" t="s">
        <v>4684</v>
      </c>
    </row>
    <row r="961" spans="3:15" x14ac:dyDescent="0.2">
      <c r="C961" s="377"/>
      <c r="D961" s="377"/>
      <c r="E961" s="377"/>
      <c r="H961" s="386" t="s">
        <v>4934</v>
      </c>
      <c r="I961" s="388" t="s">
        <v>4958</v>
      </c>
      <c r="J961" s="381" t="s">
        <v>4959</v>
      </c>
      <c r="L961" s="381" t="s">
        <v>8284</v>
      </c>
      <c r="M961" s="381" t="s">
        <v>4639</v>
      </c>
      <c r="N961" s="380" t="s">
        <v>4685</v>
      </c>
      <c r="O961" s="381" t="s">
        <v>4686</v>
      </c>
    </row>
    <row r="962" spans="3:15" x14ac:dyDescent="0.2">
      <c r="C962" s="377"/>
      <c r="D962" s="377"/>
      <c r="E962" s="377"/>
      <c r="H962" s="386" t="s">
        <v>4934</v>
      </c>
      <c r="I962" s="388" t="s">
        <v>4960</v>
      </c>
      <c r="J962" s="381" t="s">
        <v>4961</v>
      </c>
      <c r="L962" s="381" t="s">
        <v>8285</v>
      </c>
      <c r="M962" s="381" t="s">
        <v>4639</v>
      </c>
      <c r="N962" s="380" t="s">
        <v>4687</v>
      </c>
      <c r="O962" s="381" t="s">
        <v>4688</v>
      </c>
    </row>
    <row r="963" spans="3:15" x14ac:dyDescent="0.2">
      <c r="C963" s="377"/>
      <c r="D963" s="377"/>
      <c r="E963" s="377"/>
      <c r="H963" s="394"/>
      <c r="I963" s="390" t="s">
        <v>4962</v>
      </c>
      <c r="J963" s="395"/>
      <c r="L963" s="381" t="s">
        <v>8286</v>
      </c>
      <c r="M963" s="381" t="s">
        <v>4639</v>
      </c>
      <c r="N963" s="380" t="s">
        <v>4689</v>
      </c>
      <c r="O963" s="381" t="s">
        <v>4690</v>
      </c>
    </row>
    <row r="964" spans="3:15" x14ac:dyDescent="0.2">
      <c r="C964" s="377"/>
      <c r="D964" s="377"/>
      <c r="E964" s="377"/>
      <c r="H964" s="386" t="s">
        <v>4963</v>
      </c>
      <c r="I964" s="388" t="s">
        <v>4964</v>
      </c>
      <c r="J964" s="381" t="s">
        <v>4965</v>
      </c>
      <c r="L964" s="381" t="s">
        <v>8287</v>
      </c>
      <c r="M964" s="381" t="s">
        <v>4639</v>
      </c>
      <c r="N964" s="380" t="s">
        <v>4691</v>
      </c>
      <c r="O964" s="381" t="s">
        <v>4692</v>
      </c>
    </row>
    <row r="965" spans="3:15" x14ac:dyDescent="0.2">
      <c r="C965" s="377"/>
      <c r="D965" s="377"/>
      <c r="E965" s="377"/>
      <c r="H965" s="386" t="s">
        <v>4963</v>
      </c>
      <c r="I965" s="388" t="s">
        <v>4966</v>
      </c>
      <c r="J965" s="381" t="s">
        <v>4967</v>
      </c>
      <c r="L965" s="381" t="s">
        <v>8288</v>
      </c>
      <c r="M965" s="381" t="s">
        <v>4639</v>
      </c>
      <c r="N965" s="380" t="s">
        <v>4693</v>
      </c>
      <c r="O965" s="381" t="s">
        <v>4694</v>
      </c>
    </row>
    <row r="966" spans="3:15" x14ac:dyDescent="0.2">
      <c r="C966" s="377"/>
      <c r="D966" s="377"/>
      <c r="E966" s="377"/>
      <c r="H966" s="386" t="s">
        <v>4963</v>
      </c>
      <c r="I966" s="388" t="s">
        <v>4968</v>
      </c>
      <c r="J966" s="381" t="s">
        <v>4969</v>
      </c>
      <c r="L966" s="381" t="s">
        <v>8289</v>
      </c>
      <c r="M966" s="381" t="s">
        <v>4639</v>
      </c>
      <c r="N966" s="380" t="s">
        <v>4695</v>
      </c>
      <c r="O966" s="381" t="s">
        <v>4696</v>
      </c>
    </row>
    <row r="967" spans="3:15" x14ac:dyDescent="0.2">
      <c r="C967" s="377"/>
      <c r="D967" s="377"/>
      <c r="E967" s="377"/>
      <c r="H967" s="386" t="s">
        <v>4963</v>
      </c>
      <c r="I967" s="388" t="s">
        <v>4970</v>
      </c>
      <c r="J967" s="381" t="s">
        <v>4971</v>
      </c>
      <c r="L967" s="381" t="s">
        <v>8290</v>
      </c>
      <c r="M967" s="381" t="s">
        <v>4639</v>
      </c>
      <c r="N967" s="380" t="s">
        <v>4697</v>
      </c>
      <c r="O967" s="381" t="s">
        <v>4698</v>
      </c>
    </row>
    <row r="968" spans="3:15" x14ac:dyDescent="0.2">
      <c r="C968" s="377"/>
      <c r="D968" s="377"/>
      <c r="E968" s="377"/>
      <c r="H968" s="386" t="s">
        <v>4963</v>
      </c>
      <c r="I968" s="388" t="s">
        <v>4972</v>
      </c>
      <c r="J968" s="381" t="s">
        <v>4973</v>
      </c>
      <c r="L968" s="381" t="s">
        <v>8291</v>
      </c>
      <c r="M968" s="381" t="s">
        <v>4700</v>
      </c>
      <c r="N968" s="380" t="s">
        <v>4701</v>
      </c>
      <c r="O968" s="381" t="s">
        <v>4702</v>
      </c>
    </row>
    <row r="969" spans="3:15" x14ac:dyDescent="0.2">
      <c r="C969" s="377"/>
      <c r="D969" s="377"/>
      <c r="E969" s="377"/>
      <c r="H969" s="386" t="s">
        <v>4963</v>
      </c>
      <c r="I969" s="388" t="s">
        <v>4974</v>
      </c>
      <c r="J969" s="381" t="s">
        <v>4975</v>
      </c>
      <c r="L969" s="381" t="s">
        <v>8292</v>
      </c>
      <c r="M969" s="381" t="s">
        <v>4700</v>
      </c>
      <c r="N969" s="380" t="s">
        <v>4703</v>
      </c>
      <c r="O969" s="381" t="s">
        <v>4704</v>
      </c>
    </row>
    <row r="970" spans="3:15" x14ac:dyDescent="0.2">
      <c r="C970" s="377"/>
      <c r="D970" s="377"/>
      <c r="E970" s="377"/>
      <c r="H970" s="386" t="s">
        <v>4963</v>
      </c>
      <c r="I970" s="388" t="s">
        <v>4976</v>
      </c>
      <c r="J970" s="381" t="s">
        <v>4977</v>
      </c>
      <c r="L970" s="381" t="s">
        <v>8293</v>
      </c>
      <c r="M970" s="381" t="s">
        <v>4700</v>
      </c>
      <c r="N970" s="380" t="s">
        <v>4705</v>
      </c>
      <c r="O970" s="381" t="s">
        <v>4706</v>
      </c>
    </row>
    <row r="971" spans="3:15" x14ac:dyDescent="0.2">
      <c r="C971" s="377"/>
      <c r="D971" s="377"/>
      <c r="E971" s="377"/>
      <c r="H971" s="386" t="s">
        <v>4963</v>
      </c>
      <c r="I971" s="388" t="s">
        <v>4978</v>
      </c>
      <c r="J971" s="381" t="s">
        <v>4979</v>
      </c>
      <c r="L971" s="381" t="s">
        <v>8294</v>
      </c>
      <c r="M971" s="381"/>
      <c r="N971" s="380"/>
      <c r="O971" s="381" t="s">
        <v>4706</v>
      </c>
    </row>
    <row r="972" spans="3:15" x14ac:dyDescent="0.2">
      <c r="C972" s="377"/>
      <c r="D972" s="377"/>
      <c r="E972" s="377"/>
      <c r="H972" s="386" t="s">
        <v>4963</v>
      </c>
      <c r="I972" s="388" t="s">
        <v>4980</v>
      </c>
      <c r="J972" s="381" t="s">
        <v>4981</v>
      </c>
      <c r="L972" s="381" t="s">
        <v>8295</v>
      </c>
      <c r="M972" s="381" t="s">
        <v>4700</v>
      </c>
      <c r="N972" s="380" t="s">
        <v>4707</v>
      </c>
      <c r="O972" s="381" t="s">
        <v>4708</v>
      </c>
    </row>
    <row r="973" spans="3:15" x14ac:dyDescent="0.2">
      <c r="C973" s="377"/>
      <c r="D973" s="377"/>
      <c r="E973" s="377"/>
      <c r="H973" s="386" t="s">
        <v>4963</v>
      </c>
      <c r="I973" s="388" t="s">
        <v>4982</v>
      </c>
      <c r="J973" s="381" t="s">
        <v>4983</v>
      </c>
      <c r="L973" s="381" t="s">
        <v>8296</v>
      </c>
      <c r="M973" s="381" t="s">
        <v>4700</v>
      </c>
      <c r="N973" s="380" t="s">
        <v>4709</v>
      </c>
      <c r="O973" s="381" t="s">
        <v>4710</v>
      </c>
    </row>
    <row r="974" spans="3:15" x14ac:dyDescent="0.2">
      <c r="C974" s="377"/>
      <c r="D974" s="377"/>
      <c r="E974" s="377"/>
      <c r="H974" s="386" t="s">
        <v>4963</v>
      </c>
      <c r="I974" s="388" t="s">
        <v>4984</v>
      </c>
      <c r="J974" s="381" t="s">
        <v>4985</v>
      </c>
      <c r="L974" s="381" t="s">
        <v>8297</v>
      </c>
      <c r="M974" s="381" t="s">
        <v>4700</v>
      </c>
      <c r="N974" s="380" t="s">
        <v>4711</v>
      </c>
      <c r="O974" s="381" t="s">
        <v>4712</v>
      </c>
    </row>
    <row r="975" spans="3:15" x14ac:dyDescent="0.2">
      <c r="C975" s="377"/>
      <c r="D975" s="377"/>
      <c r="E975" s="377"/>
      <c r="H975" s="386" t="s">
        <v>4963</v>
      </c>
      <c r="I975" s="388" t="s">
        <v>4986</v>
      </c>
      <c r="J975" s="381" t="s">
        <v>4987</v>
      </c>
      <c r="L975" s="381" t="s">
        <v>8298</v>
      </c>
      <c r="M975" s="381" t="s">
        <v>4700</v>
      </c>
      <c r="N975" s="380" t="s">
        <v>4713</v>
      </c>
      <c r="O975" s="381" t="s">
        <v>4714</v>
      </c>
    </row>
    <row r="976" spans="3:15" x14ac:dyDescent="0.2">
      <c r="C976" s="377"/>
      <c r="D976" s="377"/>
      <c r="E976" s="377"/>
      <c r="H976" s="386" t="s">
        <v>4963</v>
      </c>
      <c r="I976" s="388" t="s">
        <v>4988</v>
      </c>
      <c r="J976" s="381" t="s">
        <v>4989</v>
      </c>
      <c r="L976" s="381" t="s">
        <v>8299</v>
      </c>
      <c r="M976" s="381" t="s">
        <v>4700</v>
      </c>
      <c r="N976" s="380" t="s">
        <v>4715</v>
      </c>
      <c r="O976" s="381" t="s">
        <v>4716</v>
      </c>
    </row>
    <row r="977" spans="3:15" x14ac:dyDescent="0.2">
      <c r="C977" s="377"/>
      <c r="D977" s="377"/>
      <c r="E977" s="377"/>
      <c r="H977" s="386" t="s">
        <v>4963</v>
      </c>
      <c r="I977" s="388" t="s">
        <v>4990</v>
      </c>
      <c r="J977" s="381" t="s">
        <v>4991</v>
      </c>
      <c r="L977" s="381" t="s">
        <v>8300</v>
      </c>
      <c r="M977" s="381" t="s">
        <v>4700</v>
      </c>
      <c r="N977" s="380" t="s">
        <v>4717</v>
      </c>
      <c r="O977" s="381" t="s">
        <v>4718</v>
      </c>
    </row>
    <row r="978" spans="3:15" x14ac:dyDescent="0.2">
      <c r="C978" s="377"/>
      <c r="D978" s="377"/>
      <c r="E978" s="377"/>
      <c r="H978" s="386" t="s">
        <v>4963</v>
      </c>
      <c r="I978" s="388" t="s">
        <v>4992</v>
      </c>
      <c r="J978" s="381" t="s">
        <v>4993</v>
      </c>
      <c r="L978" s="381" t="s">
        <v>8301</v>
      </c>
      <c r="M978" s="381" t="s">
        <v>4700</v>
      </c>
      <c r="N978" s="380" t="s">
        <v>4719</v>
      </c>
      <c r="O978" s="381" t="s">
        <v>4720</v>
      </c>
    </row>
    <row r="979" spans="3:15" x14ac:dyDescent="0.2">
      <c r="C979" s="377"/>
      <c r="D979" s="377"/>
      <c r="E979" s="377"/>
      <c r="H979" s="386" t="s">
        <v>4963</v>
      </c>
      <c r="I979" s="388" t="s">
        <v>4994</v>
      </c>
      <c r="J979" s="381" t="s">
        <v>4995</v>
      </c>
      <c r="L979" s="381" t="s">
        <v>8302</v>
      </c>
      <c r="M979" s="381" t="s">
        <v>4700</v>
      </c>
      <c r="N979" s="380" t="s">
        <v>4721</v>
      </c>
      <c r="O979" s="381" t="s">
        <v>4722</v>
      </c>
    </row>
    <row r="980" spans="3:15" x14ac:dyDescent="0.2">
      <c r="C980" s="377"/>
      <c r="D980" s="377"/>
      <c r="E980" s="377"/>
      <c r="H980" s="386" t="s">
        <v>4963</v>
      </c>
      <c r="I980" s="388" t="s">
        <v>4996</v>
      </c>
      <c r="J980" s="381" t="s">
        <v>4997</v>
      </c>
      <c r="L980" s="381" t="s">
        <v>8303</v>
      </c>
      <c r="M980" s="381" t="s">
        <v>4700</v>
      </c>
      <c r="N980" s="380" t="s">
        <v>4723</v>
      </c>
      <c r="O980" s="381" t="s">
        <v>4724</v>
      </c>
    </row>
    <row r="981" spans="3:15" x14ac:dyDescent="0.2">
      <c r="C981" s="377"/>
      <c r="D981" s="377"/>
      <c r="E981" s="377"/>
      <c r="H981" s="386" t="s">
        <v>4963</v>
      </c>
      <c r="I981" s="388" t="s">
        <v>4998</v>
      </c>
      <c r="J981" s="381" t="s">
        <v>4999</v>
      </c>
      <c r="L981" s="381" t="s">
        <v>8304</v>
      </c>
      <c r="M981" s="381" t="s">
        <v>4700</v>
      </c>
      <c r="N981" s="380" t="s">
        <v>4725</v>
      </c>
      <c r="O981" s="381" t="s">
        <v>4726</v>
      </c>
    </row>
    <row r="982" spans="3:15" x14ac:dyDescent="0.2">
      <c r="C982" s="377"/>
      <c r="D982" s="377"/>
      <c r="E982" s="377"/>
      <c r="H982" s="386" t="s">
        <v>4963</v>
      </c>
      <c r="I982" s="388" t="s">
        <v>5000</v>
      </c>
      <c r="J982" s="381" t="s">
        <v>5001</v>
      </c>
      <c r="L982" s="381" t="s">
        <v>8305</v>
      </c>
      <c r="M982" s="381" t="s">
        <v>4700</v>
      </c>
      <c r="N982" s="380" t="s">
        <v>4727</v>
      </c>
      <c r="O982" s="381" t="s">
        <v>4728</v>
      </c>
    </row>
    <row r="983" spans="3:15" x14ac:dyDescent="0.2">
      <c r="C983" s="377"/>
      <c r="D983" s="377"/>
      <c r="E983" s="377"/>
      <c r="H983" s="386" t="s">
        <v>4963</v>
      </c>
      <c r="I983" s="388" t="s">
        <v>5002</v>
      </c>
      <c r="J983" s="381" t="s">
        <v>5003</v>
      </c>
      <c r="L983" s="381" t="s">
        <v>8306</v>
      </c>
      <c r="M983" s="381" t="s">
        <v>4700</v>
      </c>
      <c r="N983" s="380" t="s">
        <v>4729</v>
      </c>
      <c r="O983" s="381" t="s">
        <v>4730</v>
      </c>
    </row>
    <row r="984" spans="3:15" x14ac:dyDescent="0.2">
      <c r="C984" s="377"/>
      <c r="D984" s="377"/>
      <c r="E984" s="377"/>
      <c r="H984" s="386" t="s">
        <v>4963</v>
      </c>
      <c r="I984" s="388" t="s">
        <v>5004</v>
      </c>
      <c r="J984" s="381" t="s">
        <v>5005</v>
      </c>
      <c r="L984" s="381" t="s">
        <v>8307</v>
      </c>
      <c r="M984" s="381" t="s">
        <v>4700</v>
      </c>
      <c r="N984" s="380" t="s">
        <v>4731</v>
      </c>
      <c r="O984" s="381" t="s">
        <v>4732</v>
      </c>
    </row>
    <row r="985" spans="3:15" x14ac:dyDescent="0.2">
      <c r="C985" s="377"/>
      <c r="D985" s="377"/>
      <c r="E985" s="377"/>
      <c r="H985" s="386" t="s">
        <v>4963</v>
      </c>
      <c r="I985" s="388" t="s">
        <v>5006</v>
      </c>
      <c r="J985" s="381" t="s">
        <v>5007</v>
      </c>
      <c r="L985" s="381" t="s">
        <v>8308</v>
      </c>
      <c r="M985" s="381"/>
      <c r="N985" s="380"/>
      <c r="O985" s="381" t="s">
        <v>4732</v>
      </c>
    </row>
    <row r="986" spans="3:15" x14ac:dyDescent="0.2">
      <c r="C986" s="377"/>
      <c r="D986" s="377"/>
      <c r="E986" s="377"/>
      <c r="H986" s="386" t="s">
        <v>4963</v>
      </c>
      <c r="I986" s="388" t="s">
        <v>5008</v>
      </c>
      <c r="J986" s="381" t="s">
        <v>5009</v>
      </c>
      <c r="L986" s="381" t="s">
        <v>8309</v>
      </c>
      <c r="M986" s="381" t="s">
        <v>4700</v>
      </c>
      <c r="N986" s="380" t="s">
        <v>4733</v>
      </c>
      <c r="O986" s="381" t="s">
        <v>4734</v>
      </c>
    </row>
    <row r="987" spans="3:15" x14ac:dyDescent="0.2">
      <c r="C987" s="377"/>
      <c r="D987" s="377"/>
      <c r="E987" s="377"/>
      <c r="H987" s="386" t="s">
        <v>4963</v>
      </c>
      <c r="I987" s="388" t="s">
        <v>5010</v>
      </c>
      <c r="J987" s="381" t="s">
        <v>5011</v>
      </c>
      <c r="L987" s="381" t="s">
        <v>8310</v>
      </c>
      <c r="M987" s="381" t="s">
        <v>4700</v>
      </c>
      <c r="N987" s="380" t="s">
        <v>4735</v>
      </c>
      <c r="O987" s="381" t="s">
        <v>4736</v>
      </c>
    </row>
    <row r="988" spans="3:15" x14ac:dyDescent="0.2">
      <c r="C988" s="377"/>
      <c r="D988" s="377"/>
      <c r="E988" s="377"/>
      <c r="H988" s="386" t="s">
        <v>4963</v>
      </c>
      <c r="I988" s="388" t="s">
        <v>5012</v>
      </c>
      <c r="J988" s="381" t="s">
        <v>5013</v>
      </c>
      <c r="L988" s="381" t="s">
        <v>8311</v>
      </c>
      <c r="M988" s="381"/>
      <c r="N988" s="380"/>
      <c r="O988" s="381" t="s">
        <v>4736</v>
      </c>
    </row>
    <row r="989" spans="3:15" x14ac:dyDescent="0.2">
      <c r="C989" s="377"/>
      <c r="D989" s="377"/>
      <c r="E989" s="377"/>
      <c r="H989" s="386" t="s">
        <v>4963</v>
      </c>
      <c r="I989" s="388" t="s">
        <v>5014</v>
      </c>
      <c r="J989" s="381" t="s">
        <v>5015</v>
      </c>
      <c r="L989" s="381" t="s">
        <v>8312</v>
      </c>
      <c r="M989" s="381" t="s">
        <v>4700</v>
      </c>
      <c r="N989" s="380" t="s">
        <v>4737</v>
      </c>
      <c r="O989" s="381" t="s">
        <v>4738</v>
      </c>
    </row>
    <row r="990" spans="3:15" x14ac:dyDescent="0.2">
      <c r="C990" s="377"/>
      <c r="D990" s="377"/>
      <c r="E990" s="377"/>
      <c r="H990" s="386" t="s">
        <v>4963</v>
      </c>
      <c r="I990" s="388" t="s">
        <v>5016</v>
      </c>
      <c r="J990" s="381" t="s">
        <v>5017</v>
      </c>
      <c r="L990" s="381" t="s">
        <v>8313</v>
      </c>
      <c r="M990" s="381" t="s">
        <v>4740</v>
      </c>
      <c r="N990" s="380" t="s">
        <v>4741</v>
      </c>
      <c r="O990" s="381" t="s">
        <v>4742</v>
      </c>
    </row>
    <row r="991" spans="3:15" x14ac:dyDescent="0.2">
      <c r="C991" s="377"/>
      <c r="D991" s="377"/>
      <c r="E991" s="377"/>
      <c r="H991" s="386" t="s">
        <v>4963</v>
      </c>
      <c r="I991" s="388" t="s">
        <v>5018</v>
      </c>
      <c r="J991" s="381" t="s">
        <v>5019</v>
      </c>
      <c r="L991" s="381" t="s">
        <v>8314</v>
      </c>
      <c r="M991" s="381" t="s">
        <v>4740</v>
      </c>
      <c r="N991" s="380" t="s">
        <v>4743</v>
      </c>
      <c r="O991" s="381" t="s">
        <v>4744</v>
      </c>
    </row>
    <row r="992" spans="3:15" x14ac:dyDescent="0.2">
      <c r="C992" s="377"/>
      <c r="D992" s="377"/>
      <c r="E992" s="377"/>
      <c r="H992" s="386" t="s">
        <v>4963</v>
      </c>
      <c r="I992" s="388" t="s">
        <v>5020</v>
      </c>
      <c r="J992" s="381" t="s">
        <v>5021</v>
      </c>
      <c r="L992" s="381" t="s">
        <v>8315</v>
      </c>
      <c r="M992" s="381" t="s">
        <v>4740</v>
      </c>
      <c r="N992" s="380" t="s">
        <v>4745</v>
      </c>
      <c r="O992" s="381" t="s">
        <v>4746</v>
      </c>
    </row>
    <row r="993" spans="3:15" x14ac:dyDescent="0.2">
      <c r="C993" s="377"/>
      <c r="D993" s="377"/>
      <c r="E993" s="377"/>
      <c r="H993" s="386" t="s">
        <v>4963</v>
      </c>
      <c r="I993" s="388" t="s">
        <v>5022</v>
      </c>
      <c r="J993" s="381" t="s">
        <v>5023</v>
      </c>
      <c r="L993" s="381" t="s">
        <v>8316</v>
      </c>
      <c r="M993" s="381" t="s">
        <v>4740</v>
      </c>
      <c r="N993" s="380" t="s">
        <v>4747</v>
      </c>
      <c r="O993" s="381" t="s">
        <v>4748</v>
      </c>
    </row>
    <row r="994" spans="3:15" x14ac:dyDescent="0.2">
      <c r="C994" s="377"/>
      <c r="D994" s="377"/>
      <c r="E994" s="377"/>
      <c r="H994" s="386" t="s">
        <v>4963</v>
      </c>
      <c r="I994" s="388" t="s">
        <v>5024</v>
      </c>
      <c r="J994" s="381" t="s">
        <v>5025</v>
      </c>
      <c r="L994" s="381" t="s">
        <v>8317</v>
      </c>
      <c r="M994" s="381" t="s">
        <v>4740</v>
      </c>
      <c r="N994" s="380" t="s">
        <v>4749</v>
      </c>
      <c r="O994" s="381" t="s">
        <v>4750</v>
      </c>
    </row>
    <row r="995" spans="3:15" x14ac:dyDescent="0.2">
      <c r="C995" s="377"/>
      <c r="D995" s="377"/>
      <c r="E995" s="377"/>
      <c r="H995" s="386" t="s">
        <v>4963</v>
      </c>
      <c r="I995" s="388" t="s">
        <v>5026</v>
      </c>
      <c r="J995" s="381" t="s">
        <v>5027</v>
      </c>
      <c r="L995" s="381" t="s">
        <v>8318</v>
      </c>
      <c r="M995" s="381" t="s">
        <v>4740</v>
      </c>
      <c r="N995" s="380" t="s">
        <v>4751</v>
      </c>
      <c r="O995" s="381" t="s">
        <v>4752</v>
      </c>
    </row>
    <row r="996" spans="3:15" x14ac:dyDescent="0.2">
      <c r="C996" s="377"/>
      <c r="D996" s="377"/>
      <c r="E996" s="377"/>
      <c r="H996" s="386" t="s">
        <v>4963</v>
      </c>
      <c r="I996" s="388" t="s">
        <v>5028</v>
      </c>
      <c r="J996" s="381" t="s">
        <v>5029</v>
      </c>
      <c r="L996" s="381" t="s">
        <v>8319</v>
      </c>
      <c r="M996" s="381" t="s">
        <v>4740</v>
      </c>
      <c r="N996" s="380" t="s">
        <v>4753</v>
      </c>
      <c r="O996" s="381" t="s">
        <v>4754</v>
      </c>
    </row>
    <row r="997" spans="3:15" x14ac:dyDescent="0.2">
      <c r="C997" s="377"/>
      <c r="D997" s="377"/>
      <c r="E997" s="377"/>
      <c r="H997" s="386" t="s">
        <v>4963</v>
      </c>
      <c r="I997" s="388" t="s">
        <v>5030</v>
      </c>
      <c r="J997" s="381" t="s">
        <v>5031</v>
      </c>
      <c r="L997" s="381" t="s">
        <v>8320</v>
      </c>
      <c r="M997" s="381" t="s">
        <v>4740</v>
      </c>
      <c r="N997" s="380" t="s">
        <v>4755</v>
      </c>
      <c r="O997" s="381" t="s">
        <v>4756</v>
      </c>
    </row>
    <row r="998" spans="3:15" x14ac:dyDescent="0.2">
      <c r="C998" s="377"/>
      <c r="D998" s="377"/>
      <c r="E998" s="377"/>
      <c r="H998" s="386" t="s">
        <v>4963</v>
      </c>
      <c r="I998" s="388" t="s">
        <v>5032</v>
      </c>
      <c r="J998" s="381" t="s">
        <v>5033</v>
      </c>
      <c r="L998" s="381" t="s">
        <v>8321</v>
      </c>
      <c r="M998" s="381"/>
      <c r="N998" s="380"/>
      <c r="O998" s="381" t="s">
        <v>4756</v>
      </c>
    </row>
    <row r="999" spans="3:15" x14ac:dyDescent="0.2">
      <c r="C999" s="377"/>
      <c r="D999" s="377"/>
      <c r="E999" s="377"/>
      <c r="H999" s="386" t="s">
        <v>4963</v>
      </c>
      <c r="I999" s="388" t="s">
        <v>5034</v>
      </c>
      <c r="J999" s="381" t="s">
        <v>5035</v>
      </c>
      <c r="L999" s="381" t="s">
        <v>8322</v>
      </c>
      <c r="M999" s="381" t="s">
        <v>4740</v>
      </c>
      <c r="N999" s="380" t="s">
        <v>3619</v>
      </c>
      <c r="O999" s="381" t="s">
        <v>4757</v>
      </c>
    </row>
    <row r="1000" spans="3:15" x14ac:dyDescent="0.2">
      <c r="C1000" s="377"/>
      <c r="D1000" s="377"/>
      <c r="E1000" s="377"/>
      <c r="H1000" s="386" t="s">
        <v>4963</v>
      </c>
      <c r="I1000" s="388" t="s">
        <v>5036</v>
      </c>
      <c r="J1000" s="381" t="s">
        <v>5037</v>
      </c>
      <c r="L1000" s="381" t="s">
        <v>8323</v>
      </c>
      <c r="M1000" s="381" t="s">
        <v>4740</v>
      </c>
      <c r="N1000" s="380" t="s">
        <v>4758</v>
      </c>
      <c r="O1000" s="381" t="s">
        <v>4759</v>
      </c>
    </row>
    <row r="1001" spans="3:15" x14ac:dyDescent="0.2">
      <c r="C1001" s="377"/>
      <c r="D1001" s="377"/>
      <c r="E1001" s="377"/>
      <c r="H1001" s="386" t="s">
        <v>4963</v>
      </c>
      <c r="I1001" s="388" t="s">
        <v>5038</v>
      </c>
      <c r="J1001" s="381" t="s">
        <v>5039</v>
      </c>
      <c r="L1001" s="381" t="s">
        <v>8324</v>
      </c>
      <c r="M1001" s="381" t="s">
        <v>4740</v>
      </c>
      <c r="N1001" s="380" t="s">
        <v>3491</v>
      </c>
      <c r="O1001" s="381" t="s">
        <v>4760</v>
      </c>
    </row>
    <row r="1002" spans="3:15" x14ac:dyDescent="0.2">
      <c r="C1002" s="377"/>
      <c r="D1002" s="377"/>
      <c r="E1002" s="377"/>
      <c r="H1002" s="386" t="s">
        <v>4963</v>
      </c>
      <c r="I1002" s="388" t="s">
        <v>5040</v>
      </c>
      <c r="J1002" s="381" t="s">
        <v>5041</v>
      </c>
      <c r="L1002" s="381" t="s">
        <v>8325</v>
      </c>
      <c r="M1002" s="381" t="s">
        <v>4740</v>
      </c>
      <c r="N1002" s="380" t="s">
        <v>4761</v>
      </c>
      <c r="O1002" s="381" t="s">
        <v>4762</v>
      </c>
    </row>
    <row r="1003" spans="3:15" x14ac:dyDescent="0.2">
      <c r="C1003" s="377"/>
      <c r="D1003" s="377"/>
      <c r="E1003" s="377"/>
      <c r="H1003" s="386" t="s">
        <v>4963</v>
      </c>
      <c r="I1003" s="388" t="s">
        <v>5042</v>
      </c>
      <c r="J1003" s="381" t="s">
        <v>5043</v>
      </c>
      <c r="L1003" s="381" t="s">
        <v>8326</v>
      </c>
      <c r="M1003" s="381" t="s">
        <v>4740</v>
      </c>
      <c r="N1003" s="380" t="s">
        <v>4763</v>
      </c>
      <c r="O1003" s="381" t="s">
        <v>4764</v>
      </c>
    </row>
    <row r="1004" spans="3:15" x14ac:dyDescent="0.2">
      <c r="C1004" s="377"/>
      <c r="D1004" s="377"/>
      <c r="E1004" s="377"/>
      <c r="H1004" s="386" t="s">
        <v>4963</v>
      </c>
      <c r="I1004" s="388" t="s">
        <v>5044</v>
      </c>
      <c r="J1004" s="381" t="s">
        <v>5045</v>
      </c>
      <c r="L1004" s="381" t="s">
        <v>8327</v>
      </c>
      <c r="M1004" s="381" t="s">
        <v>4740</v>
      </c>
      <c r="N1004" s="380" t="s">
        <v>4765</v>
      </c>
      <c r="O1004" s="381" t="s">
        <v>4766</v>
      </c>
    </row>
    <row r="1005" spans="3:15" x14ac:dyDescent="0.2">
      <c r="C1005" s="377"/>
      <c r="D1005" s="377"/>
      <c r="E1005" s="377"/>
      <c r="H1005" s="386" t="s">
        <v>4963</v>
      </c>
      <c r="I1005" s="388" t="s">
        <v>5046</v>
      </c>
      <c r="J1005" s="381" t="s">
        <v>5047</v>
      </c>
      <c r="L1005" s="381" t="s">
        <v>8328</v>
      </c>
      <c r="M1005" s="381" t="s">
        <v>4740</v>
      </c>
      <c r="N1005" s="380" t="s">
        <v>4767</v>
      </c>
      <c r="O1005" s="381" t="s">
        <v>4768</v>
      </c>
    </row>
    <row r="1006" spans="3:15" x14ac:dyDescent="0.2">
      <c r="C1006" s="377"/>
      <c r="D1006" s="377"/>
      <c r="E1006" s="377"/>
      <c r="H1006" s="394"/>
      <c r="I1006" s="390" t="s">
        <v>5048</v>
      </c>
      <c r="J1006" s="395"/>
      <c r="L1006" s="381" t="s">
        <v>8329</v>
      </c>
      <c r="M1006" s="381" t="s">
        <v>4740</v>
      </c>
      <c r="N1006" s="380" t="s">
        <v>4769</v>
      </c>
      <c r="O1006" s="381" t="s">
        <v>4770</v>
      </c>
    </row>
    <row r="1007" spans="3:15" x14ac:dyDescent="0.2">
      <c r="C1007" s="377"/>
      <c r="D1007" s="377"/>
      <c r="E1007" s="377"/>
      <c r="H1007" s="386" t="s">
        <v>5049</v>
      </c>
      <c r="I1007" s="388" t="s">
        <v>5050</v>
      </c>
      <c r="J1007" s="381" t="s">
        <v>5051</v>
      </c>
      <c r="L1007" s="381" t="s">
        <v>8330</v>
      </c>
      <c r="M1007" s="381" t="s">
        <v>4740</v>
      </c>
      <c r="N1007" s="380" t="s">
        <v>4771</v>
      </c>
      <c r="O1007" s="381" t="s">
        <v>4772</v>
      </c>
    </row>
    <row r="1008" spans="3:15" x14ac:dyDescent="0.2">
      <c r="C1008" s="377"/>
      <c r="D1008" s="377"/>
      <c r="E1008" s="377"/>
      <c r="H1008" s="386" t="s">
        <v>5049</v>
      </c>
      <c r="I1008" s="388" t="s">
        <v>5052</v>
      </c>
      <c r="J1008" s="381" t="s">
        <v>5053</v>
      </c>
      <c r="L1008" s="381" t="s">
        <v>8331</v>
      </c>
      <c r="M1008" s="381" t="s">
        <v>4740</v>
      </c>
      <c r="N1008" s="380" t="s">
        <v>4773</v>
      </c>
      <c r="O1008" s="381" t="s">
        <v>4774</v>
      </c>
    </row>
    <row r="1009" spans="3:15" x14ac:dyDescent="0.2">
      <c r="C1009" s="377"/>
      <c r="D1009" s="377"/>
      <c r="E1009" s="377"/>
      <c r="H1009" s="386" t="s">
        <v>5049</v>
      </c>
      <c r="I1009" s="388" t="s">
        <v>5054</v>
      </c>
      <c r="J1009" s="381" t="s">
        <v>5055</v>
      </c>
      <c r="L1009" s="381" t="s">
        <v>8332</v>
      </c>
      <c r="M1009" s="381" t="s">
        <v>4740</v>
      </c>
      <c r="N1009" s="380" t="s">
        <v>4775</v>
      </c>
      <c r="O1009" s="381" t="s">
        <v>4776</v>
      </c>
    </row>
    <row r="1010" spans="3:15" x14ac:dyDescent="0.2">
      <c r="C1010" s="377"/>
      <c r="D1010" s="377"/>
      <c r="E1010" s="377"/>
      <c r="H1010" s="386" t="s">
        <v>5049</v>
      </c>
      <c r="I1010" s="388" t="s">
        <v>5056</v>
      </c>
      <c r="J1010" s="381" t="s">
        <v>5057</v>
      </c>
      <c r="L1010" s="381" t="s">
        <v>8333</v>
      </c>
      <c r="M1010" s="381" t="s">
        <v>4740</v>
      </c>
      <c r="N1010" s="380" t="s">
        <v>4777</v>
      </c>
      <c r="O1010" s="381" t="s">
        <v>4778</v>
      </c>
    </row>
    <row r="1011" spans="3:15" x14ac:dyDescent="0.2">
      <c r="C1011" s="377"/>
      <c r="D1011" s="377"/>
      <c r="E1011" s="377"/>
      <c r="H1011" s="386" t="s">
        <v>5049</v>
      </c>
      <c r="I1011" s="388" t="s">
        <v>5058</v>
      </c>
      <c r="J1011" s="381" t="s">
        <v>5059</v>
      </c>
      <c r="L1011" s="381" t="s">
        <v>8334</v>
      </c>
      <c r="M1011" s="381" t="s">
        <v>4740</v>
      </c>
      <c r="N1011" s="380" t="s">
        <v>4779</v>
      </c>
      <c r="O1011" s="381" t="s">
        <v>4780</v>
      </c>
    </row>
    <row r="1012" spans="3:15" x14ac:dyDescent="0.2">
      <c r="C1012" s="377"/>
      <c r="D1012" s="377"/>
      <c r="E1012" s="377"/>
      <c r="H1012" s="386" t="s">
        <v>5049</v>
      </c>
      <c r="I1012" s="388" t="s">
        <v>5060</v>
      </c>
      <c r="J1012" s="381" t="s">
        <v>5061</v>
      </c>
      <c r="L1012" s="381" t="s">
        <v>8335</v>
      </c>
      <c r="M1012" s="381" t="s">
        <v>4740</v>
      </c>
      <c r="N1012" s="380" t="s">
        <v>4781</v>
      </c>
      <c r="O1012" s="381" t="s">
        <v>4782</v>
      </c>
    </row>
    <row r="1013" spans="3:15" x14ac:dyDescent="0.2">
      <c r="C1013" s="377"/>
      <c r="D1013" s="377"/>
      <c r="E1013" s="377"/>
      <c r="H1013" s="386" t="s">
        <v>5049</v>
      </c>
      <c r="I1013" s="388" t="s">
        <v>5062</v>
      </c>
      <c r="J1013" s="381" t="s">
        <v>5063</v>
      </c>
      <c r="L1013" s="381" t="s">
        <v>8336</v>
      </c>
      <c r="M1013" s="381" t="s">
        <v>4740</v>
      </c>
      <c r="N1013" s="380" t="s">
        <v>4783</v>
      </c>
      <c r="O1013" s="381" t="s">
        <v>4784</v>
      </c>
    </row>
    <row r="1014" spans="3:15" x14ac:dyDescent="0.2">
      <c r="C1014" s="377"/>
      <c r="D1014" s="377"/>
      <c r="E1014" s="377"/>
      <c r="H1014" s="386" t="s">
        <v>5049</v>
      </c>
      <c r="I1014" s="388" t="s">
        <v>5064</v>
      </c>
      <c r="J1014" s="381" t="s">
        <v>5065</v>
      </c>
      <c r="L1014" s="381" t="s">
        <v>8337</v>
      </c>
      <c r="M1014" s="381" t="s">
        <v>4740</v>
      </c>
      <c r="N1014" s="380" t="s">
        <v>3525</v>
      </c>
      <c r="O1014" s="381" t="s">
        <v>4785</v>
      </c>
    </row>
    <row r="1015" spans="3:15" x14ac:dyDescent="0.2">
      <c r="C1015" s="377"/>
      <c r="D1015" s="377"/>
      <c r="E1015" s="377"/>
      <c r="H1015" s="386" t="s">
        <v>5049</v>
      </c>
      <c r="I1015" s="388" t="s">
        <v>3010</v>
      </c>
      <c r="J1015" s="381" t="s">
        <v>5066</v>
      </c>
      <c r="L1015" s="381" t="s">
        <v>8338</v>
      </c>
      <c r="M1015" s="381" t="s">
        <v>4740</v>
      </c>
      <c r="N1015" s="380" t="s">
        <v>4786</v>
      </c>
      <c r="O1015" s="381" t="s">
        <v>4787</v>
      </c>
    </row>
    <row r="1016" spans="3:15" x14ac:dyDescent="0.2">
      <c r="C1016" s="377"/>
      <c r="D1016" s="377"/>
      <c r="E1016" s="377"/>
      <c r="H1016" s="386" t="s">
        <v>5049</v>
      </c>
      <c r="I1016" s="388" t="s">
        <v>5067</v>
      </c>
      <c r="J1016" s="381" t="s">
        <v>5068</v>
      </c>
      <c r="L1016" s="381" t="s">
        <v>8339</v>
      </c>
      <c r="M1016" s="381" t="s">
        <v>4740</v>
      </c>
      <c r="N1016" s="380" t="s">
        <v>4788</v>
      </c>
      <c r="O1016" s="381" t="s">
        <v>4789</v>
      </c>
    </row>
    <row r="1017" spans="3:15" x14ac:dyDescent="0.2">
      <c r="C1017" s="377"/>
      <c r="D1017" s="377"/>
      <c r="E1017" s="377"/>
      <c r="H1017" s="386" t="s">
        <v>5049</v>
      </c>
      <c r="I1017" s="388" t="s">
        <v>5069</v>
      </c>
      <c r="J1017" s="381" t="s">
        <v>5070</v>
      </c>
      <c r="L1017" s="381" t="s">
        <v>8340</v>
      </c>
      <c r="M1017" s="381" t="s">
        <v>4740</v>
      </c>
      <c r="N1017" s="380" t="s">
        <v>3960</v>
      </c>
      <c r="O1017" s="381" t="s">
        <v>4790</v>
      </c>
    </row>
    <row r="1018" spans="3:15" x14ac:dyDescent="0.2">
      <c r="C1018" s="377"/>
      <c r="D1018" s="377"/>
      <c r="E1018" s="377"/>
      <c r="H1018" s="386" t="s">
        <v>5049</v>
      </c>
      <c r="I1018" s="388" t="s">
        <v>5071</v>
      </c>
      <c r="J1018" s="381" t="s">
        <v>5072</v>
      </c>
      <c r="L1018" s="381" t="s">
        <v>8341</v>
      </c>
      <c r="M1018" s="381" t="s">
        <v>4740</v>
      </c>
      <c r="N1018" s="380" t="s">
        <v>4791</v>
      </c>
      <c r="O1018" s="381" t="s">
        <v>4792</v>
      </c>
    </row>
    <row r="1019" spans="3:15" x14ac:dyDescent="0.2">
      <c r="C1019" s="377"/>
      <c r="D1019" s="377"/>
      <c r="E1019" s="377"/>
      <c r="H1019" s="386" t="s">
        <v>5049</v>
      </c>
      <c r="I1019" s="388" t="s">
        <v>5073</v>
      </c>
      <c r="J1019" s="381" t="s">
        <v>5074</v>
      </c>
      <c r="L1019" s="381" t="s">
        <v>8342</v>
      </c>
      <c r="M1019" s="381" t="s">
        <v>4740</v>
      </c>
      <c r="N1019" s="380" t="s">
        <v>4793</v>
      </c>
      <c r="O1019" s="381" t="s">
        <v>4794</v>
      </c>
    </row>
    <row r="1020" spans="3:15" x14ac:dyDescent="0.2">
      <c r="C1020" s="377"/>
      <c r="D1020" s="377"/>
      <c r="E1020" s="377"/>
      <c r="H1020" s="386" t="s">
        <v>5049</v>
      </c>
      <c r="I1020" s="388" t="s">
        <v>5075</v>
      </c>
      <c r="J1020" s="381" t="s">
        <v>5076</v>
      </c>
      <c r="L1020" s="381" t="s">
        <v>8343</v>
      </c>
      <c r="M1020" s="381" t="s">
        <v>4740</v>
      </c>
      <c r="N1020" s="380" t="s">
        <v>4795</v>
      </c>
      <c r="O1020" s="381" t="s">
        <v>4796</v>
      </c>
    </row>
    <row r="1021" spans="3:15" x14ac:dyDescent="0.2">
      <c r="C1021" s="377"/>
      <c r="D1021" s="377"/>
      <c r="E1021" s="377"/>
      <c r="H1021" s="386" t="s">
        <v>5049</v>
      </c>
      <c r="I1021" s="388" t="s">
        <v>5077</v>
      </c>
      <c r="J1021" s="381" t="s">
        <v>5078</v>
      </c>
      <c r="L1021" s="381" t="s">
        <v>8344</v>
      </c>
      <c r="M1021" s="381" t="s">
        <v>4740</v>
      </c>
      <c r="N1021" s="380" t="s">
        <v>4797</v>
      </c>
      <c r="O1021" s="381" t="s">
        <v>4798</v>
      </c>
    </row>
    <row r="1022" spans="3:15" x14ac:dyDescent="0.2">
      <c r="C1022" s="377"/>
      <c r="D1022" s="377"/>
      <c r="E1022" s="377"/>
      <c r="H1022" s="386" t="s">
        <v>5049</v>
      </c>
      <c r="I1022" s="388" t="s">
        <v>5079</v>
      </c>
      <c r="J1022" s="381" t="s">
        <v>5080</v>
      </c>
      <c r="L1022" s="381" t="s">
        <v>8345</v>
      </c>
      <c r="M1022" s="381" t="s">
        <v>4740</v>
      </c>
      <c r="N1022" s="380" t="s">
        <v>4322</v>
      </c>
      <c r="O1022" s="381" t="s">
        <v>4799</v>
      </c>
    </row>
    <row r="1023" spans="3:15" x14ac:dyDescent="0.2">
      <c r="C1023" s="377"/>
      <c r="D1023" s="377"/>
      <c r="E1023" s="377"/>
      <c r="H1023" s="386" t="s">
        <v>5049</v>
      </c>
      <c r="I1023" s="388" t="s">
        <v>5081</v>
      </c>
      <c r="J1023" s="381" t="s">
        <v>5082</v>
      </c>
      <c r="L1023" s="381" t="s">
        <v>8346</v>
      </c>
      <c r="M1023" s="381" t="s">
        <v>4740</v>
      </c>
      <c r="N1023" s="380" t="s">
        <v>4800</v>
      </c>
      <c r="O1023" s="381" t="s">
        <v>4801</v>
      </c>
    </row>
    <row r="1024" spans="3:15" x14ac:dyDescent="0.2">
      <c r="C1024" s="377"/>
      <c r="D1024" s="377"/>
      <c r="E1024" s="377"/>
      <c r="H1024" s="386" t="s">
        <v>5049</v>
      </c>
      <c r="I1024" s="388" t="s">
        <v>5083</v>
      </c>
      <c r="J1024" s="381" t="s">
        <v>5084</v>
      </c>
      <c r="L1024" s="381" t="s">
        <v>8347</v>
      </c>
      <c r="M1024" s="381" t="s">
        <v>4740</v>
      </c>
      <c r="N1024" s="380" t="s">
        <v>4802</v>
      </c>
      <c r="O1024" s="381" t="s">
        <v>4803</v>
      </c>
    </row>
    <row r="1025" spans="3:15" x14ac:dyDescent="0.2">
      <c r="C1025" s="377"/>
      <c r="D1025" s="377"/>
      <c r="E1025" s="377"/>
      <c r="H1025" s="386" t="s">
        <v>5049</v>
      </c>
      <c r="I1025" s="388" t="s">
        <v>5085</v>
      </c>
      <c r="J1025" s="381" t="s">
        <v>5086</v>
      </c>
      <c r="L1025" s="381" t="s">
        <v>8348</v>
      </c>
      <c r="M1025" s="381" t="s">
        <v>4740</v>
      </c>
      <c r="N1025" s="380" t="s">
        <v>4804</v>
      </c>
      <c r="O1025" s="381" t="s">
        <v>4805</v>
      </c>
    </row>
    <row r="1026" spans="3:15" x14ac:dyDescent="0.2">
      <c r="C1026" s="377"/>
      <c r="D1026" s="377"/>
      <c r="E1026" s="377"/>
      <c r="H1026" s="386" t="s">
        <v>5049</v>
      </c>
      <c r="I1026" s="388" t="s">
        <v>5087</v>
      </c>
      <c r="J1026" s="381" t="s">
        <v>5088</v>
      </c>
      <c r="L1026" s="381" t="s">
        <v>8349</v>
      </c>
      <c r="M1026" s="381" t="s">
        <v>4740</v>
      </c>
      <c r="N1026" s="380" t="s">
        <v>4806</v>
      </c>
      <c r="O1026" s="381" t="s">
        <v>4807</v>
      </c>
    </row>
    <row r="1027" spans="3:15" x14ac:dyDescent="0.2">
      <c r="C1027" s="377"/>
      <c r="D1027" s="377"/>
      <c r="E1027" s="377"/>
      <c r="H1027" s="394"/>
      <c r="I1027" s="390" t="s">
        <v>5089</v>
      </c>
      <c r="J1027" s="395"/>
      <c r="L1027" s="381" t="s">
        <v>8350</v>
      </c>
      <c r="M1027" s="381" t="s">
        <v>4740</v>
      </c>
      <c r="N1027" s="380" t="s">
        <v>4808</v>
      </c>
      <c r="O1027" s="381" t="s">
        <v>4809</v>
      </c>
    </row>
    <row r="1028" spans="3:15" x14ac:dyDescent="0.2">
      <c r="C1028" s="377"/>
      <c r="D1028" s="377"/>
      <c r="E1028" s="377"/>
      <c r="H1028" s="386" t="s">
        <v>5090</v>
      </c>
      <c r="I1028" s="388" t="s">
        <v>5091</v>
      </c>
      <c r="J1028" s="381" t="s">
        <v>5092</v>
      </c>
      <c r="L1028" s="381" t="s">
        <v>8351</v>
      </c>
      <c r="M1028" s="381" t="s">
        <v>4740</v>
      </c>
      <c r="N1028" s="380" t="s">
        <v>4810</v>
      </c>
      <c r="O1028" s="381" t="s">
        <v>4811</v>
      </c>
    </row>
    <row r="1029" spans="3:15" x14ac:dyDescent="0.2">
      <c r="C1029" s="377"/>
      <c r="D1029" s="377"/>
      <c r="E1029" s="377"/>
      <c r="H1029" s="386" t="s">
        <v>5090</v>
      </c>
      <c r="I1029" s="388" t="s">
        <v>5093</v>
      </c>
      <c r="J1029" s="381" t="s">
        <v>5094</v>
      </c>
      <c r="L1029" s="381" t="s">
        <v>8352</v>
      </c>
      <c r="M1029" s="381" t="s">
        <v>4740</v>
      </c>
      <c r="N1029" s="380" t="s">
        <v>4812</v>
      </c>
      <c r="O1029" s="381" t="s">
        <v>4813</v>
      </c>
    </row>
    <row r="1030" spans="3:15" x14ac:dyDescent="0.2">
      <c r="C1030" s="377"/>
      <c r="D1030" s="377"/>
      <c r="E1030" s="377"/>
      <c r="H1030" s="386" t="s">
        <v>5090</v>
      </c>
      <c r="I1030" s="388" t="s">
        <v>4171</v>
      </c>
      <c r="J1030" s="381" t="s">
        <v>5095</v>
      </c>
      <c r="L1030" s="381" t="s">
        <v>8353</v>
      </c>
      <c r="M1030" s="381" t="s">
        <v>4740</v>
      </c>
      <c r="N1030" s="380" t="s">
        <v>4814</v>
      </c>
      <c r="O1030" s="381" t="s">
        <v>4815</v>
      </c>
    </row>
    <row r="1031" spans="3:15" x14ac:dyDescent="0.2">
      <c r="C1031" s="377"/>
      <c r="D1031" s="377"/>
      <c r="E1031" s="377"/>
      <c r="H1031" s="386" t="s">
        <v>5090</v>
      </c>
      <c r="I1031" s="388" t="s">
        <v>4654</v>
      </c>
      <c r="J1031" s="381" t="s">
        <v>5096</v>
      </c>
      <c r="L1031" s="381" t="s">
        <v>8354</v>
      </c>
      <c r="M1031" s="381" t="s">
        <v>4740</v>
      </c>
      <c r="N1031" s="380" t="s">
        <v>4816</v>
      </c>
      <c r="O1031" s="381" t="s">
        <v>4817</v>
      </c>
    </row>
    <row r="1032" spans="3:15" x14ac:dyDescent="0.2">
      <c r="C1032" s="377"/>
      <c r="D1032" s="377"/>
      <c r="E1032" s="377"/>
      <c r="H1032" s="386" t="s">
        <v>5090</v>
      </c>
      <c r="I1032" s="388" t="s">
        <v>3595</v>
      </c>
      <c r="J1032" s="381" t="s">
        <v>5097</v>
      </c>
      <c r="L1032" s="381" t="s">
        <v>8355</v>
      </c>
      <c r="M1032" s="381" t="s">
        <v>4740</v>
      </c>
      <c r="N1032" s="380" t="s">
        <v>4818</v>
      </c>
      <c r="O1032" s="381" t="s">
        <v>4819</v>
      </c>
    </row>
    <row r="1033" spans="3:15" x14ac:dyDescent="0.2">
      <c r="C1033" s="377"/>
      <c r="D1033" s="377"/>
      <c r="E1033" s="377"/>
      <c r="H1033" s="386" t="s">
        <v>5090</v>
      </c>
      <c r="I1033" s="388" t="s">
        <v>5098</v>
      </c>
      <c r="J1033" s="381" t="s">
        <v>5099</v>
      </c>
      <c r="L1033" s="381" t="s">
        <v>8356</v>
      </c>
      <c r="M1033" s="381" t="s">
        <v>4740</v>
      </c>
      <c r="N1033" s="380" t="s">
        <v>4820</v>
      </c>
      <c r="O1033" s="381" t="s">
        <v>4821</v>
      </c>
    </row>
    <row r="1034" spans="3:15" x14ac:dyDescent="0.2">
      <c r="C1034" s="377"/>
      <c r="D1034" s="377"/>
      <c r="E1034" s="377"/>
      <c r="H1034" s="386" t="s">
        <v>5090</v>
      </c>
      <c r="I1034" s="388" t="s">
        <v>5100</v>
      </c>
      <c r="J1034" s="381" t="s">
        <v>5101</v>
      </c>
      <c r="L1034" s="381" t="s">
        <v>8357</v>
      </c>
      <c r="M1034" s="381" t="s">
        <v>4823</v>
      </c>
      <c r="N1034" s="380" t="s">
        <v>4824</v>
      </c>
      <c r="O1034" s="381" t="s">
        <v>4825</v>
      </c>
    </row>
    <row r="1035" spans="3:15" x14ac:dyDescent="0.2">
      <c r="C1035" s="377"/>
      <c r="D1035" s="377"/>
      <c r="E1035" s="377"/>
      <c r="H1035" s="386" t="s">
        <v>5090</v>
      </c>
      <c r="I1035" s="388" t="s">
        <v>5102</v>
      </c>
      <c r="J1035" s="381" t="s">
        <v>5103</v>
      </c>
      <c r="L1035" s="381" t="s">
        <v>8358</v>
      </c>
      <c r="M1035" s="381"/>
      <c r="N1035" s="380"/>
      <c r="O1035" s="381" t="s">
        <v>4825</v>
      </c>
    </row>
    <row r="1036" spans="3:15" x14ac:dyDescent="0.2">
      <c r="C1036" s="377"/>
      <c r="D1036" s="377"/>
      <c r="E1036" s="377"/>
      <c r="H1036" s="386" t="s">
        <v>5090</v>
      </c>
      <c r="I1036" s="388" t="s">
        <v>5104</v>
      </c>
      <c r="J1036" s="381" t="s">
        <v>5105</v>
      </c>
      <c r="L1036" s="381" t="s">
        <v>8359</v>
      </c>
      <c r="M1036" s="381" t="s">
        <v>4823</v>
      </c>
      <c r="N1036" s="380" t="s">
        <v>4826</v>
      </c>
      <c r="O1036" s="381" t="s">
        <v>4827</v>
      </c>
    </row>
    <row r="1037" spans="3:15" x14ac:dyDescent="0.2">
      <c r="C1037" s="377"/>
      <c r="D1037" s="377"/>
      <c r="E1037" s="377"/>
      <c r="H1037" s="386" t="s">
        <v>5090</v>
      </c>
      <c r="I1037" s="388" t="s">
        <v>5106</v>
      </c>
      <c r="J1037" s="381" t="s">
        <v>5107</v>
      </c>
      <c r="L1037" s="381" t="s">
        <v>8360</v>
      </c>
      <c r="M1037" s="381"/>
      <c r="N1037" s="380"/>
      <c r="O1037" s="381" t="s">
        <v>4827</v>
      </c>
    </row>
    <row r="1038" spans="3:15" x14ac:dyDescent="0.2">
      <c r="C1038" s="377"/>
      <c r="D1038" s="377"/>
      <c r="E1038" s="377"/>
      <c r="H1038" s="394"/>
      <c r="I1038" s="390" t="s">
        <v>5108</v>
      </c>
      <c r="J1038" s="395"/>
      <c r="L1038" s="381" t="s">
        <v>8361</v>
      </c>
      <c r="M1038" s="381" t="s">
        <v>4823</v>
      </c>
      <c r="N1038" s="380" t="s">
        <v>4828</v>
      </c>
      <c r="O1038" s="381" t="s">
        <v>4829</v>
      </c>
    </row>
    <row r="1039" spans="3:15" x14ac:dyDescent="0.2">
      <c r="C1039" s="377"/>
      <c r="D1039" s="377"/>
      <c r="E1039" s="377"/>
      <c r="H1039" s="386" t="s">
        <v>5109</v>
      </c>
      <c r="I1039" s="388" t="s">
        <v>5110</v>
      </c>
      <c r="J1039" s="381" t="s">
        <v>5111</v>
      </c>
      <c r="L1039" s="381" t="s">
        <v>8362</v>
      </c>
      <c r="M1039" s="381" t="s">
        <v>4823</v>
      </c>
      <c r="N1039" s="380" t="s">
        <v>4830</v>
      </c>
      <c r="O1039" s="381" t="s">
        <v>4831</v>
      </c>
    </row>
    <row r="1040" spans="3:15" x14ac:dyDescent="0.2">
      <c r="C1040" s="377"/>
      <c r="D1040" s="377"/>
      <c r="E1040" s="377"/>
      <c r="H1040" s="386" t="s">
        <v>5109</v>
      </c>
      <c r="I1040" s="388" t="s">
        <v>5112</v>
      </c>
      <c r="J1040" s="381" t="s">
        <v>5113</v>
      </c>
      <c r="L1040" s="381" t="s">
        <v>8363</v>
      </c>
      <c r="M1040" s="381" t="s">
        <v>4823</v>
      </c>
      <c r="N1040" s="380" t="s">
        <v>4832</v>
      </c>
      <c r="O1040" s="381" t="s">
        <v>4833</v>
      </c>
    </row>
    <row r="1041" spans="3:15" x14ac:dyDescent="0.2">
      <c r="C1041" s="377"/>
      <c r="D1041" s="377"/>
      <c r="E1041" s="377"/>
      <c r="H1041" s="386" t="s">
        <v>5109</v>
      </c>
      <c r="I1041" s="391" t="s">
        <v>5114</v>
      </c>
      <c r="J1041" s="381" t="s">
        <v>5115</v>
      </c>
      <c r="L1041" s="381" t="s">
        <v>8364</v>
      </c>
      <c r="M1041" s="381" t="s">
        <v>4823</v>
      </c>
      <c r="N1041" s="380" t="s">
        <v>4834</v>
      </c>
      <c r="O1041" s="381" t="s">
        <v>4835</v>
      </c>
    </row>
    <row r="1042" spans="3:15" x14ac:dyDescent="0.2">
      <c r="C1042" s="377"/>
      <c r="D1042" s="377"/>
      <c r="E1042" s="377"/>
      <c r="H1042" s="386" t="s">
        <v>5109</v>
      </c>
      <c r="I1042" s="388" t="s">
        <v>5116</v>
      </c>
      <c r="J1042" s="381" t="s">
        <v>5117</v>
      </c>
      <c r="L1042" s="381" t="s">
        <v>8365</v>
      </c>
      <c r="M1042" s="381" t="s">
        <v>4823</v>
      </c>
      <c r="N1042" s="380" t="s">
        <v>4836</v>
      </c>
      <c r="O1042" s="381" t="s">
        <v>4837</v>
      </c>
    </row>
    <row r="1043" spans="3:15" x14ac:dyDescent="0.2">
      <c r="C1043" s="377"/>
      <c r="D1043" s="377"/>
      <c r="E1043" s="377"/>
      <c r="H1043" s="386" t="s">
        <v>5109</v>
      </c>
      <c r="I1043" s="388" t="s">
        <v>5118</v>
      </c>
      <c r="J1043" s="381" t="s">
        <v>5119</v>
      </c>
      <c r="L1043" s="381" t="s">
        <v>8366</v>
      </c>
      <c r="M1043" s="381" t="s">
        <v>4823</v>
      </c>
      <c r="N1043" s="380" t="s">
        <v>4838</v>
      </c>
      <c r="O1043" s="381" t="s">
        <v>4839</v>
      </c>
    </row>
    <row r="1044" spans="3:15" x14ac:dyDescent="0.2">
      <c r="C1044" s="377"/>
      <c r="D1044" s="377"/>
      <c r="E1044" s="377"/>
      <c r="H1044" s="386" t="s">
        <v>5109</v>
      </c>
      <c r="I1044" s="388" t="s">
        <v>5120</v>
      </c>
      <c r="J1044" s="381" t="s">
        <v>5121</v>
      </c>
      <c r="L1044" s="381" t="s">
        <v>8367</v>
      </c>
      <c r="M1044" s="381" t="s">
        <v>4823</v>
      </c>
      <c r="N1044" s="380" t="s">
        <v>4840</v>
      </c>
      <c r="O1044" s="381" t="s">
        <v>4841</v>
      </c>
    </row>
    <row r="1045" spans="3:15" x14ac:dyDescent="0.2">
      <c r="C1045" s="377"/>
      <c r="D1045" s="377"/>
      <c r="E1045" s="377"/>
      <c r="H1045" s="386" t="s">
        <v>5109</v>
      </c>
      <c r="I1045" s="388" t="s">
        <v>5122</v>
      </c>
      <c r="J1045" s="381" t="s">
        <v>5123</v>
      </c>
      <c r="L1045" s="381" t="s">
        <v>8368</v>
      </c>
      <c r="M1045" s="381" t="s">
        <v>4823</v>
      </c>
      <c r="N1045" s="380" t="s">
        <v>4842</v>
      </c>
      <c r="O1045" s="381" t="s">
        <v>4843</v>
      </c>
    </row>
    <row r="1046" spans="3:15" x14ac:dyDescent="0.2">
      <c r="C1046" s="377"/>
      <c r="D1046" s="377"/>
      <c r="E1046" s="377"/>
      <c r="H1046" s="386" t="s">
        <v>5109</v>
      </c>
      <c r="I1046" s="388" t="s">
        <v>5124</v>
      </c>
      <c r="J1046" s="381" t="s">
        <v>5125</v>
      </c>
      <c r="L1046" s="381" t="s">
        <v>8369</v>
      </c>
      <c r="M1046" s="381" t="s">
        <v>4823</v>
      </c>
      <c r="N1046" s="380" t="s">
        <v>4844</v>
      </c>
      <c r="O1046" s="381" t="s">
        <v>4845</v>
      </c>
    </row>
    <row r="1047" spans="3:15" x14ac:dyDescent="0.2">
      <c r="C1047" s="377"/>
      <c r="D1047" s="377"/>
      <c r="E1047" s="377"/>
      <c r="H1047" s="394"/>
      <c r="I1047" s="390" t="s">
        <v>5128</v>
      </c>
      <c r="J1047" s="395"/>
      <c r="L1047" s="381" t="s">
        <v>8370</v>
      </c>
      <c r="M1047" s="381" t="s">
        <v>4823</v>
      </c>
      <c r="N1047" s="380" t="s">
        <v>4846</v>
      </c>
      <c r="O1047" s="381" t="s">
        <v>4847</v>
      </c>
    </row>
    <row r="1048" spans="3:15" x14ac:dyDescent="0.2">
      <c r="C1048" s="377"/>
      <c r="D1048" s="377"/>
      <c r="E1048" s="377"/>
      <c r="H1048" s="386" t="s">
        <v>5129</v>
      </c>
      <c r="I1048" s="388" t="s">
        <v>5130</v>
      </c>
      <c r="J1048" s="381" t="s">
        <v>5131</v>
      </c>
      <c r="L1048" s="381" t="s">
        <v>8371</v>
      </c>
      <c r="M1048" s="381" t="s">
        <v>4823</v>
      </c>
      <c r="N1048" s="380" t="s">
        <v>4848</v>
      </c>
      <c r="O1048" s="381" t="s">
        <v>4849</v>
      </c>
    </row>
    <row r="1049" spans="3:15" x14ac:dyDescent="0.2">
      <c r="C1049" s="377"/>
      <c r="D1049" s="377"/>
      <c r="E1049" s="377"/>
      <c r="H1049" s="386" t="s">
        <v>5129</v>
      </c>
      <c r="I1049" s="388" t="s">
        <v>5132</v>
      </c>
      <c r="J1049" s="381" t="s">
        <v>5133</v>
      </c>
      <c r="L1049" s="381" t="s">
        <v>8372</v>
      </c>
      <c r="M1049" s="381" t="s">
        <v>4823</v>
      </c>
      <c r="N1049" s="380" t="s">
        <v>4850</v>
      </c>
      <c r="O1049" s="381" t="s">
        <v>4851</v>
      </c>
    </row>
    <row r="1050" spans="3:15" x14ac:dyDescent="0.2">
      <c r="C1050" s="377"/>
      <c r="D1050" s="377"/>
      <c r="E1050" s="377"/>
      <c r="H1050" s="386" t="s">
        <v>5129</v>
      </c>
      <c r="I1050" s="388" t="s">
        <v>5134</v>
      </c>
      <c r="J1050" s="381" t="s">
        <v>5135</v>
      </c>
      <c r="L1050" s="381" t="s">
        <v>8373</v>
      </c>
      <c r="M1050" s="381" t="s">
        <v>4823</v>
      </c>
      <c r="N1050" s="380" t="s">
        <v>4852</v>
      </c>
      <c r="O1050" s="381" t="s">
        <v>4853</v>
      </c>
    </row>
    <row r="1051" spans="3:15" x14ac:dyDescent="0.2">
      <c r="C1051" s="377"/>
      <c r="D1051" s="377"/>
      <c r="E1051" s="377"/>
      <c r="H1051" s="386" t="s">
        <v>5129</v>
      </c>
      <c r="I1051" s="388" t="s">
        <v>5136</v>
      </c>
      <c r="J1051" s="381" t="s">
        <v>5137</v>
      </c>
      <c r="L1051" s="381" t="s">
        <v>8374</v>
      </c>
      <c r="M1051" s="381" t="s">
        <v>4823</v>
      </c>
      <c r="N1051" s="380" t="s">
        <v>4854</v>
      </c>
      <c r="O1051" s="381" t="s">
        <v>4855</v>
      </c>
    </row>
    <row r="1052" spans="3:15" x14ac:dyDescent="0.2">
      <c r="C1052" s="377"/>
      <c r="D1052" s="377"/>
      <c r="E1052" s="377"/>
      <c r="H1052" s="386" t="s">
        <v>5129</v>
      </c>
      <c r="I1052" s="388" t="s">
        <v>5138</v>
      </c>
      <c r="J1052" s="381" t="s">
        <v>5139</v>
      </c>
      <c r="L1052" s="381" t="s">
        <v>8375</v>
      </c>
      <c r="M1052" s="381" t="s">
        <v>4823</v>
      </c>
      <c r="N1052" s="380" t="s">
        <v>4856</v>
      </c>
      <c r="O1052" s="381" t="s">
        <v>4857</v>
      </c>
    </row>
    <row r="1053" spans="3:15" x14ac:dyDescent="0.2">
      <c r="C1053" s="377"/>
      <c r="D1053" s="377"/>
      <c r="E1053" s="377"/>
      <c r="H1053" s="386" t="s">
        <v>5129</v>
      </c>
      <c r="I1053" s="388" t="s">
        <v>5140</v>
      </c>
      <c r="J1053" s="381" t="s">
        <v>5141</v>
      </c>
      <c r="L1053" s="381" t="s">
        <v>8376</v>
      </c>
      <c r="M1053" s="381" t="s">
        <v>4823</v>
      </c>
      <c r="N1053" s="380" t="s">
        <v>4858</v>
      </c>
      <c r="O1053" s="381" t="s">
        <v>4859</v>
      </c>
    </row>
    <row r="1054" spans="3:15" x14ac:dyDescent="0.2">
      <c r="C1054" s="377"/>
      <c r="D1054" s="377"/>
      <c r="E1054" s="377"/>
      <c r="H1054" s="386" t="s">
        <v>5129</v>
      </c>
      <c r="I1054" s="388" t="s">
        <v>5142</v>
      </c>
      <c r="J1054" s="381" t="s">
        <v>5143</v>
      </c>
      <c r="L1054" s="381" t="s">
        <v>8377</v>
      </c>
      <c r="M1054" s="381"/>
      <c r="N1054" s="380"/>
      <c r="O1054" s="381" t="s">
        <v>4859</v>
      </c>
    </row>
    <row r="1055" spans="3:15" x14ac:dyDescent="0.2">
      <c r="C1055" s="377"/>
      <c r="D1055" s="377"/>
      <c r="E1055" s="377"/>
      <c r="H1055" s="386" t="s">
        <v>5129</v>
      </c>
      <c r="I1055" s="388" t="s">
        <v>5144</v>
      </c>
      <c r="J1055" s="381" t="s">
        <v>5145</v>
      </c>
      <c r="L1055" s="381" t="s">
        <v>8378</v>
      </c>
      <c r="M1055" s="381" t="s">
        <v>4823</v>
      </c>
      <c r="N1055" s="380" t="s">
        <v>4860</v>
      </c>
      <c r="O1055" s="381" t="s">
        <v>4861</v>
      </c>
    </row>
    <row r="1056" spans="3:15" x14ac:dyDescent="0.2">
      <c r="C1056" s="377"/>
      <c r="D1056" s="377"/>
      <c r="E1056" s="377"/>
      <c r="H1056" s="386" t="s">
        <v>5129</v>
      </c>
      <c r="I1056" s="388" t="s">
        <v>5146</v>
      </c>
      <c r="J1056" s="381" t="s">
        <v>5147</v>
      </c>
      <c r="L1056" s="381" t="s">
        <v>8379</v>
      </c>
      <c r="M1056" s="381" t="s">
        <v>4823</v>
      </c>
      <c r="N1056" s="380" t="s">
        <v>4862</v>
      </c>
      <c r="O1056" s="381" t="s">
        <v>4863</v>
      </c>
    </row>
    <row r="1057" spans="3:15" x14ac:dyDescent="0.2">
      <c r="C1057" s="377"/>
      <c r="D1057" s="377"/>
      <c r="E1057" s="377"/>
      <c r="H1057" s="386" t="s">
        <v>5129</v>
      </c>
      <c r="I1057" s="388" t="s">
        <v>5148</v>
      </c>
      <c r="J1057" s="381" t="s">
        <v>5149</v>
      </c>
      <c r="L1057" s="381" t="s">
        <v>8380</v>
      </c>
      <c r="M1057" s="381" t="s">
        <v>4823</v>
      </c>
      <c r="N1057" s="380" t="s">
        <v>4864</v>
      </c>
      <c r="O1057" s="381" t="s">
        <v>4865</v>
      </c>
    </row>
    <row r="1058" spans="3:15" x14ac:dyDescent="0.2">
      <c r="C1058" s="377"/>
      <c r="D1058" s="377"/>
      <c r="E1058" s="377"/>
      <c r="H1058" s="386" t="s">
        <v>5129</v>
      </c>
      <c r="I1058" s="388" t="s">
        <v>5150</v>
      </c>
      <c r="J1058" s="381" t="s">
        <v>5151</v>
      </c>
      <c r="L1058" s="381" t="s">
        <v>8381</v>
      </c>
      <c r="M1058" s="381"/>
      <c r="N1058" s="380"/>
      <c r="O1058" s="381" t="s">
        <v>4865</v>
      </c>
    </row>
    <row r="1059" spans="3:15" x14ac:dyDescent="0.2">
      <c r="C1059" s="377"/>
      <c r="D1059" s="377"/>
      <c r="E1059" s="377"/>
      <c r="H1059" s="386" t="s">
        <v>5129</v>
      </c>
      <c r="I1059" s="388" t="s">
        <v>5152</v>
      </c>
      <c r="J1059" s="381" t="s">
        <v>5153</v>
      </c>
      <c r="L1059" s="381" t="s">
        <v>8382</v>
      </c>
      <c r="M1059" s="381" t="s">
        <v>4823</v>
      </c>
      <c r="N1059" s="380" t="s">
        <v>4866</v>
      </c>
      <c r="O1059" s="381" t="s">
        <v>4867</v>
      </c>
    </row>
    <row r="1060" spans="3:15" x14ac:dyDescent="0.2">
      <c r="C1060" s="377"/>
      <c r="D1060" s="377"/>
      <c r="E1060" s="377"/>
      <c r="H1060" s="386" t="s">
        <v>5129</v>
      </c>
      <c r="I1060" s="388" t="s">
        <v>5154</v>
      </c>
      <c r="J1060" s="381" t="s">
        <v>5155</v>
      </c>
      <c r="L1060" s="381" t="s">
        <v>8383</v>
      </c>
      <c r="M1060" s="381" t="s">
        <v>4823</v>
      </c>
      <c r="N1060" s="380" t="s">
        <v>4868</v>
      </c>
      <c r="O1060" s="381" t="s">
        <v>4869</v>
      </c>
    </row>
    <row r="1061" spans="3:15" x14ac:dyDescent="0.2">
      <c r="C1061" s="377"/>
      <c r="D1061" s="377"/>
      <c r="E1061" s="377"/>
      <c r="H1061" s="386" t="s">
        <v>5129</v>
      </c>
      <c r="I1061" s="388" t="s">
        <v>5156</v>
      </c>
      <c r="J1061" s="381" t="s">
        <v>5157</v>
      </c>
      <c r="L1061" s="381" t="s">
        <v>8384</v>
      </c>
      <c r="M1061" s="381" t="s">
        <v>4823</v>
      </c>
      <c r="N1061" s="380" t="s">
        <v>4870</v>
      </c>
      <c r="O1061" s="381" t="s">
        <v>4871</v>
      </c>
    </row>
    <row r="1062" spans="3:15" x14ac:dyDescent="0.2">
      <c r="C1062" s="377"/>
      <c r="D1062" s="377"/>
      <c r="E1062" s="377"/>
      <c r="H1062" s="386" t="s">
        <v>5129</v>
      </c>
      <c r="I1062" s="388" t="s">
        <v>5158</v>
      </c>
      <c r="J1062" s="381" t="s">
        <v>5159</v>
      </c>
      <c r="L1062" s="381" t="s">
        <v>8385</v>
      </c>
      <c r="M1062" s="381" t="s">
        <v>4823</v>
      </c>
      <c r="N1062" s="380" t="s">
        <v>4872</v>
      </c>
      <c r="O1062" s="381" t="s">
        <v>4873</v>
      </c>
    </row>
    <row r="1063" spans="3:15" x14ac:dyDescent="0.2">
      <c r="C1063" s="377"/>
      <c r="D1063" s="377"/>
      <c r="E1063" s="377"/>
      <c r="H1063" s="386" t="s">
        <v>5129</v>
      </c>
      <c r="I1063" s="388" t="s">
        <v>5160</v>
      </c>
      <c r="J1063" s="381" t="s">
        <v>5161</v>
      </c>
      <c r="L1063" s="381" t="s">
        <v>8386</v>
      </c>
      <c r="M1063" s="381" t="s">
        <v>4875</v>
      </c>
      <c r="N1063" s="380" t="s">
        <v>4876</v>
      </c>
      <c r="O1063" s="381" t="s">
        <v>4877</v>
      </c>
    </row>
    <row r="1064" spans="3:15" x14ac:dyDescent="0.2">
      <c r="C1064" s="377"/>
      <c r="D1064" s="377"/>
      <c r="E1064" s="377"/>
      <c r="H1064" s="386" t="s">
        <v>5129</v>
      </c>
      <c r="I1064" s="388" t="s">
        <v>5162</v>
      </c>
      <c r="J1064" s="381" t="s">
        <v>5163</v>
      </c>
      <c r="L1064" s="381" t="s">
        <v>8387</v>
      </c>
      <c r="M1064" s="381"/>
      <c r="N1064" s="380"/>
      <c r="O1064" s="381" t="s">
        <v>4877</v>
      </c>
    </row>
    <row r="1065" spans="3:15" x14ac:dyDescent="0.2">
      <c r="C1065" s="377"/>
      <c r="D1065" s="377"/>
      <c r="E1065" s="377"/>
      <c r="H1065" s="386" t="s">
        <v>5129</v>
      </c>
      <c r="I1065" s="388" t="s">
        <v>5164</v>
      </c>
      <c r="J1065" s="381" t="s">
        <v>5165</v>
      </c>
      <c r="L1065" s="381" t="s">
        <v>8388</v>
      </c>
      <c r="M1065" s="381" t="s">
        <v>4875</v>
      </c>
      <c r="N1065" s="380" t="s">
        <v>4878</v>
      </c>
      <c r="O1065" s="381" t="s">
        <v>4879</v>
      </c>
    </row>
    <row r="1066" spans="3:15" x14ac:dyDescent="0.2">
      <c r="C1066" s="377"/>
      <c r="D1066" s="377"/>
      <c r="E1066" s="377"/>
      <c r="H1066" s="386" t="s">
        <v>5129</v>
      </c>
      <c r="I1066" s="388" t="s">
        <v>5166</v>
      </c>
      <c r="J1066" s="381" t="s">
        <v>5167</v>
      </c>
      <c r="L1066" s="381" t="s">
        <v>8389</v>
      </c>
      <c r="M1066" s="381"/>
      <c r="N1066" s="380"/>
      <c r="O1066" s="381" t="s">
        <v>4879</v>
      </c>
    </row>
    <row r="1067" spans="3:15" x14ac:dyDescent="0.2">
      <c r="C1067" s="377"/>
      <c r="D1067" s="377"/>
      <c r="E1067" s="377"/>
      <c r="H1067" s="386" t="s">
        <v>5129</v>
      </c>
      <c r="I1067" s="388" t="s">
        <v>5168</v>
      </c>
      <c r="J1067" s="381" t="s">
        <v>5169</v>
      </c>
      <c r="L1067" s="381" t="s">
        <v>8390</v>
      </c>
      <c r="M1067" s="381"/>
      <c r="N1067" s="380"/>
      <c r="O1067" s="381" t="s">
        <v>4879</v>
      </c>
    </row>
    <row r="1068" spans="3:15" x14ac:dyDescent="0.2">
      <c r="C1068" s="377"/>
      <c r="D1068" s="377"/>
      <c r="E1068" s="377"/>
      <c r="H1068" s="386" t="s">
        <v>5129</v>
      </c>
      <c r="I1068" s="388" t="s">
        <v>5170</v>
      </c>
      <c r="J1068" s="381" t="s">
        <v>5171</v>
      </c>
      <c r="L1068" s="381" t="s">
        <v>8391</v>
      </c>
      <c r="M1068" s="381" t="s">
        <v>4875</v>
      </c>
      <c r="N1068" s="380" t="s">
        <v>4880</v>
      </c>
      <c r="O1068" s="381" t="s">
        <v>4881</v>
      </c>
    </row>
    <row r="1069" spans="3:15" x14ac:dyDescent="0.2">
      <c r="C1069" s="377"/>
      <c r="D1069" s="377"/>
      <c r="E1069" s="377"/>
      <c r="H1069" s="386" t="s">
        <v>5129</v>
      </c>
      <c r="I1069" s="388" t="s">
        <v>5172</v>
      </c>
      <c r="J1069" s="381" t="s">
        <v>5173</v>
      </c>
      <c r="L1069" s="381" t="s">
        <v>8392</v>
      </c>
      <c r="M1069" s="381" t="s">
        <v>4875</v>
      </c>
      <c r="N1069" s="380" t="s">
        <v>4882</v>
      </c>
      <c r="O1069" s="381" t="s">
        <v>4883</v>
      </c>
    </row>
    <row r="1070" spans="3:15" x14ac:dyDescent="0.2">
      <c r="C1070" s="377"/>
      <c r="D1070" s="377"/>
      <c r="E1070" s="377"/>
      <c r="H1070" s="386" t="s">
        <v>5129</v>
      </c>
      <c r="I1070" s="388" t="s">
        <v>5174</v>
      </c>
      <c r="J1070" s="381" t="s">
        <v>5175</v>
      </c>
      <c r="L1070" s="381" t="s">
        <v>8393</v>
      </c>
      <c r="M1070" s="381" t="s">
        <v>4875</v>
      </c>
      <c r="N1070" s="380" t="s">
        <v>4884</v>
      </c>
      <c r="O1070" s="381" t="s">
        <v>4885</v>
      </c>
    </row>
    <row r="1071" spans="3:15" x14ac:dyDescent="0.2">
      <c r="C1071" s="377"/>
      <c r="D1071" s="377"/>
      <c r="E1071" s="377"/>
      <c r="H1071" s="386" t="s">
        <v>5129</v>
      </c>
      <c r="I1071" s="388" t="s">
        <v>5176</v>
      </c>
      <c r="J1071" s="381" t="s">
        <v>5177</v>
      </c>
      <c r="L1071" s="381" t="s">
        <v>8394</v>
      </c>
      <c r="M1071" s="381" t="s">
        <v>4875</v>
      </c>
      <c r="N1071" s="380" t="s">
        <v>4886</v>
      </c>
      <c r="O1071" s="381" t="s">
        <v>4887</v>
      </c>
    </row>
    <row r="1072" spans="3:15" x14ac:dyDescent="0.2">
      <c r="C1072" s="377"/>
      <c r="D1072" s="377"/>
      <c r="E1072" s="377"/>
      <c r="H1072" s="386" t="s">
        <v>5129</v>
      </c>
      <c r="I1072" s="388" t="s">
        <v>5178</v>
      </c>
      <c r="J1072" s="381" t="s">
        <v>5179</v>
      </c>
      <c r="L1072" s="381" t="s">
        <v>8395</v>
      </c>
      <c r="M1072" s="381"/>
      <c r="N1072" s="380"/>
      <c r="O1072" s="381" t="s">
        <v>4887</v>
      </c>
    </row>
    <row r="1073" spans="3:15" x14ac:dyDescent="0.2">
      <c r="C1073" s="377"/>
      <c r="D1073" s="377"/>
      <c r="E1073" s="377"/>
      <c r="H1073" s="386" t="s">
        <v>5129</v>
      </c>
      <c r="I1073" s="388" t="s">
        <v>5180</v>
      </c>
      <c r="J1073" s="381" t="s">
        <v>5181</v>
      </c>
      <c r="L1073" s="381" t="s">
        <v>8396</v>
      </c>
      <c r="M1073" s="381" t="s">
        <v>4875</v>
      </c>
      <c r="N1073" s="380" t="s">
        <v>4888</v>
      </c>
      <c r="O1073" s="381" t="s">
        <v>4889</v>
      </c>
    </row>
    <row r="1074" spans="3:15" x14ac:dyDescent="0.2">
      <c r="C1074" s="377"/>
      <c r="D1074" s="377"/>
      <c r="E1074" s="377"/>
      <c r="H1074" s="386" t="s">
        <v>5129</v>
      </c>
      <c r="I1074" s="388" t="s">
        <v>5182</v>
      </c>
      <c r="J1074" s="381" t="s">
        <v>5183</v>
      </c>
      <c r="L1074" s="381" t="s">
        <v>8397</v>
      </c>
      <c r="M1074" s="381" t="s">
        <v>4875</v>
      </c>
      <c r="N1074" s="380" t="s">
        <v>4890</v>
      </c>
      <c r="O1074" s="381" t="s">
        <v>4891</v>
      </c>
    </row>
    <row r="1075" spans="3:15" x14ac:dyDescent="0.2">
      <c r="C1075" s="377"/>
      <c r="D1075" s="377"/>
      <c r="E1075" s="377"/>
      <c r="H1075" s="386" t="s">
        <v>5129</v>
      </c>
      <c r="I1075" s="388" t="s">
        <v>5184</v>
      </c>
      <c r="J1075" s="381" t="s">
        <v>5185</v>
      </c>
      <c r="L1075" s="381" t="s">
        <v>8398</v>
      </c>
      <c r="M1075" s="381" t="s">
        <v>4875</v>
      </c>
      <c r="N1075" s="380" t="s">
        <v>4892</v>
      </c>
      <c r="O1075" s="381" t="s">
        <v>4893</v>
      </c>
    </row>
    <row r="1076" spans="3:15" x14ac:dyDescent="0.2">
      <c r="C1076" s="377"/>
      <c r="D1076" s="377"/>
      <c r="E1076" s="377"/>
      <c r="H1076" s="386" t="s">
        <v>5129</v>
      </c>
      <c r="I1076" s="388" t="s">
        <v>5186</v>
      </c>
      <c r="J1076" s="381" t="s">
        <v>5187</v>
      </c>
      <c r="L1076" s="381" t="s">
        <v>8399</v>
      </c>
      <c r="M1076" s="381"/>
      <c r="N1076" s="380"/>
      <c r="O1076" s="381" t="s">
        <v>4893</v>
      </c>
    </row>
    <row r="1077" spans="3:15" x14ac:dyDescent="0.2">
      <c r="C1077" s="377"/>
      <c r="D1077" s="377"/>
      <c r="E1077" s="377"/>
      <c r="H1077" s="386" t="s">
        <v>5129</v>
      </c>
      <c r="I1077" s="388" t="s">
        <v>5188</v>
      </c>
      <c r="J1077" s="381" t="s">
        <v>5189</v>
      </c>
      <c r="L1077" s="381" t="s">
        <v>8400</v>
      </c>
      <c r="M1077" s="381" t="s">
        <v>4875</v>
      </c>
      <c r="N1077" s="380" t="s">
        <v>4894</v>
      </c>
      <c r="O1077" s="381" t="s">
        <v>4895</v>
      </c>
    </row>
    <row r="1078" spans="3:15" x14ac:dyDescent="0.2">
      <c r="C1078" s="377"/>
      <c r="D1078" s="377"/>
      <c r="E1078" s="377"/>
      <c r="H1078" s="386" t="s">
        <v>5129</v>
      </c>
      <c r="I1078" s="388" t="s">
        <v>5190</v>
      </c>
      <c r="J1078" s="381" t="s">
        <v>5191</v>
      </c>
      <c r="L1078" s="381" t="s">
        <v>8401</v>
      </c>
      <c r="M1078" s="381" t="s">
        <v>4875</v>
      </c>
      <c r="N1078" s="380" t="s">
        <v>4896</v>
      </c>
      <c r="O1078" s="381" t="s">
        <v>4897</v>
      </c>
    </row>
    <row r="1079" spans="3:15" x14ac:dyDescent="0.2">
      <c r="C1079" s="377"/>
      <c r="D1079" s="377"/>
      <c r="E1079" s="377"/>
      <c r="H1079" s="386" t="s">
        <v>5129</v>
      </c>
      <c r="I1079" s="388" t="s">
        <v>5192</v>
      </c>
      <c r="J1079" s="381" t="s">
        <v>5193</v>
      </c>
      <c r="L1079" s="381" t="s">
        <v>8402</v>
      </c>
      <c r="M1079" s="381" t="s">
        <v>4875</v>
      </c>
      <c r="N1079" s="380" t="s">
        <v>4898</v>
      </c>
      <c r="O1079" s="381" t="s">
        <v>4899</v>
      </c>
    </row>
    <row r="1080" spans="3:15" x14ac:dyDescent="0.2">
      <c r="C1080" s="377"/>
      <c r="D1080" s="377"/>
      <c r="E1080" s="377"/>
      <c r="H1080" s="386" t="s">
        <v>5129</v>
      </c>
      <c r="I1080" s="388" t="s">
        <v>5194</v>
      </c>
      <c r="J1080" s="381" t="s">
        <v>5195</v>
      </c>
      <c r="L1080" s="381" t="s">
        <v>8403</v>
      </c>
      <c r="M1080" s="381"/>
      <c r="N1080" s="380"/>
      <c r="O1080" s="381" t="s">
        <v>4899</v>
      </c>
    </row>
    <row r="1081" spans="3:15" x14ac:dyDescent="0.2">
      <c r="C1081" s="377"/>
      <c r="D1081" s="377"/>
      <c r="E1081" s="377"/>
      <c r="H1081" s="386" t="s">
        <v>5129</v>
      </c>
      <c r="I1081" s="388" t="s">
        <v>5196</v>
      </c>
      <c r="J1081" s="381" t="s">
        <v>5197</v>
      </c>
      <c r="L1081" s="381" t="s">
        <v>8404</v>
      </c>
      <c r="M1081" s="381"/>
      <c r="N1081" s="380"/>
      <c r="O1081" s="381" t="s">
        <v>4899</v>
      </c>
    </row>
    <row r="1082" spans="3:15" x14ac:dyDescent="0.2">
      <c r="C1082" s="377"/>
      <c r="D1082" s="377"/>
      <c r="E1082" s="377"/>
      <c r="H1082" s="386" t="s">
        <v>5129</v>
      </c>
      <c r="I1082" s="388" t="s">
        <v>5198</v>
      </c>
      <c r="J1082" s="381" t="s">
        <v>5199</v>
      </c>
      <c r="L1082" s="381" t="s">
        <v>8405</v>
      </c>
      <c r="M1082" s="381" t="s">
        <v>4875</v>
      </c>
      <c r="N1082" s="380" t="s">
        <v>4900</v>
      </c>
      <c r="O1082" s="381" t="s">
        <v>4901</v>
      </c>
    </row>
    <row r="1083" spans="3:15" x14ac:dyDescent="0.2">
      <c r="C1083" s="377"/>
      <c r="D1083" s="377"/>
      <c r="E1083" s="377"/>
      <c r="H1083" s="386" t="s">
        <v>5129</v>
      </c>
      <c r="I1083" s="388" t="s">
        <v>5200</v>
      </c>
      <c r="J1083" s="381" t="s">
        <v>5201</v>
      </c>
      <c r="L1083" s="381" t="s">
        <v>8406</v>
      </c>
      <c r="M1083" s="381"/>
      <c r="N1083" s="380"/>
      <c r="O1083" s="381" t="s">
        <v>4901</v>
      </c>
    </row>
    <row r="1084" spans="3:15" x14ac:dyDescent="0.2">
      <c r="C1084" s="377"/>
      <c r="D1084" s="377"/>
      <c r="E1084" s="377"/>
      <c r="H1084" s="386" t="s">
        <v>5129</v>
      </c>
      <c r="I1084" s="388" t="s">
        <v>5202</v>
      </c>
      <c r="J1084" s="381" t="s">
        <v>5203</v>
      </c>
      <c r="L1084" s="381" t="s">
        <v>8407</v>
      </c>
      <c r="M1084" s="381" t="s">
        <v>4875</v>
      </c>
      <c r="N1084" s="380" t="s">
        <v>4902</v>
      </c>
      <c r="O1084" s="381" t="s">
        <v>4903</v>
      </c>
    </row>
    <row r="1085" spans="3:15" x14ac:dyDescent="0.2">
      <c r="C1085" s="377"/>
      <c r="D1085" s="377"/>
      <c r="E1085" s="377"/>
      <c r="H1085" s="386" t="s">
        <v>5129</v>
      </c>
      <c r="I1085" s="388" t="s">
        <v>5204</v>
      </c>
      <c r="J1085" s="381" t="s">
        <v>5205</v>
      </c>
      <c r="L1085" s="381" t="s">
        <v>8408</v>
      </c>
      <c r="M1085" s="381" t="s">
        <v>4875</v>
      </c>
      <c r="N1085" s="380" t="s">
        <v>4904</v>
      </c>
      <c r="O1085" s="381" t="s">
        <v>4905</v>
      </c>
    </row>
    <row r="1086" spans="3:15" x14ac:dyDescent="0.2">
      <c r="C1086" s="377"/>
      <c r="D1086" s="377"/>
      <c r="E1086" s="377"/>
      <c r="H1086" s="386" t="s">
        <v>5129</v>
      </c>
      <c r="I1086" s="388" t="s">
        <v>5206</v>
      </c>
      <c r="J1086" s="381" t="s">
        <v>5207</v>
      </c>
      <c r="L1086" s="381" t="s">
        <v>8409</v>
      </c>
      <c r="M1086" s="381" t="s">
        <v>4875</v>
      </c>
      <c r="N1086" s="380" t="s">
        <v>4906</v>
      </c>
      <c r="O1086" s="381" t="s">
        <v>4907</v>
      </c>
    </row>
    <row r="1087" spans="3:15" x14ac:dyDescent="0.2">
      <c r="C1087" s="377"/>
      <c r="D1087" s="377"/>
      <c r="E1087" s="377"/>
      <c r="H1087" s="386" t="s">
        <v>5129</v>
      </c>
      <c r="I1087" s="388" t="s">
        <v>5208</v>
      </c>
      <c r="J1087" s="381" t="s">
        <v>5209</v>
      </c>
      <c r="L1087" s="381" t="s">
        <v>8410</v>
      </c>
      <c r="M1087" s="381"/>
      <c r="N1087" s="380"/>
      <c r="O1087" s="381" t="s">
        <v>4907</v>
      </c>
    </row>
    <row r="1088" spans="3:15" x14ac:dyDescent="0.2">
      <c r="C1088" s="377"/>
      <c r="D1088" s="377"/>
      <c r="E1088" s="377"/>
      <c r="H1088" s="386" t="s">
        <v>5129</v>
      </c>
      <c r="I1088" s="388" t="s">
        <v>5210</v>
      </c>
      <c r="J1088" s="381" t="s">
        <v>5211</v>
      </c>
      <c r="L1088" s="381" t="s">
        <v>8411</v>
      </c>
      <c r="M1088" s="381" t="s">
        <v>4875</v>
      </c>
      <c r="N1088" s="380" t="s">
        <v>4908</v>
      </c>
      <c r="O1088" s="381" t="s">
        <v>4909</v>
      </c>
    </row>
    <row r="1089" spans="3:15" x14ac:dyDescent="0.2">
      <c r="C1089" s="377"/>
      <c r="D1089" s="377"/>
      <c r="E1089" s="377"/>
      <c r="H1089" s="386" t="s">
        <v>5129</v>
      </c>
      <c r="I1089" s="388" t="s">
        <v>5212</v>
      </c>
      <c r="J1089" s="381" t="s">
        <v>5213</v>
      </c>
      <c r="L1089" s="381" t="s">
        <v>8412</v>
      </c>
      <c r="M1089" s="381" t="s">
        <v>4875</v>
      </c>
      <c r="N1089" s="380" t="s">
        <v>4910</v>
      </c>
      <c r="O1089" s="381" t="s">
        <v>4911</v>
      </c>
    </row>
    <row r="1090" spans="3:15" x14ac:dyDescent="0.2">
      <c r="C1090" s="377"/>
      <c r="D1090" s="377"/>
      <c r="E1090" s="377"/>
      <c r="H1090" s="394"/>
      <c r="I1090" s="390" t="s">
        <v>5214</v>
      </c>
      <c r="J1090" s="395"/>
      <c r="L1090" s="381" t="s">
        <v>8413</v>
      </c>
      <c r="M1090" s="381"/>
      <c r="N1090" s="380"/>
      <c r="O1090" s="381" t="s">
        <v>4911</v>
      </c>
    </row>
    <row r="1091" spans="3:15" x14ac:dyDescent="0.2">
      <c r="C1091" s="377"/>
      <c r="D1091" s="377"/>
      <c r="E1091" s="377"/>
      <c r="H1091" s="386" t="s">
        <v>5215</v>
      </c>
      <c r="I1091" s="388" t="s">
        <v>5216</v>
      </c>
      <c r="J1091" s="381" t="s">
        <v>5217</v>
      </c>
      <c r="L1091" s="381" t="s">
        <v>8414</v>
      </c>
      <c r="M1091" s="381"/>
      <c r="N1091" s="380"/>
      <c r="O1091" s="381" t="s">
        <v>4911</v>
      </c>
    </row>
    <row r="1092" spans="3:15" x14ac:dyDescent="0.2">
      <c r="C1092" s="377"/>
      <c r="D1092" s="377"/>
      <c r="E1092" s="377"/>
      <c r="H1092" s="386" t="s">
        <v>5215</v>
      </c>
      <c r="I1092" s="388" t="s">
        <v>5218</v>
      </c>
      <c r="J1092" s="381" t="s">
        <v>5219</v>
      </c>
      <c r="L1092" s="381" t="s">
        <v>8415</v>
      </c>
      <c r="M1092" s="381" t="s">
        <v>4875</v>
      </c>
      <c r="N1092" s="380" t="s">
        <v>4912</v>
      </c>
      <c r="O1092" s="381" t="s">
        <v>4913</v>
      </c>
    </row>
    <row r="1093" spans="3:15" x14ac:dyDescent="0.2">
      <c r="C1093" s="377"/>
      <c r="D1093" s="377"/>
      <c r="E1093" s="377"/>
      <c r="H1093" s="386" t="s">
        <v>5215</v>
      </c>
      <c r="I1093" s="388" t="s">
        <v>5220</v>
      </c>
      <c r="J1093" s="381" t="s">
        <v>5221</v>
      </c>
      <c r="L1093" s="381" t="s">
        <v>8416</v>
      </c>
      <c r="M1093" s="381"/>
      <c r="N1093" s="380"/>
      <c r="O1093" s="381" t="s">
        <v>4913</v>
      </c>
    </row>
    <row r="1094" spans="3:15" x14ac:dyDescent="0.2">
      <c r="C1094" s="377"/>
      <c r="D1094" s="377"/>
      <c r="E1094" s="377"/>
      <c r="H1094" s="386" t="s">
        <v>5215</v>
      </c>
      <c r="I1094" s="388" t="s">
        <v>5222</v>
      </c>
      <c r="J1094" s="381" t="s">
        <v>5223</v>
      </c>
      <c r="L1094" s="381" t="s">
        <v>8417</v>
      </c>
      <c r="M1094" s="381" t="s">
        <v>4875</v>
      </c>
      <c r="N1094" s="380" t="s">
        <v>4914</v>
      </c>
      <c r="O1094" s="381" t="s">
        <v>4915</v>
      </c>
    </row>
    <row r="1095" spans="3:15" x14ac:dyDescent="0.2">
      <c r="C1095" s="377"/>
      <c r="D1095" s="377"/>
      <c r="E1095" s="377"/>
      <c r="H1095" s="386" t="s">
        <v>5215</v>
      </c>
      <c r="I1095" s="388" t="s">
        <v>5224</v>
      </c>
      <c r="J1095" s="381" t="s">
        <v>5225</v>
      </c>
      <c r="L1095" s="381" t="s">
        <v>8418</v>
      </c>
      <c r="M1095" s="381" t="s">
        <v>4875</v>
      </c>
      <c r="N1095" s="380" t="s">
        <v>4916</v>
      </c>
      <c r="O1095" s="381" t="s">
        <v>4917</v>
      </c>
    </row>
    <row r="1096" spans="3:15" x14ac:dyDescent="0.2">
      <c r="C1096" s="377"/>
      <c r="D1096" s="377"/>
      <c r="E1096" s="377"/>
      <c r="H1096" s="386" t="s">
        <v>5215</v>
      </c>
      <c r="I1096" s="388" t="s">
        <v>5226</v>
      </c>
      <c r="J1096" s="381" t="s">
        <v>5227</v>
      </c>
      <c r="L1096" s="381" t="s">
        <v>8419</v>
      </c>
      <c r="M1096" s="381"/>
      <c r="N1096" s="380"/>
      <c r="O1096" s="381" t="s">
        <v>4917</v>
      </c>
    </row>
    <row r="1097" spans="3:15" x14ac:dyDescent="0.2">
      <c r="C1097" s="377"/>
      <c r="D1097" s="377"/>
      <c r="E1097" s="377"/>
      <c r="H1097" s="386" t="s">
        <v>5215</v>
      </c>
      <c r="I1097" s="388" t="s">
        <v>5228</v>
      </c>
      <c r="J1097" s="381" t="s">
        <v>5229</v>
      </c>
      <c r="L1097" s="381" t="s">
        <v>8420</v>
      </c>
      <c r="M1097" s="381" t="s">
        <v>4875</v>
      </c>
      <c r="N1097" s="380" t="s">
        <v>3966</v>
      </c>
      <c r="O1097" s="381" t="s">
        <v>4918</v>
      </c>
    </row>
    <row r="1098" spans="3:15" x14ac:dyDescent="0.2">
      <c r="C1098" s="377"/>
      <c r="D1098" s="377"/>
      <c r="E1098" s="377"/>
      <c r="H1098" s="386" t="s">
        <v>5215</v>
      </c>
      <c r="I1098" s="388" t="s">
        <v>5230</v>
      </c>
      <c r="J1098" s="381" t="s">
        <v>5231</v>
      </c>
      <c r="L1098" s="381" t="s">
        <v>8421</v>
      </c>
      <c r="M1098" s="381"/>
      <c r="N1098" s="380"/>
      <c r="O1098" s="381" t="s">
        <v>4918</v>
      </c>
    </row>
    <row r="1099" spans="3:15" x14ac:dyDescent="0.2">
      <c r="C1099" s="377"/>
      <c r="D1099" s="377"/>
      <c r="E1099" s="377"/>
      <c r="H1099" s="386" t="s">
        <v>5215</v>
      </c>
      <c r="I1099" s="388" t="s">
        <v>5232</v>
      </c>
      <c r="J1099" s="381" t="s">
        <v>5233</v>
      </c>
      <c r="L1099" s="381" t="s">
        <v>8422</v>
      </c>
      <c r="M1099" s="381" t="s">
        <v>4875</v>
      </c>
      <c r="N1099" s="380" t="s">
        <v>4919</v>
      </c>
      <c r="O1099" s="381" t="s">
        <v>4920</v>
      </c>
    </row>
    <row r="1100" spans="3:15" x14ac:dyDescent="0.2">
      <c r="C1100" s="377"/>
      <c r="D1100" s="377"/>
      <c r="E1100" s="377"/>
      <c r="H1100" s="386" t="s">
        <v>5215</v>
      </c>
      <c r="I1100" s="388" t="s">
        <v>5234</v>
      </c>
      <c r="J1100" s="381" t="s">
        <v>5235</v>
      </c>
      <c r="L1100" s="381" t="s">
        <v>8423</v>
      </c>
      <c r="M1100" s="381"/>
      <c r="N1100" s="380"/>
      <c r="O1100" s="381" t="s">
        <v>4920</v>
      </c>
    </row>
    <row r="1101" spans="3:15" x14ac:dyDescent="0.2">
      <c r="C1101" s="377"/>
      <c r="D1101" s="377"/>
      <c r="E1101" s="377"/>
      <c r="H1101" s="386" t="s">
        <v>5215</v>
      </c>
      <c r="I1101" s="388" t="s">
        <v>5236</v>
      </c>
      <c r="J1101" s="381" t="s">
        <v>5237</v>
      </c>
      <c r="L1101" s="381" t="s">
        <v>8424</v>
      </c>
      <c r="M1101" s="381" t="s">
        <v>4875</v>
      </c>
      <c r="N1101" s="380" t="s">
        <v>4921</v>
      </c>
      <c r="O1101" s="381" t="s">
        <v>4922</v>
      </c>
    </row>
    <row r="1102" spans="3:15" x14ac:dyDescent="0.2">
      <c r="C1102" s="377"/>
      <c r="D1102" s="377"/>
      <c r="E1102" s="377"/>
      <c r="H1102" s="386" t="s">
        <v>5215</v>
      </c>
      <c r="I1102" s="388" t="s">
        <v>5238</v>
      </c>
      <c r="J1102" s="381" t="s">
        <v>5239</v>
      </c>
      <c r="L1102" s="381" t="s">
        <v>8425</v>
      </c>
      <c r="M1102" s="381"/>
      <c r="N1102" s="380"/>
      <c r="O1102" s="381" t="s">
        <v>4922</v>
      </c>
    </row>
    <row r="1103" spans="3:15" x14ac:dyDescent="0.2">
      <c r="C1103" s="377"/>
      <c r="D1103" s="377"/>
      <c r="E1103" s="377"/>
      <c r="H1103" s="386" t="s">
        <v>5215</v>
      </c>
      <c r="I1103" s="388" t="s">
        <v>5240</v>
      </c>
      <c r="J1103" s="381" t="s">
        <v>5241</v>
      </c>
      <c r="L1103" s="381" t="s">
        <v>8426</v>
      </c>
      <c r="M1103" s="381" t="s">
        <v>4875</v>
      </c>
      <c r="N1103" s="380" t="s">
        <v>4923</v>
      </c>
      <c r="O1103" s="381" t="s">
        <v>4924</v>
      </c>
    </row>
    <row r="1104" spans="3:15" x14ac:dyDescent="0.2">
      <c r="C1104" s="377"/>
      <c r="D1104" s="377"/>
      <c r="E1104" s="377"/>
      <c r="H1104" s="386" t="s">
        <v>5215</v>
      </c>
      <c r="I1104" s="388" t="s">
        <v>5242</v>
      </c>
      <c r="J1104" s="381" t="s">
        <v>5243</v>
      </c>
      <c r="L1104" s="381" t="s">
        <v>8427</v>
      </c>
      <c r="M1104" s="381" t="s">
        <v>4875</v>
      </c>
      <c r="N1104" s="380" t="s">
        <v>4925</v>
      </c>
      <c r="O1104" s="381" t="s">
        <v>4926</v>
      </c>
    </row>
    <row r="1105" spans="3:15" x14ac:dyDescent="0.2">
      <c r="C1105" s="377"/>
      <c r="D1105" s="377"/>
      <c r="E1105" s="377"/>
      <c r="H1105" s="386" t="s">
        <v>5215</v>
      </c>
      <c r="I1105" s="388" t="s">
        <v>5244</v>
      </c>
      <c r="J1105" s="381" t="s">
        <v>5245</v>
      </c>
      <c r="L1105" s="381" t="s">
        <v>8428</v>
      </c>
      <c r="M1105" s="381"/>
      <c r="N1105" s="380"/>
      <c r="O1105" s="381" t="s">
        <v>4926</v>
      </c>
    </row>
    <row r="1106" spans="3:15" x14ac:dyDescent="0.2">
      <c r="C1106" s="377"/>
      <c r="D1106" s="377"/>
      <c r="E1106" s="377"/>
      <c r="H1106" s="386" t="s">
        <v>5215</v>
      </c>
      <c r="I1106" s="388" t="s">
        <v>5246</v>
      </c>
      <c r="J1106" s="381" t="s">
        <v>5247</v>
      </c>
      <c r="L1106" s="381" t="s">
        <v>8429</v>
      </c>
      <c r="M1106" s="381"/>
      <c r="N1106" s="380"/>
      <c r="O1106" s="381" t="s">
        <v>4926</v>
      </c>
    </row>
    <row r="1107" spans="3:15" x14ac:dyDescent="0.2">
      <c r="C1107" s="377"/>
      <c r="D1107" s="377"/>
      <c r="E1107" s="377"/>
      <c r="H1107" s="386" t="s">
        <v>5215</v>
      </c>
      <c r="I1107" s="388" t="s">
        <v>5248</v>
      </c>
      <c r="J1107" s="381" t="s">
        <v>5249</v>
      </c>
      <c r="L1107" s="381" t="s">
        <v>8430</v>
      </c>
      <c r="M1107" s="381" t="s">
        <v>4875</v>
      </c>
      <c r="N1107" s="380" t="s">
        <v>4927</v>
      </c>
      <c r="O1107" s="381" t="s">
        <v>4928</v>
      </c>
    </row>
    <row r="1108" spans="3:15" x14ac:dyDescent="0.2">
      <c r="C1108" s="377"/>
      <c r="D1108" s="377"/>
      <c r="E1108" s="377"/>
      <c r="H1108" s="386" t="s">
        <v>5215</v>
      </c>
      <c r="I1108" s="388" t="s">
        <v>5250</v>
      </c>
      <c r="J1108" s="381" t="s">
        <v>5251</v>
      </c>
      <c r="L1108" s="381" t="s">
        <v>8431</v>
      </c>
      <c r="M1108" s="381" t="s">
        <v>4875</v>
      </c>
      <c r="N1108" s="380" t="s">
        <v>4929</v>
      </c>
      <c r="O1108" s="381" t="s">
        <v>4930</v>
      </c>
    </row>
    <row r="1109" spans="3:15" x14ac:dyDescent="0.2">
      <c r="C1109" s="377"/>
      <c r="D1109" s="377"/>
      <c r="E1109" s="377"/>
      <c r="H1109" s="386" t="s">
        <v>5215</v>
      </c>
      <c r="I1109" s="388" t="s">
        <v>5252</v>
      </c>
      <c r="J1109" s="381" t="s">
        <v>5253</v>
      </c>
      <c r="L1109" s="381" t="s">
        <v>8432</v>
      </c>
      <c r="M1109" s="381" t="s">
        <v>4875</v>
      </c>
      <c r="N1109" s="380" t="s">
        <v>4931</v>
      </c>
      <c r="O1109" s="381" t="s">
        <v>4932</v>
      </c>
    </row>
    <row r="1110" spans="3:15" x14ac:dyDescent="0.2">
      <c r="C1110" s="377"/>
      <c r="D1110" s="377"/>
      <c r="E1110" s="377"/>
      <c r="H1110" s="386" t="s">
        <v>5215</v>
      </c>
      <c r="I1110" s="388" t="s">
        <v>3503</v>
      </c>
      <c r="J1110" s="381" t="s">
        <v>5254</v>
      </c>
      <c r="L1110" s="381" t="s">
        <v>8433</v>
      </c>
      <c r="M1110" s="381" t="s">
        <v>4934</v>
      </c>
      <c r="N1110" s="380" t="s">
        <v>4935</v>
      </c>
      <c r="O1110" s="381" t="s">
        <v>4936</v>
      </c>
    </row>
    <row r="1111" spans="3:15" x14ac:dyDescent="0.2">
      <c r="C1111" s="377"/>
      <c r="D1111" s="377"/>
      <c r="E1111" s="377"/>
      <c r="H1111" s="386" t="s">
        <v>5215</v>
      </c>
      <c r="I1111" s="388" t="s">
        <v>5255</v>
      </c>
      <c r="J1111" s="381" t="s">
        <v>5256</v>
      </c>
      <c r="L1111" s="381" t="s">
        <v>8434</v>
      </c>
      <c r="M1111" s="381" t="s">
        <v>4934</v>
      </c>
      <c r="N1111" s="380" t="s">
        <v>4487</v>
      </c>
      <c r="O1111" s="381" t="s">
        <v>4937</v>
      </c>
    </row>
    <row r="1112" spans="3:15" x14ac:dyDescent="0.2">
      <c r="C1112" s="377"/>
      <c r="D1112" s="377"/>
      <c r="E1112" s="377"/>
      <c r="H1112" s="386" t="s">
        <v>5215</v>
      </c>
      <c r="I1112" s="388" t="s">
        <v>5257</v>
      </c>
      <c r="J1112" s="381" t="s">
        <v>5258</v>
      </c>
      <c r="L1112" s="381" t="s">
        <v>8435</v>
      </c>
      <c r="M1112" s="381"/>
      <c r="N1112" s="380"/>
      <c r="O1112" s="381" t="s">
        <v>4937</v>
      </c>
    </row>
    <row r="1113" spans="3:15" x14ac:dyDescent="0.2">
      <c r="C1113" s="377"/>
      <c r="D1113" s="377"/>
      <c r="E1113" s="377"/>
      <c r="H1113" s="386" t="s">
        <v>5215</v>
      </c>
      <c r="I1113" s="388" t="s">
        <v>5259</v>
      </c>
      <c r="J1113" s="381" t="s">
        <v>5260</v>
      </c>
      <c r="L1113" s="381" t="s">
        <v>8436</v>
      </c>
      <c r="M1113" s="381" t="s">
        <v>4934</v>
      </c>
      <c r="N1113" s="380" t="s">
        <v>4938</v>
      </c>
      <c r="O1113" s="381" t="s">
        <v>4939</v>
      </c>
    </row>
    <row r="1114" spans="3:15" x14ac:dyDescent="0.2">
      <c r="C1114" s="377"/>
      <c r="D1114" s="377"/>
      <c r="E1114" s="377"/>
      <c r="H1114" s="386" t="s">
        <v>5215</v>
      </c>
      <c r="I1114" s="388" t="s">
        <v>5261</v>
      </c>
      <c r="J1114" s="381" t="s">
        <v>5262</v>
      </c>
      <c r="L1114" s="381" t="s">
        <v>8437</v>
      </c>
      <c r="M1114" s="381"/>
      <c r="N1114" s="380"/>
      <c r="O1114" s="381" t="s">
        <v>4939</v>
      </c>
    </row>
    <row r="1115" spans="3:15" x14ac:dyDescent="0.2">
      <c r="C1115" s="377"/>
      <c r="D1115" s="377"/>
      <c r="E1115" s="377"/>
      <c r="H1115" s="386" t="s">
        <v>5215</v>
      </c>
      <c r="I1115" s="388" t="s">
        <v>5263</v>
      </c>
      <c r="J1115" s="381" t="s">
        <v>5264</v>
      </c>
      <c r="L1115" s="381" t="s">
        <v>8438</v>
      </c>
      <c r="M1115" s="381" t="s">
        <v>4934</v>
      </c>
      <c r="N1115" s="380" t="s">
        <v>4440</v>
      </c>
      <c r="O1115" s="381" t="s">
        <v>4940</v>
      </c>
    </row>
    <row r="1116" spans="3:15" x14ac:dyDescent="0.2">
      <c r="C1116" s="377"/>
      <c r="D1116" s="377"/>
      <c r="E1116" s="377"/>
      <c r="H1116" s="394"/>
      <c r="I1116" s="390" t="s">
        <v>5265</v>
      </c>
      <c r="J1116" s="395"/>
      <c r="L1116" s="381" t="s">
        <v>8439</v>
      </c>
      <c r="M1116" s="381" t="s">
        <v>4934</v>
      </c>
      <c r="N1116" s="380" t="s">
        <v>4941</v>
      </c>
      <c r="O1116" s="381" t="s">
        <v>4942</v>
      </c>
    </row>
    <row r="1117" spans="3:15" x14ac:dyDescent="0.2">
      <c r="C1117" s="377"/>
      <c r="D1117" s="377"/>
      <c r="E1117" s="377"/>
      <c r="H1117" s="386" t="s">
        <v>5266</v>
      </c>
      <c r="I1117" s="388" t="s">
        <v>5267</v>
      </c>
      <c r="J1117" s="381" t="s">
        <v>5268</v>
      </c>
      <c r="L1117" s="381" t="s">
        <v>8440</v>
      </c>
      <c r="M1117" s="381"/>
      <c r="N1117" s="380"/>
      <c r="O1117" s="381" t="s">
        <v>4942</v>
      </c>
    </row>
    <row r="1118" spans="3:15" x14ac:dyDescent="0.2">
      <c r="C1118" s="377"/>
      <c r="D1118" s="377"/>
      <c r="E1118" s="377"/>
      <c r="H1118" s="386" t="s">
        <v>5266</v>
      </c>
      <c r="I1118" s="388" t="s">
        <v>5269</v>
      </c>
      <c r="J1118" s="381" t="s">
        <v>5270</v>
      </c>
      <c r="L1118" s="381" t="s">
        <v>8441</v>
      </c>
      <c r="M1118" s="381" t="s">
        <v>4934</v>
      </c>
      <c r="N1118" s="380" t="s">
        <v>4943</v>
      </c>
      <c r="O1118" s="381" t="s">
        <v>4944</v>
      </c>
    </row>
    <row r="1119" spans="3:15" x14ac:dyDescent="0.2">
      <c r="C1119" s="377"/>
      <c r="D1119" s="377"/>
      <c r="E1119" s="377"/>
      <c r="H1119" s="386" t="s">
        <v>5266</v>
      </c>
      <c r="I1119" s="388" t="s">
        <v>5271</v>
      </c>
      <c r="J1119" s="381" t="s">
        <v>5272</v>
      </c>
      <c r="L1119" s="381" t="s">
        <v>8442</v>
      </c>
      <c r="M1119" s="381" t="s">
        <v>4934</v>
      </c>
      <c r="N1119" s="380" t="s">
        <v>4945</v>
      </c>
      <c r="O1119" s="381" t="s">
        <v>4946</v>
      </c>
    </row>
    <row r="1120" spans="3:15" x14ac:dyDescent="0.2">
      <c r="C1120" s="377"/>
      <c r="D1120" s="377"/>
      <c r="E1120" s="377"/>
      <c r="H1120" s="386" t="s">
        <v>5266</v>
      </c>
      <c r="I1120" s="388" t="s">
        <v>5273</v>
      </c>
      <c r="J1120" s="381" t="s">
        <v>5274</v>
      </c>
      <c r="L1120" s="381" t="s">
        <v>8443</v>
      </c>
      <c r="M1120" s="381"/>
      <c r="N1120" s="380"/>
      <c r="O1120" s="381" t="s">
        <v>4946</v>
      </c>
    </row>
    <row r="1121" spans="3:15" x14ac:dyDescent="0.2">
      <c r="C1121" s="377"/>
      <c r="D1121" s="377"/>
      <c r="E1121" s="377"/>
      <c r="H1121" s="386" t="s">
        <v>5266</v>
      </c>
      <c r="I1121" s="388" t="s">
        <v>5275</v>
      </c>
      <c r="J1121" s="381" t="s">
        <v>5276</v>
      </c>
      <c r="L1121" s="381" t="s">
        <v>8444</v>
      </c>
      <c r="M1121" s="381"/>
      <c r="N1121" s="380"/>
      <c r="O1121" s="381" t="s">
        <v>4946</v>
      </c>
    </row>
    <row r="1122" spans="3:15" x14ac:dyDescent="0.2">
      <c r="C1122" s="377"/>
      <c r="D1122" s="377"/>
      <c r="E1122" s="377"/>
      <c r="H1122" s="386" t="s">
        <v>5266</v>
      </c>
      <c r="I1122" s="388" t="s">
        <v>5277</v>
      </c>
      <c r="J1122" s="381" t="s">
        <v>5278</v>
      </c>
      <c r="L1122" s="381" t="s">
        <v>8445</v>
      </c>
      <c r="M1122" s="381" t="s">
        <v>4934</v>
      </c>
      <c r="N1122" s="380" t="s">
        <v>4587</v>
      </c>
      <c r="O1122" s="381" t="s">
        <v>4947</v>
      </c>
    </row>
    <row r="1123" spans="3:15" x14ac:dyDescent="0.2">
      <c r="C1123" s="377"/>
      <c r="D1123" s="377"/>
      <c r="E1123" s="377"/>
      <c r="H1123" s="386" t="s">
        <v>5266</v>
      </c>
      <c r="I1123" s="388" t="s">
        <v>5279</v>
      </c>
      <c r="J1123" s="381" t="s">
        <v>5280</v>
      </c>
      <c r="L1123" s="381" t="s">
        <v>8446</v>
      </c>
      <c r="M1123" s="381" t="s">
        <v>4934</v>
      </c>
      <c r="N1123" s="380" t="s">
        <v>4948</v>
      </c>
      <c r="O1123" s="381" t="s">
        <v>4949</v>
      </c>
    </row>
    <row r="1124" spans="3:15" x14ac:dyDescent="0.2">
      <c r="C1124" s="377"/>
      <c r="D1124" s="377"/>
      <c r="E1124" s="377"/>
      <c r="H1124" s="386" t="s">
        <v>5266</v>
      </c>
      <c r="I1124" s="388" t="s">
        <v>5281</v>
      </c>
      <c r="J1124" s="381" t="s">
        <v>5282</v>
      </c>
      <c r="L1124" s="381" t="s">
        <v>8447</v>
      </c>
      <c r="M1124" s="381"/>
      <c r="N1124" s="380"/>
      <c r="O1124" s="381" t="s">
        <v>4949</v>
      </c>
    </row>
    <row r="1125" spans="3:15" x14ac:dyDescent="0.2">
      <c r="C1125" s="377"/>
      <c r="D1125" s="377"/>
      <c r="E1125" s="377"/>
      <c r="H1125" s="386" t="s">
        <v>5266</v>
      </c>
      <c r="I1125" s="388" t="s">
        <v>5283</v>
      </c>
      <c r="J1125" s="381" t="s">
        <v>5284</v>
      </c>
      <c r="L1125" s="381" t="s">
        <v>8448</v>
      </c>
      <c r="M1125" s="381"/>
      <c r="N1125" s="380"/>
      <c r="O1125" s="381" t="s">
        <v>4949</v>
      </c>
    </row>
    <row r="1126" spans="3:15" x14ac:dyDescent="0.2">
      <c r="C1126" s="377"/>
      <c r="D1126" s="377"/>
      <c r="E1126" s="377"/>
      <c r="H1126" s="386" t="s">
        <v>5266</v>
      </c>
      <c r="I1126" s="388" t="s">
        <v>5285</v>
      </c>
      <c r="J1126" s="381" t="s">
        <v>5286</v>
      </c>
      <c r="L1126" s="381" t="s">
        <v>8449</v>
      </c>
      <c r="M1126" s="381"/>
      <c r="N1126" s="380"/>
      <c r="O1126" s="381" t="s">
        <v>4949</v>
      </c>
    </row>
    <row r="1127" spans="3:15" x14ac:dyDescent="0.2">
      <c r="C1127" s="377"/>
      <c r="D1127" s="377"/>
      <c r="E1127" s="377"/>
      <c r="H1127" s="386" t="s">
        <v>5266</v>
      </c>
      <c r="I1127" s="388" t="s">
        <v>5287</v>
      </c>
      <c r="J1127" s="381" t="s">
        <v>5288</v>
      </c>
      <c r="L1127" s="381" t="s">
        <v>8450</v>
      </c>
      <c r="M1127" s="381" t="s">
        <v>4934</v>
      </c>
      <c r="N1127" s="380" t="s">
        <v>4950</v>
      </c>
      <c r="O1127" s="381" t="s">
        <v>4951</v>
      </c>
    </row>
    <row r="1128" spans="3:15" x14ac:dyDescent="0.2">
      <c r="C1128" s="377"/>
      <c r="D1128" s="377"/>
      <c r="E1128" s="377"/>
      <c r="H1128" s="386" t="s">
        <v>5266</v>
      </c>
      <c r="I1128" s="388" t="s">
        <v>5289</v>
      </c>
      <c r="J1128" s="381" t="s">
        <v>5290</v>
      </c>
      <c r="L1128" s="381" t="s">
        <v>8451</v>
      </c>
      <c r="M1128" s="381" t="s">
        <v>4934</v>
      </c>
      <c r="N1128" s="380" t="s">
        <v>4952</v>
      </c>
      <c r="O1128" s="381" t="s">
        <v>4953</v>
      </c>
    </row>
    <row r="1129" spans="3:15" x14ac:dyDescent="0.2">
      <c r="C1129" s="377"/>
      <c r="D1129" s="377"/>
      <c r="E1129" s="377"/>
      <c r="H1129" s="386" t="s">
        <v>5266</v>
      </c>
      <c r="I1129" s="388" t="s">
        <v>5291</v>
      </c>
      <c r="J1129" s="381" t="s">
        <v>5292</v>
      </c>
      <c r="L1129" s="381" t="s">
        <v>8452</v>
      </c>
      <c r="M1129" s="381" t="s">
        <v>4934</v>
      </c>
      <c r="N1129" s="380" t="s">
        <v>4954</v>
      </c>
      <c r="O1129" s="381" t="s">
        <v>4955</v>
      </c>
    </row>
    <row r="1130" spans="3:15" x14ac:dyDescent="0.2">
      <c r="C1130" s="377"/>
      <c r="D1130" s="377"/>
      <c r="E1130" s="377"/>
      <c r="H1130" s="386" t="s">
        <v>5266</v>
      </c>
      <c r="I1130" s="388" t="s">
        <v>5293</v>
      </c>
      <c r="J1130" s="381" t="s">
        <v>5294</v>
      </c>
      <c r="L1130" s="381" t="s">
        <v>8453</v>
      </c>
      <c r="M1130" s="381"/>
      <c r="N1130" s="380"/>
      <c r="O1130" s="381" t="s">
        <v>4955</v>
      </c>
    </row>
    <row r="1131" spans="3:15" x14ac:dyDescent="0.2">
      <c r="C1131" s="377"/>
      <c r="D1131" s="377"/>
      <c r="E1131" s="377"/>
      <c r="H1131" s="386" t="s">
        <v>5266</v>
      </c>
      <c r="I1131" s="388" t="s">
        <v>5295</v>
      </c>
      <c r="J1131" s="381" t="s">
        <v>5296</v>
      </c>
      <c r="L1131" s="381" t="s">
        <v>8454</v>
      </c>
      <c r="M1131" s="381"/>
      <c r="N1131" s="380"/>
      <c r="O1131" s="381" t="s">
        <v>4955</v>
      </c>
    </row>
    <row r="1132" spans="3:15" x14ac:dyDescent="0.2">
      <c r="C1132" s="377"/>
      <c r="D1132" s="377"/>
      <c r="E1132" s="377"/>
      <c r="H1132" s="386" t="s">
        <v>5266</v>
      </c>
      <c r="I1132" s="388" t="s">
        <v>5297</v>
      </c>
      <c r="J1132" s="381" t="s">
        <v>5298</v>
      </c>
      <c r="L1132" s="381" t="s">
        <v>8455</v>
      </c>
      <c r="M1132" s="381"/>
      <c r="N1132" s="380"/>
      <c r="O1132" s="381" t="s">
        <v>4955</v>
      </c>
    </row>
    <row r="1133" spans="3:15" x14ac:dyDescent="0.2">
      <c r="C1133" s="377"/>
      <c r="D1133" s="377"/>
      <c r="E1133" s="377"/>
      <c r="H1133" s="386" t="s">
        <v>5266</v>
      </c>
      <c r="I1133" s="388" t="s">
        <v>5299</v>
      </c>
      <c r="J1133" s="381" t="s">
        <v>5300</v>
      </c>
      <c r="L1133" s="381" t="s">
        <v>8456</v>
      </c>
      <c r="M1133" s="381" t="s">
        <v>4934</v>
      </c>
      <c r="N1133" s="380" t="s">
        <v>4956</v>
      </c>
      <c r="O1133" s="381" t="s">
        <v>4957</v>
      </c>
    </row>
    <row r="1134" spans="3:15" x14ac:dyDescent="0.2">
      <c r="C1134" s="377"/>
      <c r="D1134" s="377"/>
      <c r="E1134" s="377"/>
      <c r="H1134" s="394"/>
      <c r="I1134" s="390" t="s">
        <v>5301</v>
      </c>
      <c r="J1134" s="395"/>
      <c r="L1134" s="381" t="s">
        <v>8457</v>
      </c>
      <c r="M1134" s="381"/>
      <c r="N1134" s="380"/>
      <c r="O1134" s="381" t="s">
        <v>4957</v>
      </c>
    </row>
    <row r="1135" spans="3:15" x14ac:dyDescent="0.2">
      <c r="C1135" s="377"/>
      <c r="D1135" s="377"/>
      <c r="E1135" s="377"/>
      <c r="H1135" s="386" t="s">
        <v>5302</v>
      </c>
      <c r="I1135" s="388" t="s">
        <v>5303</v>
      </c>
      <c r="J1135" s="381" t="s">
        <v>5304</v>
      </c>
      <c r="L1135" s="381" t="s">
        <v>8458</v>
      </c>
      <c r="M1135" s="381" t="s">
        <v>4934</v>
      </c>
      <c r="N1135" s="380" t="s">
        <v>4958</v>
      </c>
      <c r="O1135" s="381" t="s">
        <v>4959</v>
      </c>
    </row>
    <row r="1136" spans="3:15" x14ac:dyDescent="0.2">
      <c r="C1136" s="377"/>
      <c r="D1136" s="377"/>
      <c r="E1136" s="377"/>
      <c r="H1136" s="386" t="s">
        <v>5302</v>
      </c>
      <c r="I1136" s="388" t="s">
        <v>4828</v>
      </c>
      <c r="J1136" s="381" t="s">
        <v>5305</v>
      </c>
      <c r="L1136" s="381" t="s">
        <v>8459</v>
      </c>
      <c r="M1136" s="381" t="s">
        <v>4934</v>
      </c>
      <c r="N1136" s="380" t="s">
        <v>4960</v>
      </c>
      <c r="O1136" s="381" t="s">
        <v>4961</v>
      </c>
    </row>
    <row r="1137" spans="3:15" x14ac:dyDescent="0.2">
      <c r="C1137" s="377"/>
      <c r="D1137" s="377"/>
      <c r="E1137" s="377"/>
      <c r="H1137" s="386" t="s">
        <v>5302</v>
      </c>
      <c r="I1137" s="388" t="s">
        <v>5306</v>
      </c>
      <c r="J1137" s="381" t="s">
        <v>5307</v>
      </c>
      <c r="L1137" s="381" t="s">
        <v>8460</v>
      </c>
      <c r="M1137" s="381"/>
      <c r="N1137" s="380"/>
      <c r="O1137" s="381" t="s">
        <v>4961</v>
      </c>
    </row>
    <row r="1138" spans="3:15" x14ac:dyDescent="0.2">
      <c r="C1138" s="377"/>
      <c r="D1138" s="377"/>
      <c r="E1138" s="377"/>
      <c r="H1138" s="386" t="s">
        <v>5302</v>
      </c>
      <c r="I1138" s="388" t="s">
        <v>5308</v>
      </c>
      <c r="J1138" s="381" t="s">
        <v>5309</v>
      </c>
      <c r="L1138" s="381" t="s">
        <v>8461</v>
      </c>
      <c r="M1138" s="381" t="s">
        <v>4963</v>
      </c>
      <c r="N1138" s="380" t="s">
        <v>4964</v>
      </c>
      <c r="O1138" s="381" t="s">
        <v>4965</v>
      </c>
    </row>
    <row r="1139" spans="3:15" x14ac:dyDescent="0.2">
      <c r="C1139" s="377"/>
      <c r="D1139" s="377"/>
      <c r="E1139" s="377"/>
      <c r="H1139" s="386" t="s">
        <v>5302</v>
      </c>
      <c r="I1139" s="388" t="s">
        <v>5310</v>
      </c>
      <c r="J1139" s="381" t="s">
        <v>5311</v>
      </c>
      <c r="L1139" s="381" t="s">
        <v>8462</v>
      </c>
      <c r="M1139" s="381"/>
      <c r="N1139" s="380"/>
      <c r="O1139" s="381" t="s">
        <v>4965</v>
      </c>
    </row>
    <row r="1140" spans="3:15" x14ac:dyDescent="0.2">
      <c r="C1140" s="377"/>
      <c r="D1140" s="377"/>
      <c r="E1140" s="377"/>
      <c r="H1140" s="386" t="s">
        <v>5302</v>
      </c>
      <c r="I1140" s="388" t="s">
        <v>5312</v>
      </c>
      <c r="J1140" s="381" t="s">
        <v>5313</v>
      </c>
      <c r="L1140" s="381" t="s">
        <v>8463</v>
      </c>
      <c r="M1140" s="381"/>
      <c r="N1140" s="380"/>
      <c r="O1140" s="381" t="s">
        <v>4965</v>
      </c>
    </row>
    <row r="1141" spans="3:15" x14ac:dyDescent="0.2">
      <c r="C1141" s="377"/>
      <c r="D1141" s="377"/>
      <c r="E1141" s="377"/>
      <c r="H1141" s="386" t="s">
        <v>5302</v>
      </c>
      <c r="I1141" s="388" t="s">
        <v>5314</v>
      </c>
      <c r="J1141" s="381" t="s">
        <v>5315</v>
      </c>
      <c r="L1141" s="381" t="s">
        <v>8464</v>
      </c>
      <c r="M1141" s="381"/>
      <c r="N1141" s="380"/>
      <c r="O1141" s="381" t="s">
        <v>4965</v>
      </c>
    </row>
    <row r="1142" spans="3:15" x14ac:dyDescent="0.2">
      <c r="C1142" s="377"/>
      <c r="D1142" s="377"/>
      <c r="E1142" s="377"/>
      <c r="H1142" s="386" t="s">
        <v>5302</v>
      </c>
      <c r="I1142" s="388" t="s">
        <v>5316</v>
      </c>
      <c r="J1142" s="381" t="s">
        <v>5317</v>
      </c>
      <c r="L1142" s="381" t="s">
        <v>8465</v>
      </c>
      <c r="M1142" s="381" t="s">
        <v>4963</v>
      </c>
      <c r="N1142" s="380" t="s">
        <v>4966</v>
      </c>
      <c r="O1142" s="381" t="s">
        <v>4967</v>
      </c>
    </row>
    <row r="1143" spans="3:15" x14ac:dyDescent="0.2">
      <c r="C1143" s="377"/>
      <c r="D1143" s="377"/>
      <c r="E1143" s="377"/>
      <c r="H1143" s="386" t="s">
        <v>5302</v>
      </c>
      <c r="I1143" s="388" t="s">
        <v>5318</v>
      </c>
      <c r="J1143" s="381" t="s">
        <v>5319</v>
      </c>
      <c r="L1143" s="381" t="s">
        <v>8466</v>
      </c>
      <c r="M1143" s="381" t="s">
        <v>4963</v>
      </c>
      <c r="N1143" s="380" t="s">
        <v>4968</v>
      </c>
      <c r="O1143" s="381" t="s">
        <v>4969</v>
      </c>
    </row>
    <row r="1144" spans="3:15" x14ac:dyDescent="0.2">
      <c r="C1144" s="377"/>
      <c r="D1144" s="377"/>
      <c r="E1144" s="377"/>
      <c r="H1144" s="386" t="s">
        <v>5302</v>
      </c>
      <c r="I1144" s="388" t="s">
        <v>5320</v>
      </c>
      <c r="J1144" s="381" t="s">
        <v>5321</v>
      </c>
      <c r="L1144" s="381" t="s">
        <v>8467</v>
      </c>
      <c r="M1144" s="381" t="s">
        <v>4963</v>
      </c>
      <c r="N1144" s="380" t="s">
        <v>4970</v>
      </c>
      <c r="O1144" s="381" t="s">
        <v>4971</v>
      </c>
    </row>
    <row r="1145" spans="3:15" x14ac:dyDescent="0.2">
      <c r="C1145" s="377"/>
      <c r="D1145" s="377"/>
      <c r="E1145" s="377"/>
      <c r="H1145" s="386" t="s">
        <v>5302</v>
      </c>
      <c r="I1145" s="388" t="s">
        <v>5322</v>
      </c>
      <c r="J1145" s="381" t="s">
        <v>5323</v>
      </c>
      <c r="L1145" s="381" t="s">
        <v>8468</v>
      </c>
      <c r="M1145" s="381" t="s">
        <v>4963</v>
      </c>
      <c r="N1145" s="380" t="s">
        <v>4972</v>
      </c>
      <c r="O1145" s="381" t="s">
        <v>4973</v>
      </c>
    </row>
    <row r="1146" spans="3:15" x14ac:dyDescent="0.2">
      <c r="C1146" s="377"/>
      <c r="D1146" s="377"/>
      <c r="E1146" s="377"/>
      <c r="H1146" s="386" t="s">
        <v>5302</v>
      </c>
      <c r="I1146" s="388" t="s">
        <v>5324</v>
      </c>
      <c r="J1146" s="381" t="s">
        <v>5325</v>
      </c>
      <c r="L1146" s="381" t="s">
        <v>8469</v>
      </c>
      <c r="M1146" s="381" t="s">
        <v>4963</v>
      </c>
      <c r="N1146" s="380" t="s">
        <v>4974</v>
      </c>
      <c r="O1146" s="381" t="s">
        <v>4975</v>
      </c>
    </row>
    <row r="1147" spans="3:15" x14ac:dyDescent="0.2">
      <c r="C1147" s="377"/>
      <c r="D1147" s="377"/>
      <c r="E1147" s="377"/>
      <c r="H1147" s="386" t="s">
        <v>5302</v>
      </c>
      <c r="I1147" s="388" t="s">
        <v>5326</v>
      </c>
      <c r="J1147" s="381" t="s">
        <v>5327</v>
      </c>
      <c r="L1147" s="381" t="s">
        <v>8470</v>
      </c>
      <c r="M1147" s="381" t="s">
        <v>4963</v>
      </c>
      <c r="N1147" s="380" t="s">
        <v>4976</v>
      </c>
      <c r="O1147" s="381" t="s">
        <v>4977</v>
      </c>
    </row>
    <row r="1148" spans="3:15" x14ac:dyDescent="0.2">
      <c r="C1148" s="377"/>
      <c r="D1148" s="377"/>
      <c r="E1148" s="377"/>
      <c r="H1148" s="386" t="s">
        <v>5302</v>
      </c>
      <c r="I1148" s="388" t="s">
        <v>5328</v>
      </c>
      <c r="J1148" s="381" t="s">
        <v>5329</v>
      </c>
      <c r="L1148" s="381" t="s">
        <v>8471</v>
      </c>
      <c r="M1148" s="381" t="s">
        <v>4963</v>
      </c>
      <c r="N1148" s="380" t="s">
        <v>4978</v>
      </c>
      <c r="O1148" s="381" t="s">
        <v>4979</v>
      </c>
    </row>
    <row r="1149" spans="3:15" x14ac:dyDescent="0.2">
      <c r="C1149" s="377"/>
      <c r="D1149" s="377"/>
      <c r="E1149" s="377"/>
      <c r="H1149" s="386" t="s">
        <v>5302</v>
      </c>
      <c r="I1149" s="388" t="s">
        <v>5330</v>
      </c>
      <c r="J1149" s="381" t="s">
        <v>5331</v>
      </c>
      <c r="L1149" s="381" t="s">
        <v>8472</v>
      </c>
      <c r="M1149" s="381" t="s">
        <v>4963</v>
      </c>
      <c r="N1149" s="380" t="s">
        <v>4980</v>
      </c>
      <c r="O1149" s="381" t="s">
        <v>4981</v>
      </c>
    </row>
    <row r="1150" spans="3:15" x14ac:dyDescent="0.2">
      <c r="C1150" s="377"/>
      <c r="D1150" s="377"/>
      <c r="E1150" s="377"/>
      <c r="H1150" s="386" t="s">
        <v>5302</v>
      </c>
      <c r="I1150" s="388" t="s">
        <v>5332</v>
      </c>
      <c r="J1150" s="381" t="s">
        <v>5333</v>
      </c>
      <c r="L1150" s="381" t="s">
        <v>8473</v>
      </c>
      <c r="M1150" s="381" t="s">
        <v>4963</v>
      </c>
      <c r="N1150" s="380" t="s">
        <v>4982</v>
      </c>
      <c r="O1150" s="381" t="s">
        <v>4983</v>
      </c>
    </row>
    <row r="1151" spans="3:15" x14ac:dyDescent="0.2">
      <c r="C1151" s="377"/>
      <c r="D1151" s="377"/>
      <c r="E1151" s="377"/>
      <c r="H1151" s="386" t="s">
        <v>5302</v>
      </c>
      <c r="I1151" s="388" t="s">
        <v>5334</v>
      </c>
      <c r="J1151" s="381" t="s">
        <v>5335</v>
      </c>
      <c r="L1151" s="381" t="s">
        <v>8474</v>
      </c>
      <c r="M1151" s="381" t="s">
        <v>4963</v>
      </c>
      <c r="N1151" s="380" t="s">
        <v>4984</v>
      </c>
      <c r="O1151" s="381" t="s">
        <v>4985</v>
      </c>
    </row>
    <row r="1152" spans="3:15" x14ac:dyDescent="0.2">
      <c r="C1152" s="377"/>
      <c r="D1152" s="377"/>
      <c r="E1152" s="377"/>
      <c r="H1152" s="386" t="s">
        <v>5302</v>
      </c>
      <c r="I1152" s="388" t="s">
        <v>3381</v>
      </c>
      <c r="J1152" s="381" t="s">
        <v>5336</v>
      </c>
      <c r="L1152" s="381" t="s">
        <v>8475</v>
      </c>
      <c r="M1152" s="381" t="s">
        <v>4963</v>
      </c>
      <c r="N1152" s="380" t="s">
        <v>4986</v>
      </c>
      <c r="O1152" s="381" t="s">
        <v>4987</v>
      </c>
    </row>
    <row r="1153" spans="3:15" x14ac:dyDescent="0.2">
      <c r="C1153" s="377"/>
      <c r="D1153" s="377"/>
      <c r="E1153" s="377"/>
      <c r="H1153" s="386" t="s">
        <v>5302</v>
      </c>
      <c r="I1153" s="388" t="s">
        <v>5337</v>
      </c>
      <c r="J1153" s="381" t="s">
        <v>5338</v>
      </c>
      <c r="L1153" s="381" t="s">
        <v>8476</v>
      </c>
      <c r="M1153" s="381" t="s">
        <v>4963</v>
      </c>
      <c r="N1153" s="380" t="s">
        <v>4988</v>
      </c>
      <c r="O1153" s="381" t="s">
        <v>4989</v>
      </c>
    </row>
    <row r="1154" spans="3:15" x14ac:dyDescent="0.2">
      <c r="C1154" s="377"/>
      <c r="D1154" s="377"/>
      <c r="E1154" s="377"/>
      <c r="H1154" s="386" t="s">
        <v>5302</v>
      </c>
      <c r="I1154" s="388" t="s">
        <v>5339</v>
      </c>
      <c r="J1154" s="381" t="s">
        <v>5340</v>
      </c>
      <c r="L1154" s="381" t="s">
        <v>8477</v>
      </c>
      <c r="M1154" s="381" t="s">
        <v>4963</v>
      </c>
      <c r="N1154" s="380" t="s">
        <v>4990</v>
      </c>
      <c r="O1154" s="381" t="s">
        <v>4991</v>
      </c>
    </row>
    <row r="1155" spans="3:15" x14ac:dyDescent="0.2">
      <c r="C1155" s="377"/>
      <c r="D1155" s="377"/>
      <c r="E1155" s="377"/>
      <c r="H1155" s="386" t="s">
        <v>5302</v>
      </c>
      <c r="I1155" s="388" t="s">
        <v>5341</v>
      </c>
      <c r="J1155" s="381" t="s">
        <v>5342</v>
      </c>
      <c r="L1155" s="381" t="s">
        <v>8478</v>
      </c>
      <c r="M1155" s="381" t="s">
        <v>4963</v>
      </c>
      <c r="N1155" s="380" t="s">
        <v>4992</v>
      </c>
      <c r="O1155" s="381" t="s">
        <v>4993</v>
      </c>
    </row>
    <row r="1156" spans="3:15" x14ac:dyDescent="0.2">
      <c r="C1156" s="377"/>
      <c r="D1156" s="377"/>
      <c r="E1156" s="377"/>
      <c r="H1156" s="386" t="s">
        <v>5302</v>
      </c>
      <c r="I1156" s="388" t="s">
        <v>5343</v>
      </c>
      <c r="J1156" s="381" t="s">
        <v>5344</v>
      </c>
      <c r="L1156" s="381" t="s">
        <v>8479</v>
      </c>
      <c r="M1156" s="381" t="s">
        <v>4963</v>
      </c>
      <c r="N1156" s="380" t="s">
        <v>4994</v>
      </c>
      <c r="O1156" s="381" t="s">
        <v>4995</v>
      </c>
    </row>
    <row r="1157" spans="3:15" x14ac:dyDescent="0.2">
      <c r="C1157" s="377"/>
      <c r="D1157" s="377"/>
      <c r="E1157" s="377"/>
      <c r="H1157" s="386" t="s">
        <v>5302</v>
      </c>
      <c r="I1157" s="388" t="s">
        <v>5345</v>
      </c>
      <c r="J1157" s="381" t="s">
        <v>5346</v>
      </c>
      <c r="L1157" s="381" t="s">
        <v>8480</v>
      </c>
      <c r="M1157" s="381" t="s">
        <v>4963</v>
      </c>
      <c r="N1157" s="380" t="s">
        <v>4996</v>
      </c>
      <c r="O1157" s="381" t="s">
        <v>4997</v>
      </c>
    </row>
    <row r="1158" spans="3:15" x14ac:dyDescent="0.2">
      <c r="C1158" s="377"/>
      <c r="D1158" s="377"/>
      <c r="E1158" s="377"/>
      <c r="H1158" s="386" t="s">
        <v>5302</v>
      </c>
      <c r="I1158" s="388" t="s">
        <v>5347</v>
      </c>
      <c r="J1158" s="381" t="s">
        <v>5348</v>
      </c>
      <c r="L1158" s="381" t="s">
        <v>8481</v>
      </c>
      <c r="M1158" s="381" t="s">
        <v>4963</v>
      </c>
      <c r="N1158" s="380" t="s">
        <v>4998</v>
      </c>
      <c r="O1158" s="381" t="s">
        <v>4999</v>
      </c>
    </row>
    <row r="1159" spans="3:15" x14ac:dyDescent="0.2">
      <c r="C1159" s="377"/>
      <c r="D1159" s="377"/>
      <c r="E1159" s="377"/>
      <c r="H1159" s="394"/>
      <c r="I1159" s="390" t="s">
        <v>5349</v>
      </c>
      <c r="J1159" s="395"/>
      <c r="L1159" s="381" t="s">
        <v>8482</v>
      </c>
      <c r="M1159" s="381" t="s">
        <v>4963</v>
      </c>
      <c r="N1159" s="380" t="s">
        <v>5000</v>
      </c>
      <c r="O1159" s="381" t="s">
        <v>5001</v>
      </c>
    </row>
    <row r="1160" spans="3:15" x14ac:dyDescent="0.2">
      <c r="C1160" s="377"/>
      <c r="D1160" s="377"/>
      <c r="E1160" s="377"/>
      <c r="H1160" s="386" t="s">
        <v>5350</v>
      </c>
      <c r="I1160" s="388" t="s">
        <v>5204</v>
      </c>
      <c r="J1160" s="381" t="s">
        <v>5351</v>
      </c>
      <c r="L1160" s="381" t="s">
        <v>8483</v>
      </c>
      <c r="M1160" s="381" t="s">
        <v>4963</v>
      </c>
      <c r="N1160" s="380" t="s">
        <v>5002</v>
      </c>
      <c r="O1160" s="381" t="s">
        <v>5003</v>
      </c>
    </row>
    <row r="1161" spans="3:15" x14ac:dyDescent="0.2">
      <c r="C1161" s="377"/>
      <c r="D1161" s="377"/>
      <c r="E1161" s="377"/>
      <c r="H1161" s="386" t="s">
        <v>5350</v>
      </c>
      <c r="I1161" s="388" t="s">
        <v>5352</v>
      </c>
      <c r="J1161" s="381" t="s">
        <v>5353</v>
      </c>
      <c r="L1161" s="381" t="s">
        <v>8484</v>
      </c>
      <c r="M1161" s="381" t="s">
        <v>4963</v>
      </c>
      <c r="N1161" s="380" t="s">
        <v>5004</v>
      </c>
      <c r="O1161" s="381" t="s">
        <v>5005</v>
      </c>
    </row>
    <row r="1162" spans="3:15" x14ac:dyDescent="0.2">
      <c r="C1162" s="377"/>
      <c r="D1162" s="377"/>
      <c r="E1162" s="377"/>
      <c r="H1162" s="386" t="s">
        <v>5350</v>
      </c>
      <c r="I1162" s="388" t="s">
        <v>5354</v>
      </c>
      <c r="J1162" s="381" t="s">
        <v>5355</v>
      </c>
      <c r="L1162" s="381" t="s">
        <v>8485</v>
      </c>
      <c r="M1162" s="381" t="s">
        <v>4963</v>
      </c>
      <c r="N1162" s="380" t="s">
        <v>5006</v>
      </c>
      <c r="O1162" s="381" t="s">
        <v>5007</v>
      </c>
    </row>
    <row r="1163" spans="3:15" x14ac:dyDescent="0.2">
      <c r="C1163" s="377"/>
      <c r="D1163" s="377"/>
      <c r="E1163" s="377"/>
      <c r="H1163" s="386" t="s">
        <v>5350</v>
      </c>
      <c r="I1163" s="388" t="s">
        <v>5356</v>
      </c>
      <c r="J1163" s="381" t="s">
        <v>5357</v>
      </c>
      <c r="L1163" s="381" t="s">
        <v>8486</v>
      </c>
      <c r="M1163" s="381" t="s">
        <v>4963</v>
      </c>
      <c r="N1163" s="380" t="s">
        <v>5008</v>
      </c>
      <c r="O1163" s="381" t="s">
        <v>5009</v>
      </c>
    </row>
    <row r="1164" spans="3:15" x14ac:dyDescent="0.2">
      <c r="C1164" s="377"/>
      <c r="D1164" s="377"/>
      <c r="E1164" s="377"/>
      <c r="H1164" s="386" t="s">
        <v>5350</v>
      </c>
      <c r="I1164" s="388" t="s">
        <v>5358</v>
      </c>
      <c r="J1164" s="381" t="s">
        <v>5359</v>
      </c>
      <c r="L1164" s="381" t="s">
        <v>8487</v>
      </c>
      <c r="M1164" s="381" t="s">
        <v>4963</v>
      </c>
      <c r="N1164" s="380" t="s">
        <v>5010</v>
      </c>
      <c r="O1164" s="381" t="s">
        <v>5011</v>
      </c>
    </row>
    <row r="1165" spans="3:15" x14ac:dyDescent="0.2">
      <c r="C1165" s="377"/>
      <c r="D1165" s="377"/>
      <c r="E1165" s="377"/>
      <c r="H1165" s="386" t="s">
        <v>5350</v>
      </c>
      <c r="I1165" s="388" t="s">
        <v>4181</v>
      </c>
      <c r="J1165" s="381" t="s">
        <v>5360</v>
      </c>
      <c r="L1165" s="381" t="s">
        <v>8488</v>
      </c>
      <c r="M1165" s="381" t="s">
        <v>4963</v>
      </c>
      <c r="N1165" s="380" t="s">
        <v>5012</v>
      </c>
      <c r="O1165" s="381" t="s">
        <v>5013</v>
      </c>
    </row>
    <row r="1166" spans="3:15" x14ac:dyDescent="0.2">
      <c r="C1166" s="377"/>
      <c r="D1166" s="377"/>
      <c r="E1166" s="377"/>
      <c r="H1166" s="386" t="s">
        <v>5350</v>
      </c>
      <c r="I1166" s="388" t="s">
        <v>5361</v>
      </c>
      <c r="J1166" s="381" t="s">
        <v>5362</v>
      </c>
      <c r="L1166" s="381" t="s">
        <v>8489</v>
      </c>
      <c r="M1166" s="381" t="s">
        <v>4963</v>
      </c>
      <c r="N1166" s="380" t="s">
        <v>5014</v>
      </c>
      <c r="O1166" s="381" t="s">
        <v>5015</v>
      </c>
    </row>
    <row r="1167" spans="3:15" x14ac:dyDescent="0.2">
      <c r="C1167" s="377"/>
      <c r="D1167" s="377"/>
      <c r="E1167" s="377"/>
      <c r="H1167" s="386" t="s">
        <v>5350</v>
      </c>
      <c r="I1167" s="388" t="s">
        <v>5363</v>
      </c>
      <c r="J1167" s="381" t="s">
        <v>5364</v>
      </c>
      <c r="L1167" s="381" t="s">
        <v>8490</v>
      </c>
      <c r="M1167" s="381" t="s">
        <v>4963</v>
      </c>
      <c r="N1167" s="380" t="s">
        <v>5016</v>
      </c>
      <c r="O1167" s="381" t="s">
        <v>5017</v>
      </c>
    </row>
    <row r="1168" spans="3:15" x14ac:dyDescent="0.2">
      <c r="C1168" s="377"/>
      <c r="D1168" s="377"/>
      <c r="E1168" s="377"/>
      <c r="H1168" s="386" t="s">
        <v>5350</v>
      </c>
      <c r="I1168" s="388" t="s">
        <v>5365</v>
      </c>
      <c r="J1168" s="381" t="s">
        <v>5366</v>
      </c>
      <c r="L1168" s="381" t="s">
        <v>8491</v>
      </c>
      <c r="M1168" s="381" t="s">
        <v>4963</v>
      </c>
      <c r="N1168" s="380" t="s">
        <v>5018</v>
      </c>
      <c r="O1168" s="381" t="s">
        <v>5019</v>
      </c>
    </row>
    <row r="1169" spans="3:15" x14ac:dyDescent="0.2">
      <c r="C1169" s="377"/>
      <c r="D1169" s="377"/>
      <c r="E1169" s="377"/>
      <c r="H1169" s="386" t="s">
        <v>5350</v>
      </c>
      <c r="I1169" s="388" t="s">
        <v>5367</v>
      </c>
      <c r="J1169" s="381" t="s">
        <v>5368</v>
      </c>
      <c r="L1169" s="381" t="s">
        <v>8492</v>
      </c>
      <c r="M1169" s="381" t="s">
        <v>4963</v>
      </c>
      <c r="N1169" s="380" t="s">
        <v>5020</v>
      </c>
      <c r="O1169" s="381" t="s">
        <v>5021</v>
      </c>
    </row>
    <row r="1170" spans="3:15" x14ac:dyDescent="0.2">
      <c r="C1170" s="377"/>
      <c r="D1170" s="377"/>
      <c r="E1170" s="377"/>
      <c r="H1170" s="386" t="s">
        <v>5350</v>
      </c>
      <c r="I1170" s="388" t="s">
        <v>4389</v>
      </c>
      <c r="J1170" s="381" t="s">
        <v>5369</v>
      </c>
      <c r="L1170" s="381" t="s">
        <v>8493</v>
      </c>
      <c r="M1170" s="381"/>
      <c r="N1170" s="380"/>
      <c r="O1170" s="381" t="s">
        <v>5021</v>
      </c>
    </row>
    <row r="1171" spans="3:15" x14ac:dyDescent="0.2">
      <c r="C1171" s="377"/>
      <c r="D1171" s="377"/>
      <c r="E1171" s="377"/>
      <c r="H1171" s="386" t="s">
        <v>5350</v>
      </c>
      <c r="I1171" s="388" t="s">
        <v>5370</v>
      </c>
      <c r="J1171" s="381" t="s">
        <v>5371</v>
      </c>
      <c r="L1171" s="381" t="s">
        <v>8494</v>
      </c>
      <c r="M1171" s="381" t="s">
        <v>4963</v>
      </c>
      <c r="N1171" s="380" t="s">
        <v>5022</v>
      </c>
      <c r="O1171" s="381" t="s">
        <v>5023</v>
      </c>
    </row>
    <row r="1172" spans="3:15" x14ac:dyDescent="0.2">
      <c r="C1172" s="377"/>
      <c r="D1172" s="377"/>
      <c r="E1172" s="377"/>
      <c r="H1172" s="386" t="s">
        <v>5350</v>
      </c>
      <c r="I1172" s="388" t="s">
        <v>5372</v>
      </c>
      <c r="J1172" s="381" t="s">
        <v>5373</v>
      </c>
      <c r="L1172" s="381" t="s">
        <v>8495</v>
      </c>
      <c r="M1172" s="381" t="s">
        <v>4963</v>
      </c>
      <c r="N1172" s="380" t="s">
        <v>5024</v>
      </c>
      <c r="O1172" s="381" t="s">
        <v>5025</v>
      </c>
    </row>
    <row r="1173" spans="3:15" x14ac:dyDescent="0.2">
      <c r="C1173" s="377"/>
      <c r="D1173" s="377"/>
      <c r="E1173" s="377"/>
      <c r="H1173" s="386" t="s">
        <v>5350</v>
      </c>
      <c r="I1173" s="388" t="s">
        <v>5273</v>
      </c>
      <c r="J1173" s="381" t="s">
        <v>5374</v>
      </c>
      <c r="L1173" s="381" t="s">
        <v>8496</v>
      </c>
      <c r="M1173" s="381" t="s">
        <v>4963</v>
      </c>
      <c r="N1173" s="380" t="s">
        <v>5026</v>
      </c>
      <c r="O1173" s="381" t="s">
        <v>5027</v>
      </c>
    </row>
    <row r="1174" spans="3:15" x14ac:dyDescent="0.2">
      <c r="C1174" s="377"/>
      <c r="D1174" s="377"/>
      <c r="E1174" s="377"/>
      <c r="H1174" s="386" t="s">
        <v>5350</v>
      </c>
      <c r="I1174" s="388" t="s">
        <v>5375</v>
      </c>
      <c r="J1174" s="381" t="s">
        <v>5376</v>
      </c>
      <c r="L1174" s="381" t="s">
        <v>8497</v>
      </c>
      <c r="M1174" s="381"/>
      <c r="N1174" s="380"/>
      <c r="O1174" s="381" t="s">
        <v>5027</v>
      </c>
    </row>
    <row r="1175" spans="3:15" x14ac:dyDescent="0.2">
      <c r="C1175" s="377"/>
      <c r="D1175" s="377"/>
      <c r="E1175" s="377"/>
      <c r="H1175" s="386" t="s">
        <v>5350</v>
      </c>
      <c r="I1175" s="388" t="s">
        <v>5377</v>
      </c>
      <c r="J1175" s="381" t="s">
        <v>5378</v>
      </c>
      <c r="L1175" s="381" t="s">
        <v>8498</v>
      </c>
      <c r="M1175" s="381" t="s">
        <v>4963</v>
      </c>
      <c r="N1175" s="380" t="s">
        <v>5028</v>
      </c>
      <c r="O1175" s="381" t="s">
        <v>5029</v>
      </c>
    </row>
    <row r="1176" spans="3:15" x14ac:dyDescent="0.2">
      <c r="C1176" s="377"/>
      <c r="D1176" s="377"/>
      <c r="E1176" s="377"/>
      <c r="H1176" s="386" t="s">
        <v>5350</v>
      </c>
      <c r="I1176" s="388" t="s">
        <v>4322</v>
      </c>
      <c r="J1176" s="381" t="s">
        <v>5379</v>
      </c>
      <c r="L1176" s="381" t="s">
        <v>8499</v>
      </c>
      <c r="M1176" s="381" t="s">
        <v>4963</v>
      </c>
      <c r="N1176" s="380" t="s">
        <v>5030</v>
      </c>
      <c r="O1176" s="381" t="s">
        <v>5031</v>
      </c>
    </row>
    <row r="1177" spans="3:15" x14ac:dyDescent="0.2">
      <c r="C1177" s="377"/>
      <c r="D1177" s="377"/>
      <c r="E1177" s="377"/>
      <c r="H1177" s="386" t="s">
        <v>5350</v>
      </c>
      <c r="I1177" s="388" t="s">
        <v>5380</v>
      </c>
      <c r="J1177" s="381" t="s">
        <v>5381</v>
      </c>
      <c r="L1177" s="381" t="s">
        <v>8500</v>
      </c>
      <c r="M1177" s="381" t="s">
        <v>4963</v>
      </c>
      <c r="N1177" s="380" t="s">
        <v>5032</v>
      </c>
      <c r="O1177" s="381" t="s">
        <v>5033</v>
      </c>
    </row>
    <row r="1178" spans="3:15" x14ac:dyDescent="0.2">
      <c r="C1178" s="377"/>
      <c r="D1178" s="377"/>
      <c r="E1178" s="377"/>
      <c r="H1178" s="386" t="s">
        <v>5350</v>
      </c>
      <c r="I1178" s="388" t="s">
        <v>5382</v>
      </c>
      <c r="J1178" s="381" t="s">
        <v>5383</v>
      </c>
      <c r="L1178" s="381" t="s">
        <v>8501</v>
      </c>
      <c r="M1178" s="381" t="s">
        <v>4963</v>
      </c>
      <c r="N1178" s="380" t="s">
        <v>5034</v>
      </c>
      <c r="O1178" s="381" t="s">
        <v>5035</v>
      </c>
    </row>
    <row r="1179" spans="3:15" x14ac:dyDescent="0.2">
      <c r="C1179" s="377"/>
      <c r="D1179" s="377"/>
      <c r="E1179" s="377"/>
      <c r="H1179" s="386" t="s">
        <v>5350</v>
      </c>
      <c r="I1179" s="388" t="s">
        <v>5384</v>
      </c>
      <c r="J1179" s="381" t="s">
        <v>5385</v>
      </c>
      <c r="L1179" s="381" t="s">
        <v>8502</v>
      </c>
      <c r="M1179" s="381" t="s">
        <v>4963</v>
      </c>
      <c r="N1179" s="380" t="s">
        <v>5036</v>
      </c>
      <c r="O1179" s="381" t="s">
        <v>5037</v>
      </c>
    </row>
    <row r="1180" spans="3:15" x14ac:dyDescent="0.2">
      <c r="C1180" s="377"/>
      <c r="D1180" s="377"/>
      <c r="E1180" s="377"/>
      <c r="H1180" s="386" t="s">
        <v>5350</v>
      </c>
      <c r="I1180" s="388" t="s">
        <v>3503</v>
      </c>
      <c r="J1180" s="381" t="s">
        <v>5386</v>
      </c>
      <c r="L1180" s="381" t="s">
        <v>8503</v>
      </c>
      <c r="M1180" s="381" t="s">
        <v>4963</v>
      </c>
      <c r="N1180" s="380" t="s">
        <v>5038</v>
      </c>
      <c r="O1180" s="381" t="s">
        <v>5039</v>
      </c>
    </row>
    <row r="1181" spans="3:15" x14ac:dyDescent="0.2">
      <c r="C1181" s="377"/>
      <c r="D1181" s="377"/>
      <c r="E1181" s="377"/>
      <c r="H1181" s="386" t="s">
        <v>5350</v>
      </c>
      <c r="I1181" s="388" t="s">
        <v>3044</v>
      </c>
      <c r="J1181" s="381" t="s">
        <v>5387</v>
      </c>
      <c r="L1181" s="381" t="s">
        <v>8504</v>
      </c>
      <c r="M1181" s="381" t="s">
        <v>4963</v>
      </c>
      <c r="N1181" s="380" t="s">
        <v>5040</v>
      </c>
      <c r="O1181" s="381" t="s">
        <v>5041</v>
      </c>
    </row>
    <row r="1182" spans="3:15" x14ac:dyDescent="0.2">
      <c r="C1182" s="377"/>
      <c r="D1182" s="377"/>
      <c r="E1182" s="377"/>
      <c r="H1182" s="386" t="s">
        <v>5350</v>
      </c>
      <c r="I1182" s="388" t="s">
        <v>5388</v>
      </c>
      <c r="J1182" s="381" t="s">
        <v>5389</v>
      </c>
      <c r="L1182" s="381" t="s">
        <v>8505</v>
      </c>
      <c r="M1182" s="381" t="s">
        <v>4963</v>
      </c>
      <c r="N1182" s="380" t="s">
        <v>5042</v>
      </c>
      <c r="O1182" s="381" t="s">
        <v>5043</v>
      </c>
    </row>
    <row r="1183" spans="3:15" x14ac:dyDescent="0.2">
      <c r="C1183" s="377"/>
      <c r="D1183" s="377"/>
      <c r="E1183" s="377"/>
      <c r="H1183" s="386" t="s">
        <v>5350</v>
      </c>
      <c r="I1183" s="388" t="s">
        <v>5390</v>
      </c>
      <c r="J1183" s="381" t="s">
        <v>5391</v>
      </c>
      <c r="L1183" s="381" t="s">
        <v>8506</v>
      </c>
      <c r="M1183" s="381" t="s">
        <v>4963</v>
      </c>
      <c r="N1183" s="380" t="s">
        <v>5044</v>
      </c>
      <c r="O1183" s="381" t="s">
        <v>5045</v>
      </c>
    </row>
    <row r="1184" spans="3:15" x14ac:dyDescent="0.2">
      <c r="C1184" s="377"/>
      <c r="D1184" s="377"/>
      <c r="E1184" s="377"/>
      <c r="H1184" s="386" t="s">
        <v>5350</v>
      </c>
      <c r="I1184" s="388" t="s">
        <v>5392</v>
      </c>
      <c r="J1184" s="381" t="s">
        <v>5393</v>
      </c>
      <c r="L1184" s="381" t="s">
        <v>8507</v>
      </c>
      <c r="M1184" s="381" t="s">
        <v>4963</v>
      </c>
      <c r="N1184" s="380" t="s">
        <v>5046</v>
      </c>
      <c r="O1184" s="381" t="s">
        <v>5047</v>
      </c>
    </row>
    <row r="1185" spans="3:15" x14ac:dyDescent="0.2">
      <c r="C1185" s="377"/>
      <c r="D1185" s="377"/>
      <c r="E1185" s="377"/>
      <c r="H1185" s="386" t="s">
        <v>5350</v>
      </c>
      <c r="I1185" s="388" t="s">
        <v>5394</v>
      </c>
      <c r="J1185" s="381" t="s">
        <v>5395</v>
      </c>
      <c r="L1185" s="381" t="s">
        <v>8508</v>
      </c>
      <c r="M1185" s="381" t="s">
        <v>5049</v>
      </c>
      <c r="N1185" s="380" t="s">
        <v>5050</v>
      </c>
      <c r="O1185" s="381" t="s">
        <v>5051</v>
      </c>
    </row>
    <row r="1186" spans="3:15" x14ac:dyDescent="0.2">
      <c r="C1186" s="377"/>
      <c r="D1186" s="377"/>
      <c r="E1186" s="377"/>
      <c r="H1186" s="386" t="s">
        <v>5350</v>
      </c>
      <c r="I1186" s="388" t="s">
        <v>5396</v>
      </c>
      <c r="J1186" s="381" t="s">
        <v>5397</v>
      </c>
      <c r="L1186" s="381" t="s">
        <v>8509</v>
      </c>
      <c r="M1186" s="381" t="s">
        <v>5049</v>
      </c>
      <c r="N1186" s="380" t="s">
        <v>5052</v>
      </c>
      <c r="O1186" s="381" t="s">
        <v>5053</v>
      </c>
    </row>
    <row r="1187" spans="3:15" x14ac:dyDescent="0.2">
      <c r="C1187" s="377"/>
      <c r="D1187" s="377"/>
      <c r="E1187" s="377"/>
      <c r="H1187" s="386" t="s">
        <v>5350</v>
      </c>
      <c r="I1187" s="388" t="s">
        <v>5398</v>
      </c>
      <c r="J1187" s="381" t="s">
        <v>5399</v>
      </c>
      <c r="L1187" s="381" t="s">
        <v>8510</v>
      </c>
      <c r="M1187" s="381"/>
      <c r="N1187" s="380"/>
      <c r="O1187" s="381" t="s">
        <v>5053</v>
      </c>
    </row>
    <row r="1188" spans="3:15" x14ac:dyDescent="0.2">
      <c r="C1188" s="377"/>
      <c r="D1188" s="377"/>
      <c r="E1188" s="377"/>
      <c r="H1188" s="386" t="s">
        <v>5350</v>
      </c>
      <c r="I1188" s="388" t="s">
        <v>5400</v>
      </c>
      <c r="J1188" s="381" t="s">
        <v>5401</v>
      </c>
      <c r="L1188" s="381" t="s">
        <v>8511</v>
      </c>
      <c r="M1188" s="381" t="s">
        <v>5049</v>
      </c>
      <c r="N1188" s="380" t="s">
        <v>5054</v>
      </c>
      <c r="O1188" s="381" t="s">
        <v>5055</v>
      </c>
    </row>
    <row r="1189" spans="3:15" x14ac:dyDescent="0.2">
      <c r="C1189" s="377"/>
      <c r="D1189" s="377"/>
      <c r="E1189" s="377"/>
      <c r="H1189" s="386" t="s">
        <v>5350</v>
      </c>
      <c r="I1189" s="388" t="s">
        <v>5402</v>
      </c>
      <c r="J1189" s="381" t="s">
        <v>5403</v>
      </c>
      <c r="L1189" s="381" t="s">
        <v>8512</v>
      </c>
      <c r="M1189" s="381"/>
      <c r="N1189" s="380"/>
      <c r="O1189" s="381" t="s">
        <v>5055</v>
      </c>
    </row>
    <row r="1190" spans="3:15" x14ac:dyDescent="0.2">
      <c r="C1190" s="377"/>
      <c r="D1190" s="377"/>
      <c r="E1190" s="377"/>
      <c r="H1190" s="386" t="s">
        <v>5350</v>
      </c>
      <c r="I1190" s="388" t="s">
        <v>5404</v>
      </c>
      <c r="J1190" s="381" t="s">
        <v>5405</v>
      </c>
      <c r="L1190" s="381" t="s">
        <v>8513</v>
      </c>
      <c r="M1190" s="381" t="s">
        <v>5049</v>
      </c>
      <c r="N1190" s="380" t="s">
        <v>5056</v>
      </c>
      <c r="O1190" s="381" t="s">
        <v>5057</v>
      </c>
    </row>
    <row r="1191" spans="3:15" x14ac:dyDescent="0.2">
      <c r="C1191" s="377"/>
      <c r="D1191" s="377"/>
      <c r="E1191" s="377"/>
      <c r="H1191" s="394"/>
      <c r="I1191" s="390" t="s">
        <v>5406</v>
      </c>
      <c r="J1191" s="395"/>
      <c r="L1191" s="381" t="s">
        <v>8514</v>
      </c>
      <c r="M1191" s="381" t="s">
        <v>5049</v>
      </c>
      <c r="N1191" s="380" t="s">
        <v>5058</v>
      </c>
      <c r="O1191" s="381" t="s">
        <v>5059</v>
      </c>
    </row>
    <row r="1192" spans="3:15" x14ac:dyDescent="0.2">
      <c r="C1192" s="377"/>
      <c r="D1192" s="377"/>
      <c r="E1192" s="377"/>
      <c r="H1192" s="386" t="s">
        <v>5407</v>
      </c>
      <c r="I1192" s="388" t="s">
        <v>5408</v>
      </c>
      <c r="J1192" s="381" t="s">
        <v>5409</v>
      </c>
      <c r="L1192" s="381" t="s">
        <v>8515</v>
      </c>
      <c r="M1192" s="381" t="s">
        <v>5049</v>
      </c>
      <c r="N1192" s="380" t="s">
        <v>5060</v>
      </c>
      <c r="O1192" s="381" t="s">
        <v>5061</v>
      </c>
    </row>
    <row r="1193" spans="3:15" x14ac:dyDescent="0.2">
      <c r="C1193" s="377"/>
      <c r="D1193" s="377"/>
      <c r="E1193" s="377"/>
      <c r="H1193" s="386" t="s">
        <v>5407</v>
      </c>
      <c r="I1193" s="388" t="s">
        <v>5410</v>
      </c>
      <c r="J1193" s="381" t="s">
        <v>5411</v>
      </c>
      <c r="L1193" s="381" t="s">
        <v>8516</v>
      </c>
      <c r="M1193" s="381" t="s">
        <v>5049</v>
      </c>
      <c r="N1193" s="380" t="s">
        <v>5062</v>
      </c>
      <c r="O1193" s="381" t="s">
        <v>5063</v>
      </c>
    </row>
    <row r="1194" spans="3:15" x14ac:dyDescent="0.2">
      <c r="C1194" s="377"/>
      <c r="D1194" s="377"/>
      <c r="E1194" s="377"/>
      <c r="H1194" s="386" t="s">
        <v>5407</v>
      </c>
      <c r="I1194" s="388" t="s">
        <v>5412</v>
      </c>
      <c r="J1194" s="381" t="s">
        <v>5413</v>
      </c>
      <c r="L1194" s="381" t="s">
        <v>8517</v>
      </c>
      <c r="M1194" s="381" t="s">
        <v>5049</v>
      </c>
      <c r="N1194" s="380" t="s">
        <v>5064</v>
      </c>
      <c r="O1194" s="381" t="s">
        <v>5065</v>
      </c>
    </row>
    <row r="1195" spans="3:15" x14ac:dyDescent="0.2">
      <c r="C1195" s="377"/>
      <c r="D1195" s="377"/>
      <c r="E1195" s="377"/>
      <c r="H1195" s="386" t="s">
        <v>5407</v>
      </c>
      <c r="I1195" s="388" t="s">
        <v>5414</v>
      </c>
      <c r="J1195" s="381" t="s">
        <v>5415</v>
      </c>
      <c r="L1195" s="381" t="s">
        <v>8518</v>
      </c>
      <c r="M1195" s="381" t="s">
        <v>5049</v>
      </c>
      <c r="N1195" s="380" t="s">
        <v>3010</v>
      </c>
      <c r="O1195" s="381" t="s">
        <v>5066</v>
      </c>
    </row>
    <row r="1196" spans="3:15" x14ac:dyDescent="0.2">
      <c r="C1196" s="377"/>
      <c r="D1196" s="377"/>
      <c r="E1196" s="377"/>
      <c r="H1196" s="386" t="s">
        <v>5407</v>
      </c>
      <c r="I1196" s="388" t="s">
        <v>5416</v>
      </c>
      <c r="J1196" s="381" t="s">
        <v>5417</v>
      </c>
      <c r="L1196" s="381" t="s">
        <v>8519</v>
      </c>
      <c r="M1196" s="381" t="s">
        <v>5049</v>
      </c>
      <c r="N1196" s="380" t="s">
        <v>5067</v>
      </c>
      <c r="O1196" s="381" t="s">
        <v>5068</v>
      </c>
    </row>
    <row r="1197" spans="3:15" x14ac:dyDescent="0.2">
      <c r="C1197" s="377"/>
      <c r="D1197" s="377"/>
      <c r="E1197" s="377"/>
      <c r="H1197" s="386" t="s">
        <v>5407</v>
      </c>
      <c r="I1197" s="388" t="s">
        <v>5418</v>
      </c>
      <c r="J1197" s="381" t="s">
        <v>5419</v>
      </c>
      <c r="L1197" s="381" t="s">
        <v>8520</v>
      </c>
      <c r="M1197" s="381" t="s">
        <v>5049</v>
      </c>
      <c r="N1197" s="380" t="s">
        <v>5069</v>
      </c>
      <c r="O1197" s="381" t="s">
        <v>5070</v>
      </c>
    </row>
    <row r="1198" spans="3:15" x14ac:dyDescent="0.2">
      <c r="C1198" s="377"/>
      <c r="D1198" s="377"/>
      <c r="E1198" s="377"/>
      <c r="H1198" s="386" t="s">
        <v>5407</v>
      </c>
      <c r="I1198" s="388" t="s">
        <v>5420</v>
      </c>
      <c r="J1198" s="381" t="s">
        <v>5421</v>
      </c>
      <c r="L1198" s="381" t="s">
        <v>8521</v>
      </c>
      <c r="M1198" s="381" t="s">
        <v>5049</v>
      </c>
      <c r="N1198" s="380" t="s">
        <v>5071</v>
      </c>
      <c r="O1198" s="381" t="s">
        <v>5072</v>
      </c>
    </row>
    <row r="1199" spans="3:15" x14ac:dyDescent="0.2">
      <c r="C1199" s="377"/>
      <c r="D1199" s="377"/>
      <c r="E1199" s="377"/>
      <c r="H1199" s="386" t="s">
        <v>5407</v>
      </c>
      <c r="I1199" s="388" t="s">
        <v>5422</v>
      </c>
      <c r="J1199" s="381" t="s">
        <v>5423</v>
      </c>
      <c r="L1199" s="381" t="s">
        <v>8522</v>
      </c>
      <c r="M1199" s="381" t="s">
        <v>5049</v>
      </c>
      <c r="N1199" s="380" t="s">
        <v>5073</v>
      </c>
      <c r="O1199" s="381" t="s">
        <v>5074</v>
      </c>
    </row>
    <row r="1200" spans="3:15" x14ac:dyDescent="0.2">
      <c r="C1200" s="377"/>
      <c r="D1200" s="377"/>
      <c r="E1200" s="377"/>
      <c r="H1200" s="386" t="s">
        <v>5407</v>
      </c>
      <c r="I1200" s="388" t="s">
        <v>5424</v>
      </c>
      <c r="J1200" s="381" t="s">
        <v>5425</v>
      </c>
      <c r="L1200" s="381" t="s">
        <v>8523</v>
      </c>
      <c r="M1200" s="381" t="s">
        <v>5049</v>
      </c>
      <c r="N1200" s="380" t="s">
        <v>5075</v>
      </c>
      <c r="O1200" s="381" t="s">
        <v>5076</v>
      </c>
    </row>
    <row r="1201" spans="3:15" x14ac:dyDescent="0.2">
      <c r="C1201" s="377"/>
      <c r="D1201" s="377"/>
      <c r="E1201" s="377"/>
      <c r="H1201" s="386" t="s">
        <v>5407</v>
      </c>
      <c r="I1201" s="388" t="s">
        <v>5426</v>
      </c>
      <c r="J1201" s="381" t="s">
        <v>5427</v>
      </c>
      <c r="L1201" s="381" t="s">
        <v>8524</v>
      </c>
      <c r="M1201" s="381" t="s">
        <v>5049</v>
      </c>
      <c r="N1201" s="380" t="s">
        <v>5077</v>
      </c>
      <c r="O1201" s="381" t="s">
        <v>5078</v>
      </c>
    </row>
    <row r="1202" spans="3:15" x14ac:dyDescent="0.2">
      <c r="C1202" s="377"/>
      <c r="D1202" s="377"/>
      <c r="E1202" s="377"/>
      <c r="H1202" s="386" t="s">
        <v>5407</v>
      </c>
      <c r="I1202" s="388" t="s">
        <v>5428</v>
      </c>
      <c r="J1202" s="381" t="s">
        <v>5429</v>
      </c>
      <c r="L1202" s="381" t="s">
        <v>8525</v>
      </c>
      <c r="M1202" s="381" t="s">
        <v>5049</v>
      </c>
      <c r="N1202" s="380" t="s">
        <v>5079</v>
      </c>
      <c r="O1202" s="381" t="s">
        <v>5080</v>
      </c>
    </row>
    <row r="1203" spans="3:15" x14ac:dyDescent="0.2">
      <c r="C1203" s="377"/>
      <c r="D1203" s="377"/>
      <c r="E1203" s="377"/>
      <c r="H1203" s="386" t="s">
        <v>5407</v>
      </c>
      <c r="I1203" s="388" t="s">
        <v>5430</v>
      </c>
      <c r="J1203" s="381" t="s">
        <v>5431</v>
      </c>
      <c r="L1203" s="381" t="s">
        <v>8526</v>
      </c>
      <c r="M1203" s="381" t="s">
        <v>5049</v>
      </c>
      <c r="N1203" s="380" t="s">
        <v>5081</v>
      </c>
      <c r="O1203" s="381" t="s">
        <v>5082</v>
      </c>
    </row>
    <row r="1204" spans="3:15" x14ac:dyDescent="0.2">
      <c r="C1204" s="377"/>
      <c r="D1204" s="377"/>
      <c r="E1204" s="377"/>
      <c r="H1204" s="386" t="s">
        <v>5407</v>
      </c>
      <c r="I1204" s="388" t="s">
        <v>5432</v>
      </c>
      <c r="J1204" s="381" t="s">
        <v>5433</v>
      </c>
      <c r="L1204" s="381" t="s">
        <v>8527</v>
      </c>
      <c r="M1204" s="381" t="s">
        <v>5049</v>
      </c>
      <c r="N1204" s="380" t="s">
        <v>5083</v>
      </c>
      <c r="O1204" s="381" t="s">
        <v>5084</v>
      </c>
    </row>
    <row r="1205" spans="3:15" x14ac:dyDescent="0.2">
      <c r="C1205" s="377"/>
      <c r="D1205" s="377"/>
      <c r="E1205" s="377"/>
      <c r="H1205" s="386" t="s">
        <v>5407</v>
      </c>
      <c r="I1205" s="388" t="s">
        <v>5434</v>
      </c>
      <c r="J1205" s="381" t="s">
        <v>5435</v>
      </c>
      <c r="L1205" s="381" t="s">
        <v>8528</v>
      </c>
      <c r="M1205" s="381" t="s">
        <v>5049</v>
      </c>
      <c r="N1205" s="380" t="s">
        <v>5085</v>
      </c>
      <c r="O1205" s="381" t="s">
        <v>5086</v>
      </c>
    </row>
    <row r="1206" spans="3:15" x14ac:dyDescent="0.2">
      <c r="C1206" s="377"/>
      <c r="D1206" s="377"/>
      <c r="E1206" s="377"/>
      <c r="H1206" s="386" t="s">
        <v>5407</v>
      </c>
      <c r="I1206" s="388" t="s">
        <v>5436</v>
      </c>
      <c r="J1206" s="381" t="s">
        <v>5437</v>
      </c>
      <c r="L1206" s="381" t="s">
        <v>8529</v>
      </c>
      <c r="M1206" s="381" t="s">
        <v>5049</v>
      </c>
      <c r="N1206" s="380" t="s">
        <v>5087</v>
      </c>
      <c r="O1206" s="381" t="s">
        <v>5088</v>
      </c>
    </row>
    <row r="1207" spans="3:15" x14ac:dyDescent="0.2">
      <c r="C1207" s="377"/>
      <c r="D1207" s="377"/>
      <c r="E1207" s="377"/>
      <c r="H1207" s="386" t="s">
        <v>5407</v>
      </c>
      <c r="I1207" s="388" t="s">
        <v>4247</v>
      </c>
      <c r="J1207" s="381" t="s">
        <v>5438</v>
      </c>
      <c r="L1207" s="381" t="s">
        <v>8530</v>
      </c>
      <c r="M1207" s="381" t="s">
        <v>5090</v>
      </c>
      <c r="N1207" s="380" t="s">
        <v>5091</v>
      </c>
      <c r="O1207" s="381" t="s">
        <v>5092</v>
      </c>
    </row>
    <row r="1208" spans="3:15" x14ac:dyDescent="0.2">
      <c r="C1208" s="377"/>
      <c r="D1208" s="377"/>
      <c r="E1208" s="377"/>
      <c r="H1208" s="386" t="s">
        <v>5407</v>
      </c>
      <c r="I1208" s="388" t="s">
        <v>5439</v>
      </c>
      <c r="J1208" s="381" t="s">
        <v>5440</v>
      </c>
      <c r="L1208" s="381" t="s">
        <v>8531</v>
      </c>
      <c r="M1208" s="381"/>
      <c r="N1208" s="380"/>
      <c r="O1208" s="381" t="s">
        <v>5092</v>
      </c>
    </row>
    <row r="1209" spans="3:15" x14ac:dyDescent="0.2">
      <c r="C1209" s="377"/>
      <c r="D1209" s="377"/>
      <c r="E1209" s="377"/>
      <c r="H1209" s="386" t="s">
        <v>5407</v>
      </c>
      <c r="I1209" s="388" t="s">
        <v>5441</v>
      </c>
      <c r="J1209" s="381" t="s">
        <v>5442</v>
      </c>
      <c r="L1209" s="381" t="s">
        <v>8532</v>
      </c>
      <c r="M1209" s="381" t="s">
        <v>5090</v>
      </c>
      <c r="N1209" s="380" t="s">
        <v>5093</v>
      </c>
      <c r="O1209" s="381" t="s">
        <v>5094</v>
      </c>
    </row>
    <row r="1210" spans="3:15" x14ac:dyDescent="0.2">
      <c r="C1210" s="377"/>
      <c r="D1210" s="377"/>
      <c r="E1210" s="377"/>
      <c r="H1210" s="394"/>
      <c r="I1210" s="390" t="s">
        <v>5443</v>
      </c>
      <c r="J1210" s="395"/>
      <c r="L1210" s="381" t="s">
        <v>8533</v>
      </c>
      <c r="M1210" s="381" t="s">
        <v>5090</v>
      </c>
      <c r="N1210" s="380" t="s">
        <v>4171</v>
      </c>
      <c r="O1210" s="381" t="s">
        <v>5095</v>
      </c>
    </row>
    <row r="1211" spans="3:15" x14ac:dyDescent="0.2">
      <c r="C1211" s="377"/>
      <c r="D1211" s="377"/>
      <c r="E1211" s="377"/>
      <c r="H1211" s="386" t="s">
        <v>5444</v>
      </c>
      <c r="I1211" s="388" t="s">
        <v>5445</v>
      </c>
      <c r="J1211" s="381" t="s">
        <v>5446</v>
      </c>
      <c r="L1211" s="381" t="s">
        <v>8534</v>
      </c>
      <c r="M1211" s="381"/>
      <c r="N1211" s="380"/>
      <c r="O1211" s="381" t="s">
        <v>5095</v>
      </c>
    </row>
    <row r="1212" spans="3:15" x14ac:dyDescent="0.2">
      <c r="C1212" s="377"/>
      <c r="D1212" s="377"/>
      <c r="E1212" s="377"/>
      <c r="H1212" s="386" t="s">
        <v>5444</v>
      </c>
      <c r="I1212" s="388" t="s">
        <v>5447</v>
      </c>
      <c r="J1212" s="381" t="s">
        <v>5448</v>
      </c>
      <c r="L1212" s="381" t="s">
        <v>8535</v>
      </c>
      <c r="M1212" s="381"/>
      <c r="N1212" s="380"/>
      <c r="O1212" s="381" t="s">
        <v>5095</v>
      </c>
    </row>
    <row r="1213" spans="3:15" x14ac:dyDescent="0.2">
      <c r="C1213" s="377"/>
      <c r="D1213" s="377"/>
      <c r="E1213" s="377"/>
      <c r="H1213" s="386" t="s">
        <v>5444</v>
      </c>
      <c r="I1213" s="388" t="s">
        <v>5449</v>
      </c>
      <c r="J1213" s="381" t="s">
        <v>5450</v>
      </c>
      <c r="L1213" s="381" t="s">
        <v>8536</v>
      </c>
      <c r="M1213" s="381"/>
      <c r="N1213" s="380"/>
      <c r="O1213" s="381" t="s">
        <v>5095</v>
      </c>
    </row>
    <row r="1214" spans="3:15" x14ac:dyDescent="0.2">
      <c r="C1214" s="377"/>
      <c r="D1214" s="377"/>
      <c r="E1214" s="377"/>
      <c r="H1214" s="386" t="s">
        <v>5444</v>
      </c>
      <c r="I1214" s="388" t="s">
        <v>5451</v>
      </c>
      <c r="J1214" s="381" t="s">
        <v>5452</v>
      </c>
      <c r="L1214" s="381" t="s">
        <v>8537</v>
      </c>
      <c r="M1214" s="381"/>
      <c r="N1214" s="380"/>
      <c r="O1214" s="381" t="s">
        <v>5095</v>
      </c>
    </row>
    <row r="1215" spans="3:15" x14ac:dyDescent="0.2">
      <c r="C1215" s="377"/>
      <c r="D1215" s="377"/>
      <c r="E1215" s="377"/>
      <c r="H1215" s="386" t="s">
        <v>5444</v>
      </c>
      <c r="I1215" s="388" t="s">
        <v>5453</v>
      </c>
      <c r="J1215" s="381" t="s">
        <v>5454</v>
      </c>
      <c r="L1215" s="381" t="s">
        <v>8538</v>
      </c>
      <c r="M1215" s="381" t="s">
        <v>5090</v>
      </c>
      <c r="N1215" s="380" t="s">
        <v>4654</v>
      </c>
      <c r="O1215" s="381" t="s">
        <v>5096</v>
      </c>
    </row>
    <row r="1216" spans="3:15" x14ac:dyDescent="0.2">
      <c r="C1216" s="377"/>
      <c r="D1216" s="377"/>
      <c r="E1216" s="377"/>
      <c r="H1216" s="386" t="s">
        <v>5444</v>
      </c>
      <c r="I1216" s="388" t="s">
        <v>5455</v>
      </c>
      <c r="J1216" s="381" t="s">
        <v>5456</v>
      </c>
      <c r="L1216" s="381" t="s">
        <v>8539</v>
      </c>
      <c r="M1216" s="381"/>
      <c r="N1216" s="380"/>
      <c r="O1216" s="381" t="s">
        <v>5096</v>
      </c>
    </row>
    <row r="1217" spans="3:15" x14ac:dyDescent="0.2">
      <c r="C1217" s="377"/>
      <c r="D1217" s="377"/>
      <c r="E1217" s="377"/>
      <c r="H1217" s="386" t="s">
        <v>5444</v>
      </c>
      <c r="I1217" s="388" t="s">
        <v>5457</v>
      </c>
      <c r="J1217" s="381" t="s">
        <v>5458</v>
      </c>
      <c r="L1217" s="381" t="s">
        <v>8540</v>
      </c>
      <c r="M1217" s="381" t="s">
        <v>5090</v>
      </c>
      <c r="N1217" s="380" t="s">
        <v>3595</v>
      </c>
      <c r="O1217" s="381" t="s">
        <v>5097</v>
      </c>
    </row>
    <row r="1218" spans="3:15" x14ac:dyDescent="0.2">
      <c r="C1218" s="377"/>
      <c r="D1218" s="377"/>
      <c r="E1218" s="377"/>
      <c r="H1218" s="386" t="s">
        <v>5444</v>
      </c>
      <c r="I1218" s="388" t="s">
        <v>5459</v>
      </c>
      <c r="J1218" s="381" t="s">
        <v>5460</v>
      </c>
      <c r="L1218" s="381" t="s">
        <v>8541</v>
      </c>
      <c r="M1218" s="381"/>
      <c r="N1218" s="380"/>
      <c r="O1218" s="381" t="s">
        <v>5097</v>
      </c>
    </row>
    <row r="1219" spans="3:15" x14ac:dyDescent="0.2">
      <c r="C1219" s="377"/>
      <c r="D1219" s="377"/>
      <c r="E1219" s="377"/>
      <c r="H1219" s="386" t="s">
        <v>5444</v>
      </c>
      <c r="I1219" s="388" t="s">
        <v>5461</v>
      </c>
      <c r="J1219" s="381" t="s">
        <v>5462</v>
      </c>
      <c r="L1219" s="381" t="s">
        <v>8542</v>
      </c>
      <c r="M1219" s="381"/>
      <c r="N1219" s="380"/>
      <c r="O1219" s="381" t="s">
        <v>5097</v>
      </c>
    </row>
    <row r="1220" spans="3:15" x14ac:dyDescent="0.2">
      <c r="C1220" s="377"/>
      <c r="D1220" s="377"/>
      <c r="E1220" s="377"/>
      <c r="H1220" s="386" t="s">
        <v>5444</v>
      </c>
      <c r="I1220" s="388" t="s">
        <v>5463</v>
      </c>
      <c r="J1220" s="381" t="s">
        <v>5464</v>
      </c>
      <c r="L1220" s="381" t="s">
        <v>8543</v>
      </c>
      <c r="M1220" s="381"/>
      <c r="N1220" s="380"/>
      <c r="O1220" s="381" t="s">
        <v>5097</v>
      </c>
    </row>
    <row r="1221" spans="3:15" x14ac:dyDescent="0.2">
      <c r="C1221" s="377"/>
      <c r="D1221" s="377"/>
      <c r="E1221" s="377"/>
      <c r="H1221" s="386" t="s">
        <v>5444</v>
      </c>
      <c r="I1221" s="388" t="s">
        <v>5465</v>
      </c>
      <c r="J1221" s="381" t="s">
        <v>5466</v>
      </c>
      <c r="L1221" s="381" t="s">
        <v>8544</v>
      </c>
      <c r="M1221" s="381" t="s">
        <v>5090</v>
      </c>
      <c r="N1221" s="380" t="s">
        <v>5098</v>
      </c>
      <c r="O1221" s="381" t="s">
        <v>5099</v>
      </c>
    </row>
    <row r="1222" spans="3:15" x14ac:dyDescent="0.2">
      <c r="C1222" s="377"/>
      <c r="D1222" s="377"/>
      <c r="E1222" s="377"/>
      <c r="H1222" s="386" t="s">
        <v>5444</v>
      </c>
      <c r="I1222" s="388" t="s">
        <v>5467</v>
      </c>
      <c r="J1222" s="381" t="s">
        <v>5468</v>
      </c>
      <c r="L1222" s="381" t="s">
        <v>8545</v>
      </c>
      <c r="M1222" s="381"/>
      <c r="N1222" s="380"/>
      <c r="O1222" s="381" t="s">
        <v>5099</v>
      </c>
    </row>
    <row r="1223" spans="3:15" x14ac:dyDescent="0.2">
      <c r="C1223" s="377"/>
      <c r="D1223" s="377"/>
      <c r="E1223" s="377"/>
      <c r="H1223" s="386" t="s">
        <v>5444</v>
      </c>
      <c r="I1223" s="388" t="s">
        <v>5469</v>
      </c>
      <c r="J1223" s="381" t="s">
        <v>5470</v>
      </c>
      <c r="L1223" s="381" t="s">
        <v>8546</v>
      </c>
      <c r="M1223" s="381"/>
      <c r="N1223" s="380"/>
      <c r="O1223" s="381" t="s">
        <v>5099</v>
      </c>
    </row>
    <row r="1224" spans="3:15" x14ac:dyDescent="0.2">
      <c r="C1224" s="377"/>
      <c r="D1224" s="377"/>
      <c r="E1224" s="377"/>
      <c r="H1224" s="386" t="s">
        <v>5444</v>
      </c>
      <c r="I1224" s="388" t="s">
        <v>5471</v>
      </c>
      <c r="J1224" s="381" t="s">
        <v>5472</v>
      </c>
      <c r="L1224" s="381" t="s">
        <v>8547</v>
      </c>
      <c r="M1224" s="381" t="s">
        <v>5090</v>
      </c>
      <c r="N1224" s="380" t="s">
        <v>5100</v>
      </c>
      <c r="O1224" s="381" t="s">
        <v>5101</v>
      </c>
    </row>
    <row r="1225" spans="3:15" x14ac:dyDescent="0.2">
      <c r="C1225" s="377"/>
      <c r="D1225" s="377"/>
      <c r="E1225" s="377"/>
      <c r="H1225" s="386" t="s">
        <v>5444</v>
      </c>
      <c r="I1225" s="388" t="s">
        <v>5473</v>
      </c>
      <c r="J1225" s="381" t="s">
        <v>5474</v>
      </c>
      <c r="L1225" s="381" t="s">
        <v>8548</v>
      </c>
      <c r="M1225" s="381"/>
      <c r="N1225" s="380"/>
      <c r="O1225" s="381" t="s">
        <v>5101</v>
      </c>
    </row>
    <row r="1226" spans="3:15" x14ac:dyDescent="0.2">
      <c r="C1226" s="377"/>
      <c r="D1226" s="377"/>
      <c r="E1226" s="377"/>
      <c r="H1226" s="386" t="s">
        <v>5444</v>
      </c>
      <c r="I1226" s="388" t="s">
        <v>5475</v>
      </c>
      <c r="J1226" s="381" t="s">
        <v>5476</v>
      </c>
      <c r="L1226" s="381" t="s">
        <v>8549</v>
      </c>
      <c r="M1226" s="381"/>
      <c r="N1226" s="380"/>
      <c r="O1226" s="381" t="s">
        <v>5101</v>
      </c>
    </row>
    <row r="1227" spans="3:15" x14ac:dyDescent="0.2">
      <c r="C1227" s="377"/>
      <c r="D1227" s="377"/>
      <c r="E1227" s="377"/>
      <c r="H1227" s="394"/>
      <c r="I1227" s="390" t="s">
        <v>5477</v>
      </c>
      <c r="J1227" s="395"/>
      <c r="L1227" s="381" t="s">
        <v>8550</v>
      </c>
      <c r="M1227" s="381" t="s">
        <v>5090</v>
      </c>
      <c r="N1227" s="380" t="s">
        <v>5102</v>
      </c>
      <c r="O1227" s="381" t="s">
        <v>5103</v>
      </c>
    </row>
    <row r="1228" spans="3:15" x14ac:dyDescent="0.2">
      <c r="C1228" s="377"/>
      <c r="D1228" s="377"/>
      <c r="E1228" s="377"/>
      <c r="H1228" s="386" t="s">
        <v>5478</v>
      </c>
      <c r="I1228" s="388" t="s">
        <v>5479</v>
      </c>
      <c r="J1228" s="381" t="s">
        <v>5480</v>
      </c>
      <c r="L1228" s="381" t="s">
        <v>8551</v>
      </c>
      <c r="M1228" s="381" t="s">
        <v>5090</v>
      </c>
      <c r="N1228" s="380" t="s">
        <v>5104</v>
      </c>
      <c r="O1228" s="381" t="s">
        <v>5105</v>
      </c>
    </row>
    <row r="1229" spans="3:15" x14ac:dyDescent="0.2">
      <c r="C1229" s="377"/>
      <c r="D1229" s="377"/>
      <c r="E1229" s="377"/>
      <c r="H1229" s="386" t="s">
        <v>5478</v>
      </c>
      <c r="I1229" s="388" t="s">
        <v>5481</v>
      </c>
      <c r="J1229" s="381" t="s">
        <v>5482</v>
      </c>
      <c r="L1229" s="381" t="s">
        <v>8552</v>
      </c>
      <c r="M1229" s="381"/>
      <c r="N1229" s="380"/>
      <c r="O1229" s="381" t="s">
        <v>5105</v>
      </c>
    </row>
    <row r="1230" spans="3:15" x14ac:dyDescent="0.2">
      <c r="C1230" s="377"/>
      <c r="D1230" s="377"/>
      <c r="E1230" s="377"/>
      <c r="H1230" s="386" t="s">
        <v>5478</v>
      </c>
      <c r="I1230" s="388" t="s">
        <v>5483</v>
      </c>
      <c r="J1230" s="381" t="s">
        <v>5484</v>
      </c>
      <c r="L1230" s="381" t="s">
        <v>8553</v>
      </c>
      <c r="M1230" s="381"/>
      <c r="N1230" s="380"/>
      <c r="O1230" s="381" t="s">
        <v>5105</v>
      </c>
    </row>
    <row r="1231" spans="3:15" x14ac:dyDescent="0.2">
      <c r="C1231" s="377"/>
      <c r="D1231" s="377"/>
      <c r="E1231" s="377"/>
      <c r="H1231" s="386" t="s">
        <v>5478</v>
      </c>
      <c r="I1231" s="388" t="s">
        <v>5485</v>
      </c>
      <c r="J1231" s="381" t="s">
        <v>5486</v>
      </c>
      <c r="L1231" s="381" t="s">
        <v>8554</v>
      </c>
      <c r="M1231" s="381"/>
      <c r="N1231" s="380"/>
      <c r="O1231" s="381" t="s">
        <v>5105</v>
      </c>
    </row>
    <row r="1232" spans="3:15" x14ac:dyDescent="0.2">
      <c r="C1232" s="377"/>
      <c r="D1232" s="377"/>
      <c r="E1232" s="377"/>
      <c r="H1232" s="386" t="s">
        <v>5478</v>
      </c>
      <c r="I1232" s="388" t="s">
        <v>5487</v>
      </c>
      <c r="J1232" s="381" t="s">
        <v>5488</v>
      </c>
      <c r="L1232" s="381" t="s">
        <v>8555</v>
      </c>
      <c r="M1232" s="381" t="s">
        <v>5090</v>
      </c>
      <c r="N1232" s="380" t="s">
        <v>5106</v>
      </c>
      <c r="O1232" s="381" t="s">
        <v>5107</v>
      </c>
    </row>
    <row r="1233" spans="3:15" x14ac:dyDescent="0.2">
      <c r="C1233" s="377"/>
      <c r="D1233" s="377"/>
      <c r="E1233" s="377"/>
      <c r="H1233" s="386" t="s">
        <v>5478</v>
      </c>
      <c r="I1233" s="388" t="s">
        <v>5489</v>
      </c>
      <c r="J1233" s="381" t="s">
        <v>5490</v>
      </c>
      <c r="L1233" s="381" t="s">
        <v>8556</v>
      </c>
      <c r="M1233" s="381" t="s">
        <v>5109</v>
      </c>
      <c r="N1233" s="380" t="s">
        <v>5110</v>
      </c>
      <c r="O1233" s="381" t="s">
        <v>5111</v>
      </c>
    </row>
    <row r="1234" spans="3:15" x14ac:dyDescent="0.2">
      <c r="C1234" s="377"/>
      <c r="D1234" s="377"/>
      <c r="E1234" s="377"/>
      <c r="H1234" s="386" t="s">
        <v>5478</v>
      </c>
      <c r="I1234" s="388" t="s">
        <v>5491</v>
      </c>
      <c r="J1234" s="381" t="s">
        <v>5492</v>
      </c>
      <c r="L1234" s="381" t="s">
        <v>8557</v>
      </c>
      <c r="M1234" s="381" t="s">
        <v>5109</v>
      </c>
      <c r="N1234" s="380" t="s">
        <v>5112</v>
      </c>
      <c r="O1234" s="381" t="s">
        <v>5113</v>
      </c>
    </row>
    <row r="1235" spans="3:15" x14ac:dyDescent="0.2">
      <c r="C1235" s="377"/>
      <c r="D1235" s="377"/>
      <c r="E1235" s="377"/>
      <c r="H1235" s="386" t="s">
        <v>5478</v>
      </c>
      <c r="I1235" s="388" t="s">
        <v>5493</v>
      </c>
      <c r="J1235" s="381" t="s">
        <v>5494</v>
      </c>
      <c r="L1235" s="381" t="s">
        <v>8558</v>
      </c>
      <c r="M1235" s="381" t="s">
        <v>5109</v>
      </c>
      <c r="N1235" s="380" t="s">
        <v>5114</v>
      </c>
      <c r="O1235" s="381" t="s">
        <v>5115</v>
      </c>
    </row>
    <row r="1236" spans="3:15" x14ac:dyDescent="0.2">
      <c r="C1236" s="377"/>
      <c r="D1236" s="377"/>
      <c r="E1236" s="377"/>
      <c r="H1236" s="394"/>
      <c r="I1236" s="390" t="s">
        <v>5495</v>
      </c>
      <c r="J1236" s="395"/>
      <c r="L1236" s="381" t="s">
        <v>8559</v>
      </c>
      <c r="M1236" s="381" t="s">
        <v>5109</v>
      </c>
      <c r="N1236" s="380" t="s">
        <v>5116</v>
      </c>
      <c r="O1236" s="381" t="s">
        <v>5117</v>
      </c>
    </row>
    <row r="1237" spans="3:15" x14ac:dyDescent="0.2">
      <c r="C1237" s="377"/>
      <c r="D1237" s="377"/>
      <c r="E1237" s="377"/>
      <c r="H1237" s="386" t="s">
        <v>5496</v>
      </c>
      <c r="I1237" s="388" t="s">
        <v>5497</v>
      </c>
      <c r="J1237" s="381" t="s">
        <v>5498</v>
      </c>
      <c r="L1237" s="381" t="s">
        <v>8560</v>
      </c>
      <c r="M1237" s="381"/>
      <c r="N1237" s="380"/>
      <c r="O1237" s="381" t="s">
        <v>5117</v>
      </c>
    </row>
    <row r="1238" spans="3:15" x14ac:dyDescent="0.2">
      <c r="C1238" s="377"/>
      <c r="D1238" s="377"/>
      <c r="E1238" s="377"/>
      <c r="H1238" s="386" t="s">
        <v>5496</v>
      </c>
      <c r="I1238" s="388" t="s">
        <v>5499</v>
      </c>
      <c r="J1238" s="381" t="s">
        <v>5500</v>
      </c>
      <c r="L1238" s="381" t="s">
        <v>8561</v>
      </c>
      <c r="M1238" s="381" t="s">
        <v>5109</v>
      </c>
      <c r="N1238" s="380" t="s">
        <v>5118</v>
      </c>
      <c r="O1238" s="381" t="s">
        <v>5119</v>
      </c>
    </row>
    <row r="1239" spans="3:15" x14ac:dyDescent="0.2">
      <c r="C1239" s="377"/>
      <c r="D1239" s="377"/>
      <c r="E1239" s="377"/>
      <c r="H1239" s="386" t="s">
        <v>5496</v>
      </c>
      <c r="I1239" s="388" t="s">
        <v>5501</v>
      </c>
      <c r="J1239" s="381" t="s">
        <v>5502</v>
      </c>
      <c r="L1239" s="381" t="s">
        <v>8562</v>
      </c>
      <c r="M1239" s="381"/>
      <c r="N1239" s="380"/>
      <c r="O1239" s="381" t="s">
        <v>5119</v>
      </c>
    </row>
    <row r="1240" spans="3:15" x14ac:dyDescent="0.2">
      <c r="C1240" s="377"/>
      <c r="D1240" s="377"/>
      <c r="E1240" s="377"/>
      <c r="H1240" s="386" t="s">
        <v>5496</v>
      </c>
      <c r="I1240" s="388" t="s">
        <v>5503</v>
      </c>
      <c r="J1240" s="381" t="s">
        <v>5504</v>
      </c>
      <c r="L1240" s="381" t="s">
        <v>8563</v>
      </c>
      <c r="M1240" s="381" t="s">
        <v>5109</v>
      </c>
      <c r="N1240" s="380" t="s">
        <v>5120</v>
      </c>
      <c r="O1240" s="381" t="s">
        <v>5121</v>
      </c>
    </row>
    <row r="1241" spans="3:15" x14ac:dyDescent="0.2">
      <c r="C1241" s="377"/>
      <c r="D1241" s="377"/>
      <c r="E1241" s="377"/>
      <c r="H1241" s="386" t="s">
        <v>5496</v>
      </c>
      <c r="I1241" s="388" t="s">
        <v>5505</v>
      </c>
      <c r="J1241" s="381" t="s">
        <v>5506</v>
      </c>
      <c r="L1241" s="381" t="s">
        <v>8564</v>
      </c>
      <c r="M1241" s="381"/>
      <c r="N1241" s="380"/>
      <c r="O1241" s="381" t="s">
        <v>5121</v>
      </c>
    </row>
    <row r="1242" spans="3:15" x14ac:dyDescent="0.2">
      <c r="C1242" s="377"/>
      <c r="D1242" s="377"/>
      <c r="E1242" s="377"/>
      <c r="H1242" s="386" t="s">
        <v>5496</v>
      </c>
      <c r="I1242" s="388" t="s">
        <v>5507</v>
      </c>
      <c r="J1242" s="381" t="s">
        <v>5508</v>
      </c>
      <c r="L1242" s="381" t="s">
        <v>8565</v>
      </c>
      <c r="M1242" s="381" t="s">
        <v>5109</v>
      </c>
      <c r="N1242" s="380" t="s">
        <v>5122</v>
      </c>
      <c r="O1242" s="381" t="s">
        <v>5123</v>
      </c>
    </row>
    <row r="1243" spans="3:15" x14ac:dyDescent="0.2">
      <c r="C1243" s="377"/>
      <c r="D1243" s="377"/>
      <c r="E1243" s="377"/>
      <c r="H1243" s="386" t="s">
        <v>5496</v>
      </c>
      <c r="I1243" s="388" t="s">
        <v>5509</v>
      </c>
      <c r="J1243" s="381" t="s">
        <v>5510</v>
      </c>
      <c r="L1243" s="381" t="s">
        <v>8566</v>
      </c>
      <c r="M1243" s="381"/>
      <c r="N1243" s="380"/>
      <c r="O1243" s="381" t="s">
        <v>5123</v>
      </c>
    </row>
    <row r="1244" spans="3:15" x14ac:dyDescent="0.2">
      <c r="C1244" s="377"/>
      <c r="D1244" s="377"/>
      <c r="E1244" s="377"/>
      <c r="H1244" s="386" t="s">
        <v>5496</v>
      </c>
      <c r="I1244" s="388" t="s">
        <v>5511</v>
      </c>
      <c r="J1244" s="381" t="s">
        <v>5512</v>
      </c>
      <c r="L1244" s="381" t="s">
        <v>8567</v>
      </c>
      <c r="M1244" s="381" t="s">
        <v>5109</v>
      </c>
      <c r="N1244" s="380" t="s">
        <v>5124</v>
      </c>
      <c r="O1244" s="381" t="s">
        <v>5125</v>
      </c>
    </row>
    <row r="1245" spans="3:15" x14ac:dyDescent="0.2">
      <c r="C1245" s="377"/>
      <c r="D1245" s="377"/>
      <c r="E1245" s="377"/>
      <c r="H1245" s="386" t="s">
        <v>5496</v>
      </c>
      <c r="I1245" s="388" t="s">
        <v>5513</v>
      </c>
      <c r="J1245" s="381" t="s">
        <v>5514</v>
      </c>
      <c r="L1245" s="381" t="s">
        <v>8568</v>
      </c>
      <c r="M1245" s="381"/>
      <c r="N1245" s="380"/>
      <c r="O1245" s="381" t="s">
        <v>5125</v>
      </c>
    </row>
    <row r="1246" spans="3:15" x14ac:dyDescent="0.2">
      <c r="C1246" s="377"/>
      <c r="D1246" s="377"/>
      <c r="E1246" s="377"/>
      <c r="H1246" s="386" t="s">
        <v>5496</v>
      </c>
      <c r="I1246" s="388" t="s">
        <v>5515</v>
      </c>
      <c r="J1246" s="381" t="s">
        <v>5516</v>
      </c>
      <c r="L1246" s="381" t="s">
        <v>8569</v>
      </c>
      <c r="M1246" s="381" t="s">
        <v>5109</v>
      </c>
      <c r="N1246" s="380" t="s">
        <v>5126</v>
      </c>
      <c r="O1246" s="381" t="s">
        <v>5127</v>
      </c>
    </row>
    <row r="1247" spans="3:15" x14ac:dyDescent="0.2">
      <c r="C1247" s="377"/>
      <c r="D1247" s="377"/>
      <c r="E1247" s="377"/>
      <c r="H1247" s="386" t="s">
        <v>5496</v>
      </c>
      <c r="I1247" s="388" t="s">
        <v>5517</v>
      </c>
      <c r="J1247" s="381" t="s">
        <v>5518</v>
      </c>
      <c r="L1247" s="381" t="s">
        <v>8570</v>
      </c>
      <c r="M1247" s="381" t="s">
        <v>5129</v>
      </c>
      <c r="N1247" s="380" t="s">
        <v>5130</v>
      </c>
      <c r="O1247" s="381" t="s">
        <v>5131</v>
      </c>
    </row>
    <row r="1248" spans="3:15" x14ac:dyDescent="0.2">
      <c r="C1248" s="377"/>
      <c r="D1248" s="377"/>
      <c r="E1248" s="377"/>
      <c r="H1248" s="386" t="s">
        <v>5496</v>
      </c>
      <c r="I1248" s="388" t="s">
        <v>5519</v>
      </c>
      <c r="J1248" s="381" t="s">
        <v>5520</v>
      </c>
      <c r="L1248" s="381" t="s">
        <v>8571</v>
      </c>
      <c r="M1248" s="381" t="s">
        <v>5129</v>
      </c>
      <c r="N1248" s="380" t="s">
        <v>5132</v>
      </c>
      <c r="O1248" s="381" t="s">
        <v>5133</v>
      </c>
    </row>
    <row r="1249" spans="3:15" x14ac:dyDescent="0.2">
      <c r="C1249" s="377"/>
      <c r="D1249" s="377"/>
      <c r="E1249" s="377"/>
      <c r="H1249" s="386" t="s">
        <v>5496</v>
      </c>
      <c r="I1249" s="388" t="s">
        <v>5521</v>
      </c>
      <c r="J1249" s="381" t="s">
        <v>5522</v>
      </c>
      <c r="L1249" s="381" t="s">
        <v>8572</v>
      </c>
      <c r="M1249" s="381" t="s">
        <v>5129</v>
      </c>
      <c r="N1249" s="380" t="s">
        <v>5134</v>
      </c>
      <c r="O1249" s="381" t="s">
        <v>5135</v>
      </c>
    </row>
    <row r="1250" spans="3:15" x14ac:dyDescent="0.2">
      <c r="C1250" s="377"/>
      <c r="D1250" s="377"/>
      <c r="E1250" s="377"/>
      <c r="H1250" s="386" t="s">
        <v>5496</v>
      </c>
      <c r="I1250" s="388" t="s">
        <v>5523</v>
      </c>
      <c r="J1250" s="381" t="s">
        <v>5524</v>
      </c>
      <c r="L1250" s="381" t="s">
        <v>8573</v>
      </c>
      <c r="M1250" s="381" t="s">
        <v>5129</v>
      </c>
      <c r="N1250" s="380" t="s">
        <v>5136</v>
      </c>
      <c r="O1250" s="381" t="s">
        <v>5137</v>
      </c>
    </row>
    <row r="1251" spans="3:15" x14ac:dyDescent="0.2">
      <c r="C1251" s="377"/>
      <c r="D1251" s="377"/>
      <c r="E1251" s="377"/>
      <c r="H1251" s="386" t="s">
        <v>5496</v>
      </c>
      <c r="I1251" s="388" t="s">
        <v>5525</v>
      </c>
      <c r="J1251" s="381" t="s">
        <v>5526</v>
      </c>
      <c r="L1251" s="381" t="s">
        <v>8574</v>
      </c>
      <c r="M1251" s="381"/>
      <c r="N1251" s="380"/>
      <c r="O1251" s="381" t="s">
        <v>5137</v>
      </c>
    </row>
    <row r="1252" spans="3:15" x14ac:dyDescent="0.2">
      <c r="C1252" s="377"/>
      <c r="D1252" s="377"/>
      <c r="E1252" s="377"/>
      <c r="H1252" s="386" t="s">
        <v>5496</v>
      </c>
      <c r="I1252" s="388" t="s">
        <v>5527</v>
      </c>
      <c r="J1252" s="381" t="s">
        <v>5528</v>
      </c>
      <c r="L1252" s="381" t="s">
        <v>8575</v>
      </c>
      <c r="M1252" s="381" t="s">
        <v>5129</v>
      </c>
      <c r="N1252" s="380" t="s">
        <v>5138</v>
      </c>
      <c r="O1252" s="381" t="s">
        <v>5139</v>
      </c>
    </row>
    <row r="1253" spans="3:15" x14ac:dyDescent="0.2">
      <c r="C1253" s="377"/>
      <c r="D1253" s="377"/>
      <c r="E1253" s="377"/>
      <c r="H1253" s="386" t="s">
        <v>5496</v>
      </c>
      <c r="I1253" s="388" t="s">
        <v>5529</v>
      </c>
      <c r="J1253" s="381" t="s">
        <v>5530</v>
      </c>
      <c r="L1253" s="381" t="s">
        <v>8576</v>
      </c>
      <c r="M1253" s="381" t="s">
        <v>5129</v>
      </c>
      <c r="N1253" s="380" t="s">
        <v>5140</v>
      </c>
      <c r="O1253" s="381" t="s">
        <v>5141</v>
      </c>
    </row>
    <row r="1254" spans="3:15" x14ac:dyDescent="0.2">
      <c r="C1254" s="377"/>
      <c r="D1254" s="377"/>
      <c r="E1254" s="377"/>
      <c r="H1254" s="386" t="s">
        <v>5496</v>
      </c>
      <c r="I1254" s="388" t="s">
        <v>5531</v>
      </c>
      <c r="J1254" s="381" t="s">
        <v>5532</v>
      </c>
      <c r="L1254" s="381" t="s">
        <v>8577</v>
      </c>
      <c r="M1254" s="381" t="s">
        <v>5129</v>
      </c>
      <c r="N1254" s="380" t="s">
        <v>5142</v>
      </c>
      <c r="O1254" s="381" t="s">
        <v>5143</v>
      </c>
    </row>
    <row r="1255" spans="3:15" x14ac:dyDescent="0.2">
      <c r="C1255" s="377"/>
      <c r="D1255" s="377"/>
      <c r="E1255" s="377"/>
      <c r="H1255" s="386" t="s">
        <v>5496</v>
      </c>
      <c r="I1255" s="388" t="s">
        <v>5533</v>
      </c>
      <c r="J1255" s="381" t="s">
        <v>5534</v>
      </c>
      <c r="L1255" s="381" t="s">
        <v>8578</v>
      </c>
      <c r="M1255" s="381" t="s">
        <v>5129</v>
      </c>
      <c r="N1255" s="380" t="s">
        <v>5144</v>
      </c>
      <c r="O1255" s="381" t="s">
        <v>5145</v>
      </c>
    </row>
    <row r="1256" spans="3:15" x14ac:dyDescent="0.2">
      <c r="C1256" s="377"/>
      <c r="D1256" s="377"/>
      <c r="E1256" s="377"/>
      <c r="H1256" s="386" t="s">
        <v>5496</v>
      </c>
      <c r="I1256" s="388" t="s">
        <v>5535</v>
      </c>
      <c r="J1256" s="381" t="s">
        <v>5536</v>
      </c>
      <c r="L1256" s="381" t="s">
        <v>8579</v>
      </c>
      <c r="M1256" s="381" t="s">
        <v>5129</v>
      </c>
      <c r="N1256" s="380" t="s">
        <v>5146</v>
      </c>
      <c r="O1256" s="381" t="s">
        <v>5147</v>
      </c>
    </row>
    <row r="1257" spans="3:15" x14ac:dyDescent="0.2">
      <c r="C1257" s="377"/>
      <c r="D1257" s="377"/>
      <c r="E1257" s="377"/>
      <c r="H1257" s="386" t="s">
        <v>5496</v>
      </c>
      <c r="I1257" s="388" t="s">
        <v>5537</v>
      </c>
      <c r="J1257" s="381" t="s">
        <v>5538</v>
      </c>
      <c r="L1257" s="381" t="s">
        <v>8580</v>
      </c>
      <c r="M1257" s="381"/>
      <c r="N1257" s="380"/>
      <c r="O1257" s="381" t="s">
        <v>5147</v>
      </c>
    </row>
    <row r="1258" spans="3:15" x14ac:dyDescent="0.2">
      <c r="C1258" s="377"/>
      <c r="D1258" s="377"/>
      <c r="E1258" s="377"/>
      <c r="H1258" s="386" t="s">
        <v>5496</v>
      </c>
      <c r="I1258" s="388" t="s">
        <v>5539</v>
      </c>
      <c r="J1258" s="381" t="s">
        <v>5540</v>
      </c>
      <c r="L1258" s="381" t="s">
        <v>8581</v>
      </c>
      <c r="M1258" s="381" t="s">
        <v>5129</v>
      </c>
      <c r="N1258" s="380" t="s">
        <v>5148</v>
      </c>
      <c r="O1258" s="381" t="s">
        <v>5149</v>
      </c>
    </row>
    <row r="1259" spans="3:15" x14ac:dyDescent="0.2">
      <c r="C1259" s="377"/>
      <c r="D1259" s="377"/>
      <c r="E1259" s="377"/>
      <c r="H1259" s="386" t="s">
        <v>5496</v>
      </c>
      <c r="I1259" s="388" t="s">
        <v>5541</v>
      </c>
      <c r="J1259" s="381" t="s">
        <v>5542</v>
      </c>
      <c r="L1259" s="381" t="s">
        <v>8582</v>
      </c>
      <c r="M1259" s="381" t="s">
        <v>5129</v>
      </c>
      <c r="N1259" s="380" t="s">
        <v>5150</v>
      </c>
      <c r="O1259" s="381" t="s">
        <v>5151</v>
      </c>
    </row>
    <row r="1260" spans="3:15" x14ac:dyDescent="0.2">
      <c r="C1260" s="377"/>
      <c r="D1260" s="377"/>
      <c r="E1260" s="377"/>
      <c r="H1260" s="386" t="s">
        <v>5496</v>
      </c>
      <c r="I1260" s="388" t="s">
        <v>5543</v>
      </c>
      <c r="J1260" s="381" t="s">
        <v>5544</v>
      </c>
      <c r="L1260" s="381" t="s">
        <v>8583</v>
      </c>
      <c r="M1260" s="381" t="s">
        <v>5129</v>
      </c>
      <c r="N1260" s="380" t="s">
        <v>5152</v>
      </c>
      <c r="O1260" s="381" t="s">
        <v>5153</v>
      </c>
    </row>
    <row r="1261" spans="3:15" x14ac:dyDescent="0.2">
      <c r="C1261" s="377"/>
      <c r="D1261" s="377"/>
      <c r="E1261" s="377"/>
      <c r="H1261" s="386" t="s">
        <v>5496</v>
      </c>
      <c r="I1261" s="388" t="s">
        <v>5545</v>
      </c>
      <c r="J1261" s="381" t="s">
        <v>5546</v>
      </c>
      <c r="L1261" s="381" t="s">
        <v>8584</v>
      </c>
      <c r="M1261" s="381" t="s">
        <v>5129</v>
      </c>
      <c r="N1261" s="380" t="s">
        <v>5154</v>
      </c>
      <c r="O1261" s="381" t="s">
        <v>5155</v>
      </c>
    </row>
    <row r="1262" spans="3:15" x14ac:dyDescent="0.2">
      <c r="C1262" s="377"/>
      <c r="D1262" s="377"/>
      <c r="E1262" s="377"/>
      <c r="H1262" s="386" t="s">
        <v>5496</v>
      </c>
      <c r="I1262" s="388" t="s">
        <v>5547</v>
      </c>
      <c r="J1262" s="381" t="s">
        <v>5548</v>
      </c>
      <c r="L1262" s="381" t="s">
        <v>8585</v>
      </c>
      <c r="M1262" s="381" t="s">
        <v>5129</v>
      </c>
      <c r="N1262" s="380" t="s">
        <v>5156</v>
      </c>
      <c r="O1262" s="381" t="s">
        <v>5157</v>
      </c>
    </row>
    <row r="1263" spans="3:15" x14ac:dyDescent="0.2">
      <c r="C1263" s="377"/>
      <c r="D1263" s="377"/>
      <c r="E1263" s="377"/>
      <c r="H1263" s="386" t="s">
        <v>5496</v>
      </c>
      <c r="I1263" s="388" t="s">
        <v>5549</v>
      </c>
      <c r="J1263" s="381" t="s">
        <v>5550</v>
      </c>
      <c r="L1263" s="381" t="s">
        <v>8586</v>
      </c>
      <c r="M1263" s="381" t="s">
        <v>5129</v>
      </c>
      <c r="N1263" s="380" t="s">
        <v>5158</v>
      </c>
      <c r="O1263" s="381" t="s">
        <v>5159</v>
      </c>
    </row>
    <row r="1264" spans="3:15" x14ac:dyDescent="0.2">
      <c r="C1264" s="377"/>
      <c r="D1264" s="377"/>
      <c r="E1264" s="377"/>
      <c r="H1264" s="386" t="s">
        <v>5496</v>
      </c>
      <c r="I1264" s="388" t="s">
        <v>5551</v>
      </c>
      <c r="J1264" s="381" t="s">
        <v>5552</v>
      </c>
      <c r="L1264" s="381" t="s">
        <v>8587</v>
      </c>
      <c r="M1264" s="381" t="s">
        <v>5129</v>
      </c>
      <c r="N1264" s="380" t="s">
        <v>5160</v>
      </c>
      <c r="O1264" s="381" t="s">
        <v>5161</v>
      </c>
    </row>
    <row r="1265" spans="3:15" x14ac:dyDescent="0.2">
      <c r="C1265" s="377"/>
      <c r="D1265" s="377"/>
      <c r="E1265" s="377"/>
      <c r="H1265" s="386" t="s">
        <v>5496</v>
      </c>
      <c r="I1265" s="388" t="s">
        <v>5553</v>
      </c>
      <c r="J1265" s="381" t="s">
        <v>5554</v>
      </c>
      <c r="L1265" s="381" t="s">
        <v>8588</v>
      </c>
      <c r="M1265" s="381" t="s">
        <v>5129</v>
      </c>
      <c r="N1265" s="380" t="s">
        <v>5162</v>
      </c>
      <c r="O1265" s="381" t="s">
        <v>5163</v>
      </c>
    </row>
    <row r="1266" spans="3:15" x14ac:dyDescent="0.2">
      <c r="C1266" s="377"/>
      <c r="D1266" s="377"/>
      <c r="E1266" s="377"/>
      <c r="H1266" s="386" t="s">
        <v>5496</v>
      </c>
      <c r="I1266" s="388" t="s">
        <v>5555</v>
      </c>
      <c r="J1266" s="381" t="s">
        <v>5556</v>
      </c>
      <c r="L1266" s="381" t="s">
        <v>8589</v>
      </c>
      <c r="M1266" s="381" t="s">
        <v>5129</v>
      </c>
      <c r="N1266" s="380" t="s">
        <v>5164</v>
      </c>
      <c r="O1266" s="381" t="s">
        <v>5165</v>
      </c>
    </row>
    <row r="1267" spans="3:15" x14ac:dyDescent="0.2">
      <c r="C1267" s="377"/>
      <c r="D1267" s="377"/>
      <c r="E1267" s="377"/>
      <c r="H1267" s="386" t="s">
        <v>5496</v>
      </c>
      <c r="I1267" s="388" t="s">
        <v>5557</v>
      </c>
      <c r="J1267" s="381" t="s">
        <v>5558</v>
      </c>
      <c r="L1267" s="381" t="s">
        <v>8590</v>
      </c>
      <c r="M1267" s="381" t="s">
        <v>5129</v>
      </c>
      <c r="N1267" s="380" t="s">
        <v>5166</v>
      </c>
      <c r="O1267" s="381" t="s">
        <v>5167</v>
      </c>
    </row>
    <row r="1268" spans="3:15" x14ac:dyDescent="0.2">
      <c r="C1268" s="377"/>
      <c r="D1268" s="377"/>
      <c r="E1268" s="377"/>
      <c r="H1268" s="386" t="s">
        <v>5496</v>
      </c>
      <c r="I1268" s="388" t="s">
        <v>5559</v>
      </c>
      <c r="J1268" s="381" t="s">
        <v>5560</v>
      </c>
      <c r="L1268" s="381" t="s">
        <v>8591</v>
      </c>
      <c r="M1268" s="381"/>
      <c r="N1268" s="380"/>
      <c r="O1268" s="381" t="s">
        <v>5167</v>
      </c>
    </row>
    <row r="1269" spans="3:15" x14ac:dyDescent="0.2">
      <c r="C1269" s="377"/>
      <c r="D1269" s="377"/>
      <c r="E1269" s="377"/>
      <c r="H1269" s="386" t="s">
        <v>5496</v>
      </c>
      <c r="I1269" s="388" t="s">
        <v>5561</v>
      </c>
      <c r="J1269" s="381" t="s">
        <v>5562</v>
      </c>
      <c r="L1269" s="381" t="s">
        <v>8592</v>
      </c>
      <c r="M1269" s="381" t="s">
        <v>5129</v>
      </c>
      <c r="N1269" s="380" t="s">
        <v>5168</v>
      </c>
      <c r="O1269" s="381" t="s">
        <v>5169</v>
      </c>
    </row>
    <row r="1270" spans="3:15" x14ac:dyDescent="0.2">
      <c r="C1270" s="377"/>
      <c r="D1270" s="377"/>
      <c r="E1270" s="377"/>
      <c r="H1270" s="386" t="s">
        <v>5496</v>
      </c>
      <c r="I1270" s="388" t="s">
        <v>5563</v>
      </c>
      <c r="J1270" s="381" t="s">
        <v>5564</v>
      </c>
      <c r="L1270" s="381" t="s">
        <v>8593</v>
      </c>
      <c r="M1270" s="381" t="s">
        <v>5129</v>
      </c>
      <c r="N1270" s="380" t="s">
        <v>5170</v>
      </c>
      <c r="O1270" s="381" t="s">
        <v>5171</v>
      </c>
    </row>
    <row r="1271" spans="3:15" x14ac:dyDescent="0.2">
      <c r="C1271" s="377"/>
      <c r="D1271" s="377"/>
      <c r="E1271" s="377"/>
      <c r="H1271" s="386" t="s">
        <v>5496</v>
      </c>
      <c r="I1271" s="388" t="s">
        <v>5565</v>
      </c>
      <c r="J1271" s="381" t="s">
        <v>5566</v>
      </c>
      <c r="L1271" s="381" t="s">
        <v>8594</v>
      </c>
      <c r="M1271" s="381" t="s">
        <v>5129</v>
      </c>
      <c r="N1271" s="380" t="s">
        <v>5172</v>
      </c>
      <c r="O1271" s="381" t="s">
        <v>5173</v>
      </c>
    </row>
    <row r="1272" spans="3:15" x14ac:dyDescent="0.2">
      <c r="C1272" s="377"/>
      <c r="D1272" s="377"/>
      <c r="E1272" s="377"/>
      <c r="H1272" s="386" t="s">
        <v>5496</v>
      </c>
      <c r="I1272" s="388" t="s">
        <v>5567</v>
      </c>
      <c r="J1272" s="381" t="s">
        <v>5568</v>
      </c>
      <c r="L1272" s="381" t="s">
        <v>8595</v>
      </c>
      <c r="M1272" s="381" t="s">
        <v>5129</v>
      </c>
      <c r="N1272" s="380" t="s">
        <v>5174</v>
      </c>
      <c r="O1272" s="381" t="s">
        <v>5175</v>
      </c>
    </row>
    <row r="1273" spans="3:15" x14ac:dyDescent="0.2">
      <c r="C1273" s="377"/>
      <c r="D1273" s="377"/>
      <c r="E1273" s="377"/>
      <c r="H1273" s="386" t="s">
        <v>5496</v>
      </c>
      <c r="I1273" s="388" t="s">
        <v>5569</v>
      </c>
      <c r="J1273" s="381" t="s">
        <v>5570</v>
      </c>
      <c r="L1273" s="381" t="s">
        <v>8596</v>
      </c>
      <c r="M1273" s="381" t="s">
        <v>5129</v>
      </c>
      <c r="N1273" s="380" t="s">
        <v>5176</v>
      </c>
      <c r="O1273" s="381" t="s">
        <v>5177</v>
      </c>
    </row>
    <row r="1274" spans="3:15" x14ac:dyDescent="0.2">
      <c r="C1274" s="377"/>
      <c r="D1274" s="377"/>
      <c r="E1274" s="377"/>
      <c r="H1274" s="386" t="s">
        <v>5496</v>
      </c>
      <c r="I1274" s="388" t="s">
        <v>5571</v>
      </c>
      <c r="J1274" s="381" t="s">
        <v>5572</v>
      </c>
      <c r="L1274" s="381" t="s">
        <v>8597</v>
      </c>
      <c r="M1274" s="381" t="s">
        <v>5129</v>
      </c>
      <c r="N1274" s="380" t="s">
        <v>5178</v>
      </c>
      <c r="O1274" s="381" t="s">
        <v>5179</v>
      </c>
    </row>
    <row r="1275" spans="3:15" x14ac:dyDescent="0.2">
      <c r="C1275" s="377"/>
      <c r="D1275" s="377"/>
      <c r="E1275" s="377"/>
      <c r="H1275" s="386" t="s">
        <v>5496</v>
      </c>
      <c r="I1275" s="388" t="s">
        <v>5573</v>
      </c>
      <c r="J1275" s="381" t="s">
        <v>5574</v>
      </c>
      <c r="L1275" s="381" t="s">
        <v>8598</v>
      </c>
      <c r="M1275" s="381" t="s">
        <v>5129</v>
      </c>
      <c r="N1275" s="380" t="s">
        <v>5180</v>
      </c>
      <c r="O1275" s="381" t="s">
        <v>5181</v>
      </c>
    </row>
    <row r="1276" spans="3:15" x14ac:dyDescent="0.2">
      <c r="C1276" s="377"/>
      <c r="D1276" s="377"/>
      <c r="E1276" s="377"/>
      <c r="H1276" s="386" t="s">
        <v>5496</v>
      </c>
      <c r="I1276" s="388" t="s">
        <v>5575</v>
      </c>
      <c r="J1276" s="381" t="s">
        <v>5576</v>
      </c>
      <c r="L1276" s="381" t="s">
        <v>8599</v>
      </c>
      <c r="M1276" s="381" t="s">
        <v>5129</v>
      </c>
      <c r="N1276" s="380" t="s">
        <v>5182</v>
      </c>
      <c r="O1276" s="381" t="s">
        <v>5183</v>
      </c>
    </row>
    <row r="1277" spans="3:15" x14ac:dyDescent="0.2">
      <c r="C1277" s="377"/>
      <c r="D1277" s="377"/>
      <c r="E1277" s="377"/>
      <c r="H1277" s="386" t="s">
        <v>5496</v>
      </c>
      <c r="I1277" s="388" t="s">
        <v>5577</v>
      </c>
      <c r="J1277" s="381" t="s">
        <v>5578</v>
      </c>
      <c r="L1277" s="381" t="s">
        <v>8600</v>
      </c>
      <c r="M1277" s="381" t="s">
        <v>5129</v>
      </c>
      <c r="N1277" s="380" t="s">
        <v>5184</v>
      </c>
      <c r="O1277" s="381" t="s">
        <v>5185</v>
      </c>
    </row>
    <row r="1278" spans="3:15" x14ac:dyDescent="0.2">
      <c r="C1278" s="377"/>
      <c r="D1278" s="377"/>
      <c r="E1278" s="377"/>
      <c r="H1278" s="386" t="s">
        <v>5496</v>
      </c>
      <c r="I1278" s="388" t="s">
        <v>5579</v>
      </c>
      <c r="J1278" s="381" t="s">
        <v>5580</v>
      </c>
      <c r="L1278" s="381" t="s">
        <v>8601</v>
      </c>
      <c r="M1278" s="381" t="s">
        <v>5129</v>
      </c>
      <c r="N1278" s="380" t="s">
        <v>5186</v>
      </c>
      <c r="O1278" s="381" t="s">
        <v>5187</v>
      </c>
    </row>
    <row r="1279" spans="3:15" x14ac:dyDescent="0.2">
      <c r="C1279" s="377"/>
      <c r="D1279" s="377"/>
      <c r="E1279" s="377"/>
      <c r="H1279" s="386" t="s">
        <v>5496</v>
      </c>
      <c r="I1279" s="388" t="s">
        <v>5581</v>
      </c>
      <c r="J1279" s="381" t="s">
        <v>5582</v>
      </c>
      <c r="L1279" s="381" t="s">
        <v>8602</v>
      </c>
      <c r="M1279" s="381" t="s">
        <v>5129</v>
      </c>
      <c r="N1279" s="380" t="s">
        <v>5188</v>
      </c>
      <c r="O1279" s="381" t="s">
        <v>5189</v>
      </c>
    </row>
    <row r="1280" spans="3:15" x14ac:dyDescent="0.2">
      <c r="C1280" s="377"/>
      <c r="D1280" s="377"/>
      <c r="E1280" s="377"/>
      <c r="H1280" s="386" t="s">
        <v>5496</v>
      </c>
      <c r="I1280" s="388" t="s">
        <v>5583</v>
      </c>
      <c r="J1280" s="381" t="s">
        <v>5584</v>
      </c>
      <c r="L1280" s="381" t="s">
        <v>8603</v>
      </c>
      <c r="M1280" s="381" t="s">
        <v>5129</v>
      </c>
      <c r="N1280" s="380" t="s">
        <v>5190</v>
      </c>
      <c r="O1280" s="381" t="s">
        <v>5191</v>
      </c>
    </row>
    <row r="1281" spans="3:15" x14ac:dyDescent="0.2">
      <c r="C1281" s="377"/>
      <c r="D1281" s="377"/>
      <c r="E1281" s="377"/>
      <c r="H1281" s="386" t="s">
        <v>5496</v>
      </c>
      <c r="I1281" s="388" t="s">
        <v>5585</v>
      </c>
      <c r="J1281" s="381" t="s">
        <v>5586</v>
      </c>
      <c r="L1281" s="381" t="s">
        <v>8604</v>
      </c>
      <c r="M1281" s="381" t="s">
        <v>5129</v>
      </c>
      <c r="N1281" s="380" t="s">
        <v>5192</v>
      </c>
      <c r="O1281" s="381" t="s">
        <v>5193</v>
      </c>
    </row>
    <row r="1282" spans="3:15" x14ac:dyDescent="0.2">
      <c r="C1282" s="377"/>
      <c r="D1282" s="377"/>
      <c r="E1282" s="377"/>
      <c r="H1282" s="386" t="s">
        <v>5496</v>
      </c>
      <c r="I1282" s="388" t="s">
        <v>5587</v>
      </c>
      <c r="J1282" s="381" t="s">
        <v>5588</v>
      </c>
      <c r="L1282" s="381" t="s">
        <v>8605</v>
      </c>
      <c r="M1282" s="381" t="s">
        <v>5129</v>
      </c>
      <c r="N1282" s="380" t="s">
        <v>5194</v>
      </c>
      <c r="O1282" s="381" t="s">
        <v>5195</v>
      </c>
    </row>
    <row r="1283" spans="3:15" x14ac:dyDescent="0.2">
      <c r="C1283" s="377"/>
      <c r="D1283" s="377"/>
      <c r="E1283" s="377"/>
      <c r="H1283" s="386" t="s">
        <v>5496</v>
      </c>
      <c r="I1283" s="388" t="s">
        <v>5589</v>
      </c>
      <c r="J1283" s="381" t="s">
        <v>5590</v>
      </c>
      <c r="L1283" s="381" t="s">
        <v>8606</v>
      </c>
      <c r="M1283" s="381" t="s">
        <v>5129</v>
      </c>
      <c r="N1283" s="380" t="s">
        <v>5196</v>
      </c>
      <c r="O1283" s="381" t="s">
        <v>5197</v>
      </c>
    </row>
    <row r="1284" spans="3:15" x14ac:dyDescent="0.2">
      <c r="C1284" s="377"/>
      <c r="D1284" s="377"/>
      <c r="E1284" s="377"/>
      <c r="H1284" s="386" t="s">
        <v>5496</v>
      </c>
      <c r="I1284" s="388" t="s">
        <v>5591</v>
      </c>
      <c r="J1284" s="381" t="s">
        <v>5592</v>
      </c>
      <c r="L1284" s="381" t="s">
        <v>8607</v>
      </c>
      <c r="M1284" s="381" t="s">
        <v>5129</v>
      </c>
      <c r="N1284" s="380" t="s">
        <v>5198</v>
      </c>
      <c r="O1284" s="381" t="s">
        <v>5199</v>
      </c>
    </row>
    <row r="1285" spans="3:15" x14ac:dyDescent="0.2">
      <c r="C1285" s="377"/>
      <c r="D1285" s="377"/>
      <c r="E1285" s="377"/>
      <c r="H1285" s="386" t="s">
        <v>5496</v>
      </c>
      <c r="I1285" s="388" t="s">
        <v>5593</v>
      </c>
      <c r="J1285" s="381" t="s">
        <v>5594</v>
      </c>
      <c r="L1285" s="381" t="s">
        <v>8608</v>
      </c>
      <c r="M1285" s="381" t="s">
        <v>5129</v>
      </c>
      <c r="N1285" s="380" t="s">
        <v>5200</v>
      </c>
      <c r="O1285" s="381" t="s">
        <v>5201</v>
      </c>
    </row>
    <row r="1286" spans="3:15" x14ac:dyDescent="0.2">
      <c r="C1286" s="377"/>
      <c r="D1286" s="377"/>
      <c r="E1286" s="377"/>
      <c r="H1286" s="386" t="s">
        <v>5496</v>
      </c>
      <c r="I1286" s="388" t="s">
        <v>5595</v>
      </c>
      <c r="J1286" s="381" t="s">
        <v>5596</v>
      </c>
      <c r="L1286" s="381" t="s">
        <v>8609</v>
      </c>
      <c r="M1286" s="381" t="s">
        <v>5129</v>
      </c>
      <c r="N1286" s="380" t="s">
        <v>5202</v>
      </c>
      <c r="O1286" s="381" t="s">
        <v>5203</v>
      </c>
    </row>
    <row r="1287" spans="3:15" x14ac:dyDescent="0.2">
      <c r="C1287" s="377"/>
      <c r="D1287" s="377"/>
      <c r="E1287" s="377"/>
      <c r="H1287" s="386" t="s">
        <v>5496</v>
      </c>
      <c r="I1287" s="388" t="s">
        <v>5597</v>
      </c>
      <c r="J1287" s="381" t="s">
        <v>5598</v>
      </c>
      <c r="L1287" s="381" t="s">
        <v>8610</v>
      </c>
      <c r="M1287" s="381" t="s">
        <v>5129</v>
      </c>
      <c r="N1287" s="380" t="s">
        <v>5204</v>
      </c>
      <c r="O1287" s="381" t="s">
        <v>5205</v>
      </c>
    </row>
    <row r="1288" spans="3:15" x14ac:dyDescent="0.2">
      <c r="C1288" s="377"/>
      <c r="D1288" s="377"/>
      <c r="E1288" s="377"/>
      <c r="H1288" s="386" t="s">
        <v>5496</v>
      </c>
      <c r="I1288" s="388" t="s">
        <v>5599</v>
      </c>
      <c r="J1288" s="381" t="s">
        <v>5600</v>
      </c>
      <c r="L1288" s="381" t="s">
        <v>8611</v>
      </c>
      <c r="M1288" s="381" t="s">
        <v>5129</v>
      </c>
      <c r="N1288" s="380" t="s">
        <v>5206</v>
      </c>
      <c r="O1288" s="381" t="s">
        <v>5207</v>
      </c>
    </row>
    <row r="1289" spans="3:15" x14ac:dyDescent="0.2">
      <c r="C1289" s="377"/>
      <c r="D1289" s="377"/>
      <c r="E1289" s="377"/>
      <c r="H1289" s="386" t="s">
        <v>5496</v>
      </c>
      <c r="I1289" s="388" t="s">
        <v>5601</v>
      </c>
      <c r="J1289" s="381" t="s">
        <v>5602</v>
      </c>
      <c r="L1289" s="381" t="s">
        <v>8612</v>
      </c>
      <c r="M1289" s="381" t="s">
        <v>5129</v>
      </c>
      <c r="N1289" s="380" t="s">
        <v>5208</v>
      </c>
      <c r="O1289" s="381" t="s">
        <v>5209</v>
      </c>
    </row>
    <row r="1290" spans="3:15" x14ac:dyDescent="0.2">
      <c r="C1290" s="377"/>
      <c r="D1290" s="377"/>
      <c r="E1290" s="377"/>
      <c r="H1290" s="394"/>
      <c r="I1290" s="390" t="s">
        <v>5603</v>
      </c>
      <c r="J1290" s="395"/>
      <c r="L1290" s="381" t="s">
        <v>8613</v>
      </c>
      <c r="M1290" s="381" t="s">
        <v>5129</v>
      </c>
      <c r="N1290" s="380" t="s">
        <v>5210</v>
      </c>
      <c r="O1290" s="381" t="s">
        <v>5211</v>
      </c>
    </row>
    <row r="1291" spans="3:15" x14ac:dyDescent="0.2">
      <c r="C1291" s="377"/>
      <c r="D1291" s="377"/>
      <c r="E1291" s="377"/>
      <c r="H1291" s="386" t="s">
        <v>5604</v>
      </c>
      <c r="I1291" s="388" t="s">
        <v>5605</v>
      </c>
      <c r="J1291" s="381" t="s">
        <v>5606</v>
      </c>
      <c r="L1291" s="381" t="s">
        <v>8614</v>
      </c>
      <c r="M1291" s="381" t="s">
        <v>5129</v>
      </c>
      <c r="N1291" s="380" t="s">
        <v>5212</v>
      </c>
      <c r="O1291" s="381" t="s">
        <v>5213</v>
      </c>
    </row>
    <row r="1292" spans="3:15" x14ac:dyDescent="0.2">
      <c r="C1292" s="377"/>
      <c r="D1292" s="377"/>
      <c r="E1292" s="377"/>
      <c r="H1292" s="386" t="s">
        <v>5604</v>
      </c>
      <c r="I1292" s="388" t="s">
        <v>5607</v>
      </c>
      <c r="J1292" s="381" t="s">
        <v>5608</v>
      </c>
      <c r="L1292" s="381" t="s">
        <v>8615</v>
      </c>
      <c r="M1292" s="381" t="s">
        <v>5215</v>
      </c>
      <c r="N1292" s="380" t="s">
        <v>5216</v>
      </c>
      <c r="O1292" s="381" t="s">
        <v>5217</v>
      </c>
    </row>
    <row r="1293" spans="3:15" x14ac:dyDescent="0.2">
      <c r="C1293" s="377"/>
      <c r="D1293" s="377"/>
      <c r="E1293" s="377"/>
      <c r="H1293" s="386" t="s">
        <v>5604</v>
      </c>
      <c r="I1293" s="388" t="s">
        <v>5609</v>
      </c>
      <c r="J1293" s="381" t="s">
        <v>5610</v>
      </c>
      <c r="L1293" s="381" t="s">
        <v>8616</v>
      </c>
      <c r="M1293" s="381" t="s">
        <v>5215</v>
      </c>
      <c r="N1293" s="380" t="s">
        <v>5218</v>
      </c>
      <c r="O1293" s="381" t="s">
        <v>5219</v>
      </c>
    </row>
    <row r="1294" spans="3:15" x14ac:dyDescent="0.2">
      <c r="C1294" s="377"/>
      <c r="D1294" s="377"/>
      <c r="E1294" s="377"/>
      <c r="H1294" s="386" t="s">
        <v>5604</v>
      </c>
      <c r="I1294" s="388" t="s">
        <v>5611</v>
      </c>
      <c r="J1294" s="381" t="s">
        <v>5612</v>
      </c>
      <c r="L1294" s="381" t="s">
        <v>8617</v>
      </c>
      <c r="M1294" s="381" t="s">
        <v>5215</v>
      </c>
      <c r="N1294" s="380" t="s">
        <v>5220</v>
      </c>
      <c r="O1294" s="381" t="s">
        <v>5221</v>
      </c>
    </row>
    <row r="1295" spans="3:15" x14ac:dyDescent="0.2">
      <c r="C1295" s="377"/>
      <c r="D1295" s="377"/>
      <c r="E1295" s="377"/>
      <c r="H1295" s="386" t="s">
        <v>5604</v>
      </c>
      <c r="I1295" s="388" t="s">
        <v>5613</v>
      </c>
      <c r="J1295" s="381" t="s">
        <v>5614</v>
      </c>
      <c r="L1295" s="381" t="s">
        <v>8618</v>
      </c>
      <c r="M1295" s="381" t="s">
        <v>5215</v>
      </c>
      <c r="N1295" s="380" t="s">
        <v>5222</v>
      </c>
      <c r="O1295" s="381" t="s">
        <v>5223</v>
      </c>
    </row>
    <row r="1296" spans="3:15" x14ac:dyDescent="0.2">
      <c r="C1296" s="377"/>
      <c r="D1296" s="377"/>
      <c r="E1296" s="377"/>
      <c r="H1296" s="386" t="s">
        <v>5604</v>
      </c>
      <c r="I1296" s="388" t="s">
        <v>5615</v>
      </c>
      <c r="J1296" s="381" t="s">
        <v>5616</v>
      </c>
      <c r="L1296" s="381" t="s">
        <v>8619</v>
      </c>
      <c r="M1296" s="381" t="s">
        <v>5215</v>
      </c>
      <c r="N1296" s="380" t="s">
        <v>5224</v>
      </c>
      <c r="O1296" s="381" t="s">
        <v>5225</v>
      </c>
    </row>
    <row r="1297" spans="3:15" x14ac:dyDescent="0.2">
      <c r="C1297" s="377"/>
      <c r="D1297" s="377"/>
      <c r="E1297" s="377"/>
      <c r="H1297" s="386" t="s">
        <v>5604</v>
      </c>
      <c r="I1297" s="388" t="s">
        <v>5617</v>
      </c>
      <c r="J1297" s="381" t="s">
        <v>5618</v>
      </c>
      <c r="L1297" s="381" t="s">
        <v>8620</v>
      </c>
      <c r="M1297" s="381" t="s">
        <v>5215</v>
      </c>
      <c r="N1297" s="380" t="s">
        <v>5226</v>
      </c>
      <c r="O1297" s="381" t="s">
        <v>5227</v>
      </c>
    </row>
    <row r="1298" spans="3:15" x14ac:dyDescent="0.2">
      <c r="C1298" s="377"/>
      <c r="D1298" s="377"/>
      <c r="E1298" s="377"/>
      <c r="H1298" s="386" t="s">
        <v>5604</v>
      </c>
      <c r="I1298" s="388" t="s">
        <v>5619</v>
      </c>
      <c r="J1298" s="381" t="s">
        <v>5620</v>
      </c>
      <c r="L1298" s="381" t="s">
        <v>8621</v>
      </c>
      <c r="M1298" s="381" t="s">
        <v>5215</v>
      </c>
      <c r="N1298" s="380" t="s">
        <v>5228</v>
      </c>
      <c r="O1298" s="381" t="s">
        <v>5229</v>
      </c>
    </row>
    <row r="1299" spans="3:15" x14ac:dyDescent="0.2">
      <c r="C1299" s="377"/>
      <c r="D1299" s="377"/>
      <c r="E1299" s="377"/>
      <c r="H1299" s="386" t="s">
        <v>5604</v>
      </c>
      <c r="I1299" s="388" t="s">
        <v>5621</v>
      </c>
      <c r="J1299" s="381" t="s">
        <v>5622</v>
      </c>
      <c r="L1299" s="381" t="s">
        <v>8622</v>
      </c>
      <c r="M1299" s="381"/>
      <c r="N1299" s="380"/>
      <c r="O1299" s="381" t="s">
        <v>5229</v>
      </c>
    </row>
    <row r="1300" spans="3:15" x14ac:dyDescent="0.2">
      <c r="C1300" s="377"/>
      <c r="D1300" s="377"/>
      <c r="E1300" s="377"/>
      <c r="H1300" s="386" t="s">
        <v>5604</v>
      </c>
      <c r="I1300" s="388" t="s">
        <v>5424</v>
      </c>
      <c r="J1300" s="381" t="s">
        <v>5623</v>
      </c>
      <c r="L1300" s="381" t="s">
        <v>8623</v>
      </c>
      <c r="M1300" s="381" t="s">
        <v>5215</v>
      </c>
      <c r="N1300" s="380" t="s">
        <v>5230</v>
      </c>
      <c r="O1300" s="381" t="s">
        <v>5231</v>
      </c>
    </row>
    <row r="1301" spans="3:15" x14ac:dyDescent="0.2">
      <c r="C1301" s="377"/>
      <c r="D1301" s="377"/>
      <c r="E1301" s="377"/>
      <c r="H1301" s="386" t="s">
        <v>5604</v>
      </c>
      <c r="I1301" s="388" t="s">
        <v>5624</v>
      </c>
      <c r="J1301" s="381" t="s">
        <v>5625</v>
      </c>
      <c r="L1301" s="381" t="s">
        <v>8624</v>
      </c>
      <c r="M1301" s="381" t="s">
        <v>5215</v>
      </c>
      <c r="N1301" s="380" t="s">
        <v>5232</v>
      </c>
      <c r="O1301" s="381" t="s">
        <v>5233</v>
      </c>
    </row>
    <row r="1302" spans="3:15" x14ac:dyDescent="0.2">
      <c r="C1302" s="377"/>
      <c r="D1302" s="377"/>
      <c r="E1302" s="377"/>
      <c r="H1302" s="386" t="s">
        <v>5604</v>
      </c>
      <c r="I1302" s="388" t="s">
        <v>5626</v>
      </c>
      <c r="J1302" s="381" t="s">
        <v>5627</v>
      </c>
      <c r="L1302" s="381" t="s">
        <v>8625</v>
      </c>
      <c r="M1302" s="381" t="s">
        <v>5215</v>
      </c>
      <c r="N1302" s="380" t="s">
        <v>5234</v>
      </c>
      <c r="O1302" s="381" t="s">
        <v>5235</v>
      </c>
    </row>
    <row r="1303" spans="3:15" x14ac:dyDescent="0.2">
      <c r="C1303" s="377"/>
      <c r="D1303" s="377"/>
      <c r="E1303" s="377"/>
      <c r="H1303" s="386" t="s">
        <v>5604</v>
      </c>
      <c r="I1303" s="388" t="s">
        <v>5628</v>
      </c>
      <c r="J1303" s="381" t="s">
        <v>5629</v>
      </c>
      <c r="L1303" s="381" t="s">
        <v>8626</v>
      </c>
      <c r="M1303" s="381"/>
      <c r="N1303" s="380"/>
      <c r="O1303" s="381" t="s">
        <v>5235</v>
      </c>
    </row>
    <row r="1304" spans="3:15" x14ac:dyDescent="0.2">
      <c r="C1304" s="377"/>
      <c r="D1304" s="377"/>
      <c r="E1304" s="377"/>
      <c r="H1304" s="386" t="s">
        <v>5604</v>
      </c>
      <c r="I1304" s="388" t="s">
        <v>5630</v>
      </c>
      <c r="J1304" s="381" t="s">
        <v>5631</v>
      </c>
      <c r="L1304" s="381" t="s">
        <v>8627</v>
      </c>
      <c r="M1304" s="381"/>
      <c r="N1304" s="380"/>
      <c r="O1304" s="381" t="s">
        <v>5235</v>
      </c>
    </row>
    <row r="1305" spans="3:15" x14ac:dyDescent="0.2">
      <c r="C1305" s="377"/>
      <c r="D1305" s="377"/>
      <c r="E1305" s="377"/>
      <c r="H1305" s="386" t="s">
        <v>5604</v>
      </c>
      <c r="I1305" s="388" t="s">
        <v>5632</v>
      </c>
      <c r="J1305" s="381" t="s">
        <v>5633</v>
      </c>
      <c r="L1305" s="381" t="s">
        <v>8628</v>
      </c>
      <c r="M1305" s="381" t="s">
        <v>5215</v>
      </c>
      <c r="N1305" s="380" t="s">
        <v>5236</v>
      </c>
      <c r="O1305" s="381" t="s">
        <v>5237</v>
      </c>
    </row>
    <row r="1306" spans="3:15" x14ac:dyDescent="0.2">
      <c r="C1306" s="377"/>
      <c r="D1306" s="377"/>
      <c r="E1306" s="377"/>
      <c r="H1306" s="394"/>
      <c r="I1306" s="390" t="s">
        <v>5634</v>
      </c>
      <c r="J1306" s="395"/>
      <c r="L1306" s="381" t="s">
        <v>8629</v>
      </c>
      <c r="M1306" s="381" t="s">
        <v>5215</v>
      </c>
      <c r="N1306" s="380" t="s">
        <v>5238</v>
      </c>
      <c r="O1306" s="381" t="s">
        <v>5239</v>
      </c>
    </row>
    <row r="1307" spans="3:15" x14ac:dyDescent="0.2">
      <c r="C1307" s="377"/>
      <c r="D1307" s="377"/>
      <c r="E1307" s="377"/>
      <c r="H1307" s="386" t="s">
        <v>5635</v>
      </c>
      <c r="I1307" s="388" t="s">
        <v>5636</v>
      </c>
      <c r="J1307" s="381" t="s">
        <v>5637</v>
      </c>
      <c r="L1307" s="381" t="s">
        <v>8630</v>
      </c>
      <c r="M1307" s="381"/>
      <c r="N1307" s="380"/>
      <c r="O1307" s="381" t="s">
        <v>5239</v>
      </c>
    </row>
    <row r="1308" spans="3:15" x14ac:dyDescent="0.2">
      <c r="C1308" s="377"/>
      <c r="D1308" s="377"/>
      <c r="E1308" s="377"/>
      <c r="H1308" s="386" t="s">
        <v>5635</v>
      </c>
      <c r="I1308" s="388" t="s">
        <v>5638</v>
      </c>
      <c r="J1308" s="381" t="s">
        <v>5639</v>
      </c>
      <c r="L1308" s="381" t="s">
        <v>8631</v>
      </c>
      <c r="M1308" s="381" t="s">
        <v>5215</v>
      </c>
      <c r="N1308" s="380" t="s">
        <v>5240</v>
      </c>
      <c r="O1308" s="381" t="s">
        <v>5241</v>
      </c>
    </row>
    <row r="1309" spans="3:15" x14ac:dyDescent="0.2">
      <c r="C1309" s="377"/>
      <c r="D1309" s="377"/>
      <c r="E1309" s="377"/>
      <c r="H1309" s="386" t="s">
        <v>5635</v>
      </c>
      <c r="I1309" s="388" t="s">
        <v>5640</v>
      </c>
      <c r="J1309" s="381" t="s">
        <v>5641</v>
      </c>
      <c r="L1309" s="381" t="s">
        <v>8632</v>
      </c>
      <c r="M1309" s="381"/>
      <c r="N1309" s="380"/>
      <c r="O1309" s="381" t="s">
        <v>5241</v>
      </c>
    </row>
    <row r="1310" spans="3:15" x14ac:dyDescent="0.2">
      <c r="C1310" s="377"/>
      <c r="D1310" s="377"/>
      <c r="E1310" s="377"/>
      <c r="H1310" s="386" t="s">
        <v>5635</v>
      </c>
      <c r="I1310" s="388" t="s">
        <v>5642</v>
      </c>
      <c r="J1310" s="381" t="s">
        <v>5643</v>
      </c>
      <c r="L1310" s="381" t="s">
        <v>8633</v>
      </c>
      <c r="M1310" s="381" t="s">
        <v>5215</v>
      </c>
      <c r="N1310" s="380" t="s">
        <v>5242</v>
      </c>
      <c r="O1310" s="381" t="s">
        <v>5243</v>
      </c>
    </row>
    <row r="1311" spans="3:15" x14ac:dyDescent="0.2">
      <c r="C1311" s="377"/>
      <c r="D1311" s="377"/>
      <c r="E1311" s="377"/>
      <c r="H1311" s="386" t="s">
        <v>5635</v>
      </c>
      <c r="I1311" s="388" t="s">
        <v>5644</v>
      </c>
      <c r="J1311" s="381" t="s">
        <v>5645</v>
      </c>
      <c r="L1311" s="381" t="s">
        <v>8634</v>
      </c>
      <c r="M1311" s="381"/>
      <c r="N1311" s="380"/>
      <c r="O1311" s="381" t="s">
        <v>5243</v>
      </c>
    </row>
    <row r="1312" spans="3:15" x14ac:dyDescent="0.2">
      <c r="C1312" s="377"/>
      <c r="D1312" s="377"/>
      <c r="E1312" s="377"/>
      <c r="H1312" s="386" t="s">
        <v>5635</v>
      </c>
      <c r="I1312" s="388" t="s">
        <v>5646</v>
      </c>
      <c r="J1312" s="381" t="s">
        <v>5647</v>
      </c>
      <c r="L1312" s="381" t="s">
        <v>8635</v>
      </c>
      <c r="M1312" s="381"/>
      <c r="N1312" s="380"/>
      <c r="O1312" s="381" t="s">
        <v>5243</v>
      </c>
    </row>
    <row r="1313" spans="3:15" x14ac:dyDescent="0.2">
      <c r="C1313" s="377"/>
      <c r="D1313" s="377"/>
      <c r="E1313" s="377"/>
      <c r="H1313" s="386" t="s">
        <v>5635</v>
      </c>
      <c r="I1313" s="388" t="s">
        <v>5648</v>
      </c>
      <c r="J1313" s="381" t="s">
        <v>5649</v>
      </c>
      <c r="L1313" s="381" t="s">
        <v>8636</v>
      </c>
      <c r="M1313" s="381" t="s">
        <v>5215</v>
      </c>
      <c r="N1313" s="380" t="s">
        <v>5244</v>
      </c>
      <c r="O1313" s="381" t="s">
        <v>5245</v>
      </c>
    </row>
    <row r="1314" spans="3:15" x14ac:dyDescent="0.2">
      <c r="C1314" s="377"/>
      <c r="D1314" s="377"/>
      <c r="E1314" s="377"/>
      <c r="H1314" s="386" t="s">
        <v>5635</v>
      </c>
      <c r="I1314" s="388" t="s">
        <v>5650</v>
      </c>
      <c r="J1314" s="381" t="s">
        <v>5651</v>
      </c>
      <c r="L1314" s="381" t="s">
        <v>8637</v>
      </c>
      <c r="M1314" s="381"/>
      <c r="N1314" s="380"/>
      <c r="O1314" s="381" t="s">
        <v>5245</v>
      </c>
    </row>
    <row r="1315" spans="3:15" x14ac:dyDescent="0.2">
      <c r="C1315" s="377"/>
      <c r="D1315" s="377"/>
      <c r="E1315" s="377"/>
      <c r="H1315" s="386" t="s">
        <v>5635</v>
      </c>
      <c r="I1315" s="388" t="s">
        <v>5652</v>
      </c>
      <c r="J1315" s="381" t="s">
        <v>5653</v>
      </c>
      <c r="L1315" s="381" t="s">
        <v>8638</v>
      </c>
      <c r="M1315" s="381" t="s">
        <v>5215</v>
      </c>
      <c r="N1315" s="380" t="s">
        <v>5246</v>
      </c>
      <c r="O1315" s="381" t="s">
        <v>5247</v>
      </c>
    </row>
    <row r="1316" spans="3:15" x14ac:dyDescent="0.2">
      <c r="C1316" s="377"/>
      <c r="D1316" s="377"/>
      <c r="E1316" s="377"/>
      <c r="H1316" s="386" t="s">
        <v>5635</v>
      </c>
      <c r="I1316" s="388" t="s">
        <v>5654</v>
      </c>
      <c r="J1316" s="381" t="s">
        <v>5655</v>
      </c>
      <c r="L1316" s="381" t="s">
        <v>8639</v>
      </c>
      <c r="M1316" s="381" t="s">
        <v>5215</v>
      </c>
      <c r="N1316" s="380" t="s">
        <v>5248</v>
      </c>
      <c r="O1316" s="381" t="s">
        <v>5249</v>
      </c>
    </row>
    <row r="1317" spans="3:15" x14ac:dyDescent="0.2">
      <c r="C1317" s="377"/>
      <c r="D1317" s="377"/>
      <c r="E1317" s="377"/>
      <c r="H1317" s="386" t="s">
        <v>5635</v>
      </c>
      <c r="I1317" s="388" t="s">
        <v>5656</v>
      </c>
      <c r="J1317" s="381" t="s">
        <v>5657</v>
      </c>
      <c r="L1317" s="381" t="s">
        <v>8640</v>
      </c>
      <c r="M1317" s="381" t="s">
        <v>5215</v>
      </c>
      <c r="N1317" s="380" t="s">
        <v>5250</v>
      </c>
      <c r="O1317" s="381" t="s">
        <v>5251</v>
      </c>
    </row>
    <row r="1318" spans="3:15" x14ac:dyDescent="0.2">
      <c r="C1318" s="377"/>
      <c r="D1318" s="377"/>
      <c r="E1318" s="377"/>
      <c r="H1318" s="386" t="s">
        <v>5635</v>
      </c>
      <c r="I1318" s="388" t="s">
        <v>5658</v>
      </c>
      <c r="J1318" s="381" t="s">
        <v>5659</v>
      </c>
      <c r="L1318" s="381" t="s">
        <v>8641</v>
      </c>
      <c r="M1318" s="381"/>
      <c r="N1318" s="380"/>
      <c r="O1318" s="381" t="s">
        <v>5251</v>
      </c>
    </row>
    <row r="1319" spans="3:15" x14ac:dyDescent="0.2">
      <c r="C1319" s="377"/>
      <c r="D1319" s="377"/>
      <c r="E1319" s="377"/>
      <c r="H1319" s="386" t="s">
        <v>5635</v>
      </c>
      <c r="I1319" s="388" t="s">
        <v>5660</v>
      </c>
      <c r="J1319" s="381" t="s">
        <v>5661</v>
      </c>
      <c r="L1319" s="381" t="s">
        <v>8642</v>
      </c>
      <c r="M1319" s="381" t="s">
        <v>5215</v>
      </c>
      <c r="N1319" s="380" t="s">
        <v>5252</v>
      </c>
      <c r="O1319" s="381" t="s">
        <v>5253</v>
      </c>
    </row>
    <row r="1320" spans="3:15" x14ac:dyDescent="0.2">
      <c r="C1320" s="377"/>
      <c r="D1320" s="377"/>
      <c r="E1320" s="377"/>
      <c r="H1320" s="386" t="s">
        <v>5635</v>
      </c>
      <c r="I1320" s="388" t="s">
        <v>5662</v>
      </c>
      <c r="J1320" s="381" t="s">
        <v>5663</v>
      </c>
      <c r="L1320" s="381" t="s">
        <v>8643</v>
      </c>
      <c r="M1320" s="381"/>
      <c r="N1320" s="380"/>
      <c r="O1320" s="381" t="s">
        <v>5253</v>
      </c>
    </row>
    <row r="1321" spans="3:15" x14ac:dyDescent="0.2">
      <c r="C1321" s="377"/>
      <c r="D1321" s="377"/>
      <c r="E1321" s="377"/>
      <c r="H1321" s="386" t="s">
        <v>5635</v>
      </c>
      <c r="I1321" s="388" t="s">
        <v>5664</v>
      </c>
      <c r="J1321" s="381" t="s">
        <v>5665</v>
      </c>
      <c r="L1321" s="381" t="s">
        <v>8644</v>
      </c>
      <c r="M1321" s="381"/>
      <c r="N1321" s="380"/>
      <c r="O1321" s="381" t="s">
        <v>5253</v>
      </c>
    </row>
    <row r="1322" spans="3:15" x14ac:dyDescent="0.2">
      <c r="C1322" s="377"/>
      <c r="D1322" s="377"/>
      <c r="E1322" s="377"/>
      <c r="H1322" s="386" t="s">
        <v>5635</v>
      </c>
      <c r="I1322" s="388" t="s">
        <v>5666</v>
      </c>
      <c r="J1322" s="381" t="s">
        <v>5667</v>
      </c>
      <c r="L1322" s="381" t="s">
        <v>8645</v>
      </c>
      <c r="M1322" s="381" t="s">
        <v>5215</v>
      </c>
      <c r="N1322" s="380" t="s">
        <v>3503</v>
      </c>
      <c r="O1322" s="381" t="s">
        <v>5254</v>
      </c>
    </row>
    <row r="1323" spans="3:15" x14ac:dyDescent="0.2">
      <c r="C1323" s="377"/>
      <c r="D1323" s="377"/>
      <c r="E1323" s="377"/>
      <c r="H1323" s="386" t="s">
        <v>5635</v>
      </c>
      <c r="I1323" s="388" t="s">
        <v>5668</v>
      </c>
      <c r="J1323" s="381" t="s">
        <v>5669</v>
      </c>
      <c r="L1323" s="381" t="s">
        <v>8646</v>
      </c>
      <c r="M1323" s="381"/>
      <c r="N1323" s="380"/>
      <c r="O1323" s="381" t="s">
        <v>5254</v>
      </c>
    </row>
    <row r="1324" spans="3:15" x14ac:dyDescent="0.2">
      <c r="C1324" s="377"/>
      <c r="D1324" s="377"/>
      <c r="E1324" s="377"/>
      <c r="H1324" s="386" t="s">
        <v>5635</v>
      </c>
      <c r="I1324" s="388" t="s">
        <v>5670</v>
      </c>
      <c r="J1324" s="381" t="s">
        <v>5671</v>
      </c>
      <c r="L1324" s="381" t="s">
        <v>8647</v>
      </c>
      <c r="M1324" s="381"/>
      <c r="N1324" s="380"/>
      <c r="O1324" s="381" t="s">
        <v>5254</v>
      </c>
    </row>
    <row r="1325" spans="3:15" x14ac:dyDescent="0.2">
      <c r="C1325" s="377"/>
      <c r="D1325" s="377"/>
      <c r="E1325" s="377"/>
      <c r="H1325" s="386" t="s">
        <v>5635</v>
      </c>
      <c r="I1325" s="388" t="s">
        <v>3515</v>
      </c>
      <c r="J1325" s="381" t="s">
        <v>5672</v>
      </c>
      <c r="L1325" s="381" t="s">
        <v>8648</v>
      </c>
      <c r="M1325" s="381"/>
      <c r="N1325" s="380"/>
      <c r="O1325" s="381" t="s">
        <v>5254</v>
      </c>
    </row>
    <row r="1326" spans="3:15" x14ac:dyDescent="0.2">
      <c r="C1326" s="377"/>
      <c r="D1326" s="377"/>
      <c r="E1326" s="377"/>
      <c r="H1326" s="386" t="s">
        <v>5635</v>
      </c>
      <c r="I1326" s="388" t="s">
        <v>5673</v>
      </c>
      <c r="J1326" s="381" t="s">
        <v>5674</v>
      </c>
      <c r="L1326" s="381" t="s">
        <v>8649</v>
      </c>
      <c r="M1326" s="381" t="s">
        <v>5215</v>
      </c>
      <c r="N1326" s="380" t="s">
        <v>5255</v>
      </c>
      <c r="O1326" s="381" t="s">
        <v>5256</v>
      </c>
    </row>
    <row r="1327" spans="3:15" x14ac:dyDescent="0.2">
      <c r="C1327" s="377"/>
      <c r="D1327" s="377"/>
      <c r="E1327" s="377"/>
      <c r="H1327" s="386" t="s">
        <v>5635</v>
      </c>
      <c r="I1327" s="388" t="s">
        <v>5675</v>
      </c>
      <c r="J1327" s="381" t="s">
        <v>5676</v>
      </c>
      <c r="L1327" s="381" t="s">
        <v>8650</v>
      </c>
      <c r="M1327" s="381"/>
      <c r="N1327" s="380"/>
      <c r="O1327" s="381" t="s">
        <v>5256</v>
      </c>
    </row>
    <row r="1328" spans="3:15" x14ac:dyDescent="0.2">
      <c r="C1328" s="377"/>
      <c r="D1328" s="377"/>
      <c r="E1328" s="377"/>
      <c r="H1328" s="386" t="s">
        <v>5635</v>
      </c>
      <c r="I1328" s="388" t="s">
        <v>5677</v>
      </c>
      <c r="J1328" s="381" t="s">
        <v>5678</v>
      </c>
      <c r="L1328" s="381" t="s">
        <v>8651</v>
      </c>
      <c r="M1328" s="381" t="s">
        <v>5215</v>
      </c>
      <c r="N1328" s="380" t="s">
        <v>5257</v>
      </c>
      <c r="O1328" s="381" t="s">
        <v>5258</v>
      </c>
    </row>
    <row r="1329" spans="3:15" x14ac:dyDescent="0.2">
      <c r="C1329" s="377"/>
      <c r="D1329" s="377"/>
      <c r="E1329" s="377"/>
      <c r="H1329" s="386" t="s">
        <v>5635</v>
      </c>
      <c r="I1329" s="388" t="s">
        <v>5679</v>
      </c>
      <c r="J1329" s="381" t="s">
        <v>5680</v>
      </c>
      <c r="L1329" s="381" t="s">
        <v>8652</v>
      </c>
      <c r="M1329" s="381" t="s">
        <v>5215</v>
      </c>
      <c r="N1329" s="380" t="s">
        <v>5259</v>
      </c>
      <c r="O1329" s="381" t="s">
        <v>5260</v>
      </c>
    </row>
    <row r="1330" spans="3:15" x14ac:dyDescent="0.2">
      <c r="C1330" s="377"/>
      <c r="D1330" s="377"/>
      <c r="E1330" s="377"/>
      <c r="H1330" s="386" t="s">
        <v>5635</v>
      </c>
      <c r="I1330" s="388" t="s">
        <v>5681</v>
      </c>
      <c r="J1330" s="381" t="s">
        <v>5682</v>
      </c>
      <c r="L1330" s="381" t="s">
        <v>8653</v>
      </c>
      <c r="M1330" s="381"/>
      <c r="N1330" s="380"/>
      <c r="O1330" s="381" t="s">
        <v>5260</v>
      </c>
    </row>
    <row r="1331" spans="3:15" x14ac:dyDescent="0.2">
      <c r="C1331" s="377"/>
      <c r="D1331" s="377"/>
      <c r="E1331" s="377"/>
      <c r="H1331" s="386" t="s">
        <v>5635</v>
      </c>
      <c r="I1331" s="388" t="s">
        <v>5683</v>
      </c>
      <c r="J1331" s="381" t="s">
        <v>5684</v>
      </c>
      <c r="L1331" s="381" t="s">
        <v>8654</v>
      </c>
      <c r="M1331" s="381" t="s">
        <v>5215</v>
      </c>
      <c r="N1331" s="380" t="s">
        <v>5261</v>
      </c>
      <c r="O1331" s="381" t="s">
        <v>5262</v>
      </c>
    </row>
    <row r="1332" spans="3:15" x14ac:dyDescent="0.2">
      <c r="C1332" s="377"/>
      <c r="D1332" s="377"/>
      <c r="E1332" s="377"/>
      <c r="H1332" s="386" t="s">
        <v>5635</v>
      </c>
      <c r="I1332" s="388" t="s">
        <v>5685</v>
      </c>
      <c r="J1332" s="381" t="s">
        <v>5686</v>
      </c>
      <c r="L1332" s="381" t="s">
        <v>8655</v>
      </c>
      <c r="M1332" s="381" t="s">
        <v>5215</v>
      </c>
      <c r="N1332" s="380" t="s">
        <v>5263</v>
      </c>
      <c r="O1332" s="381" t="s">
        <v>5264</v>
      </c>
    </row>
    <row r="1333" spans="3:15" x14ac:dyDescent="0.2">
      <c r="C1333" s="377"/>
      <c r="D1333" s="377"/>
      <c r="E1333" s="377"/>
      <c r="H1333" s="386" t="s">
        <v>5635</v>
      </c>
      <c r="I1333" s="388" t="s">
        <v>5687</v>
      </c>
      <c r="J1333" s="381" t="s">
        <v>5688</v>
      </c>
      <c r="L1333" s="381" t="s">
        <v>8656</v>
      </c>
      <c r="M1333" s="381"/>
      <c r="N1333" s="380"/>
      <c r="O1333" s="381" t="s">
        <v>5264</v>
      </c>
    </row>
    <row r="1334" spans="3:15" x14ac:dyDescent="0.2">
      <c r="C1334" s="377"/>
      <c r="D1334" s="377"/>
      <c r="E1334" s="377"/>
      <c r="H1334" s="386" t="s">
        <v>5635</v>
      </c>
      <c r="I1334" s="388" t="s">
        <v>4573</v>
      </c>
      <c r="J1334" s="381" t="s">
        <v>5689</v>
      </c>
      <c r="L1334" s="381" t="s">
        <v>8657</v>
      </c>
      <c r="M1334" s="381"/>
      <c r="N1334" s="380"/>
      <c r="O1334" s="381" t="s">
        <v>5264</v>
      </c>
    </row>
    <row r="1335" spans="3:15" x14ac:dyDescent="0.2">
      <c r="C1335" s="377"/>
      <c r="D1335" s="377"/>
      <c r="E1335" s="377"/>
      <c r="H1335" s="386" t="s">
        <v>5635</v>
      </c>
      <c r="I1335" s="388" t="s">
        <v>5690</v>
      </c>
      <c r="J1335" s="381" t="s">
        <v>5691</v>
      </c>
      <c r="L1335" s="381" t="s">
        <v>8658</v>
      </c>
      <c r="M1335" s="381" t="s">
        <v>5266</v>
      </c>
      <c r="N1335" s="380" t="s">
        <v>5267</v>
      </c>
      <c r="O1335" s="381" t="s">
        <v>5268</v>
      </c>
    </row>
    <row r="1336" spans="3:15" x14ac:dyDescent="0.2">
      <c r="C1336" s="377"/>
      <c r="D1336" s="377"/>
      <c r="E1336" s="377"/>
      <c r="H1336" s="386" t="s">
        <v>5635</v>
      </c>
      <c r="I1336" s="388" t="s">
        <v>5692</v>
      </c>
      <c r="J1336" s="381" t="s">
        <v>5693</v>
      </c>
      <c r="L1336" s="381" t="s">
        <v>8659</v>
      </c>
      <c r="M1336" s="381"/>
      <c r="N1336" s="380"/>
      <c r="O1336" s="381" t="s">
        <v>5268</v>
      </c>
    </row>
    <row r="1337" spans="3:15" x14ac:dyDescent="0.2">
      <c r="C1337" s="377"/>
      <c r="D1337" s="377"/>
      <c r="E1337" s="377"/>
      <c r="H1337" s="386" t="s">
        <v>5635</v>
      </c>
      <c r="I1337" s="388" t="s">
        <v>5694</v>
      </c>
      <c r="J1337" s="381" t="s">
        <v>5695</v>
      </c>
      <c r="L1337" s="381" t="s">
        <v>8660</v>
      </c>
      <c r="M1337" s="381" t="s">
        <v>5266</v>
      </c>
      <c r="N1337" s="380" t="s">
        <v>5269</v>
      </c>
      <c r="O1337" s="381" t="s">
        <v>5270</v>
      </c>
    </row>
    <row r="1338" spans="3:15" x14ac:dyDescent="0.2">
      <c r="C1338" s="377"/>
      <c r="D1338" s="377"/>
      <c r="E1338" s="377"/>
      <c r="H1338" s="386" t="s">
        <v>5635</v>
      </c>
      <c r="I1338" s="388" t="s">
        <v>5696</v>
      </c>
      <c r="J1338" s="381" t="s">
        <v>5697</v>
      </c>
      <c r="L1338" s="381" t="s">
        <v>8661</v>
      </c>
      <c r="M1338" s="381" t="s">
        <v>5266</v>
      </c>
      <c r="N1338" s="380" t="s">
        <v>5271</v>
      </c>
      <c r="O1338" s="381" t="s">
        <v>5272</v>
      </c>
    </row>
    <row r="1339" spans="3:15" x14ac:dyDescent="0.2">
      <c r="C1339" s="377"/>
      <c r="D1339" s="377"/>
      <c r="E1339" s="377"/>
      <c r="H1339" s="386" t="s">
        <v>5635</v>
      </c>
      <c r="I1339" s="388" t="s">
        <v>5698</v>
      </c>
      <c r="J1339" s="381" t="s">
        <v>5699</v>
      </c>
      <c r="L1339" s="381" t="s">
        <v>8662</v>
      </c>
      <c r="M1339" s="381"/>
      <c r="N1339" s="380"/>
      <c r="O1339" s="381" t="s">
        <v>5272</v>
      </c>
    </row>
    <row r="1340" spans="3:15" x14ac:dyDescent="0.2">
      <c r="C1340" s="377"/>
      <c r="D1340" s="377"/>
      <c r="E1340" s="377"/>
      <c r="H1340" s="386" t="s">
        <v>5635</v>
      </c>
      <c r="I1340" s="388" t="s">
        <v>5700</v>
      </c>
      <c r="J1340" s="381" t="s">
        <v>5701</v>
      </c>
      <c r="L1340" s="381" t="s">
        <v>8663</v>
      </c>
      <c r="M1340" s="381" t="s">
        <v>5266</v>
      </c>
      <c r="N1340" s="380" t="s">
        <v>5273</v>
      </c>
      <c r="O1340" s="381" t="s">
        <v>5274</v>
      </c>
    </row>
    <row r="1341" spans="3:15" x14ac:dyDescent="0.2">
      <c r="C1341" s="377"/>
      <c r="D1341" s="377"/>
      <c r="E1341" s="377"/>
      <c r="H1341" s="386" t="s">
        <v>5635</v>
      </c>
      <c r="I1341" s="388" t="s">
        <v>5702</v>
      </c>
      <c r="J1341" s="381" t="s">
        <v>5703</v>
      </c>
      <c r="L1341" s="381" t="s">
        <v>8664</v>
      </c>
      <c r="M1341" s="381" t="s">
        <v>5266</v>
      </c>
      <c r="N1341" s="380" t="s">
        <v>5275</v>
      </c>
      <c r="O1341" s="381" t="s">
        <v>5276</v>
      </c>
    </row>
    <row r="1342" spans="3:15" x14ac:dyDescent="0.2">
      <c r="C1342" s="377"/>
      <c r="D1342" s="377"/>
      <c r="E1342" s="377"/>
      <c r="H1342" s="386" t="s">
        <v>5635</v>
      </c>
      <c r="I1342" s="388" t="s">
        <v>5704</v>
      </c>
      <c r="J1342" s="381" t="s">
        <v>5705</v>
      </c>
      <c r="L1342" s="381" t="s">
        <v>8665</v>
      </c>
      <c r="M1342" s="381"/>
      <c r="N1342" s="380"/>
      <c r="O1342" s="381" t="s">
        <v>5276</v>
      </c>
    </row>
    <row r="1343" spans="3:15" x14ac:dyDescent="0.2">
      <c r="C1343" s="377"/>
      <c r="D1343" s="377"/>
      <c r="E1343" s="377"/>
      <c r="H1343" s="386" t="s">
        <v>5635</v>
      </c>
      <c r="I1343" s="388" t="s">
        <v>5706</v>
      </c>
      <c r="J1343" s="381" t="s">
        <v>5707</v>
      </c>
      <c r="L1343" s="381" t="s">
        <v>8666</v>
      </c>
      <c r="M1343" s="381" t="s">
        <v>5266</v>
      </c>
      <c r="N1343" s="380" t="s">
        <v>5277</v>
      </c>
      <c r="O1343" s="381" t="s">
        <v>5278</v>
      </c>
    </row>
    <row r="1344" spans="3:15" x14ac:dyDescent="0.2">
      <c r="C1344" s="377"/>
      <c r="D1344" s="377"/>
      <c r="E1344" s="377"/>
      <c r="H1344" s="386" t="s">
        <v>5635</v>
      </c>
      <c r="I1344" s="388" t="s">
        <v>5708</v>
      </c>
      <c r="J1344" s="381" t="s">
        <v>5709</v>
      </c>
      <c r="L1344" s="381" t="s">
        <v>8667</v>
      </c>
      <c r="M1344" s="381"/>
      <c r="N1344" s="380"/>
      <c r="O1344" s="381" t="s">
        <v>5278</v>
      </c>
    </row>
    <row r="1345" spans="3:15" x14ac:dyDescent="0.2">
      <c r="C1345" s="377"/>
      <c r="D1345" s="377"/>
      <c r="E1345" s="377"/>
      <c r="H1345" s="386" t="s">
        <v>5635</v>
      </c>
      <c r="I1345" s="388" t="s">
        <v>5710</v>
      </c>
      <c r="J1345" s="381" t="s">
        <v>5711</v>
      </c>
      <c r="L1345" s="381" t="s">
        <v>8668</v>
      </c>
      <c r="M1345" s="381" t="s">
        <v>5266</v>
      </c>
      <c r="N1345" s="380" t="s">
        <v>5279</v>
      </c>
      <c r="O1345" s="381" t="s">
        <v>5280</v>
      </c>
    </row>
    <row r="1346" spans="3:15" x14ac:dyDescent="0.2">
      <c r="C1346" s="377"/>
      <c r="D1346" s="377"/>
      <c r="E1346" s="377"/>
      <c r="H1346" s="386" t="s">
        <v>5635</v>
      </c>
      <c r="I1346" s="388" t="s">
        <v>5712</v>
      </c>
      <c r="J1346" s="381" t="s">
        <v>5713</v>
      </c>
      <c r="L1346" s="381" t="s">
        <v>8669</v>
      </c>
      <c r="M1346" s="381"/>
      <c r="N1346" s="380"/>
      <c r="O1346" s="381" t="s">
        <v>5280</v>
      </c>
    </row>
    <row r="1347" spans="3:15" x14ac:dyDescent="0.2">
      <c r="C1347" s="377"/>
      <c r="D1347" s="377"/>
      <c r="E1347" s="377"/>
      <c r="H1347" s="386" t="s">
        <v>5635</v>
      </c>
      <c r="I1347" s="388" t="s">
        <v>5714</v>
      </c>
      <c r="J1347" s="381" t="s">
        <v>5715</v>
      </c>
      <c r="L1347" s="381" t="s">
        <v>8670</v>
      </c>
      <c r="M1347" s="381" t="s">
        <v>5266</v>
      </c>
      <c r="N1347" s="380" t="s">
        <v>5281</v>
      </c>
      <c r="O1347" s="381" t="s">
        <v>5282</v>
      </c>
    </row>
    <row r="1348" spans="3:15" x14ac:dyDescent="0.2">
      <c r="C1348" s="377"/>
      <c r="D1348" s="377"/>
      <c r="E1348" s="377"/>
      <c r="H1348" s="386" t="s">
        <v>5635</v>
      </c>
      <c r="I1348" s="388" t="s">
        <v>5716</v>
      </c>
      <c r="J1348" s="381" t="s">
        <v>5717</v>
      </c>
      <c r="L1348" s="381" t="s">
        <v>8671</v>
      </c>
      <c r="M1348" s="381"/>
      <c r="N1348" s="380"/>
      <c r="O1348" s="381" t="s">
        <v>5282</v>
      </c>
    </row>
    <row r="1349" spans="3:15" x14ac:dyDescent="0.2">
      <c r="C1349" s="377"/>
      <c r="D1349" s="377"/>
      <c r="E1349" s="377"/>
      <c r="H1349" s="386" t="s">
        <v>5635</v>
      </c>
      <c r="I1349" s="388" t="s">
        <v>5718</v>
      </c>
      <c r="J1349" s="381" t="s">
        <v>5719</v>
      </c>
      <c r="L1349" s="381" t="s">
        <v>8672</v>
      </c>
      <c r="M1349" s="381" t="s">
        <v>5266</v>
      </c>
      <c r="N1349" s="380" t="s">
        <v>5283</v>
      </c>
      <c r="O1349" s="381" t="s">
        <v>5284</v>
      </c>
    </row>
    <row r="1350" spans="3:15" x14ac:dyDescent="0.2">
      <c r="C1350" s="377"/>
      <c r="D1350" s="377"/>
      <c r="E1350" s="377"/>
      <c r="H1350" s="386" t="s">
        <v>5635</v>
      </c>
      <c r="I1350" s="388" t="s">
        <v>5720</v>
      </c>
      <c r="J1350" s="381" t="s">
        <v>5721</v>
      </c>
      <c r="L1350" s="381" t="s">
        <v>8673</v>
      </c>
      <c r="M1350" s="381" t="s">
        <v>5266</v>
      </c>
      <c r="N1350" s="380" t="s">
        <v>5285</v>
      </c>
      <c r="O1350" s="381" t="s">
        <v>5286</v>
      </c>
    </row>
    <row r="1351" spans="3:15" x14ac:dyDescent="0.2">
      <c r="C1351" s="377"/>
      <c r="D1351" s="377"/>
      <c r="E1351" s="377"/>
      <c r="H1351" s="386" t="s">
        <v>5635</v>
      </c>
      <c r="I1351" s="388" t="s">
        <v>5722</v>
      </c>
      <c r="J1351" s="381" t="s">
        <v>5723</v>
      </c>
      <c r="L1351" s="381" t="s">
        <v>8674</v>
      </c>
      <c r="M1351" s="381"/>
      <c r="N1351" s="380"/>
      <c r="O1351" s="381" t="s">
        <v>5286</v>
      </c>
    </row>
    <row r="1352" spans="3:15" x14ac:dyDescent="0.2">
      <c r="C1352" s="377"/>
      <c r="D1352" s="377"/>
      <c r="E1352" s="377"/>
      <c r="H1352" s="386" t="s">
        <v>5635</v>
      </c>
      <c r="I1352" s="388" t="s">
        <v>5724</v>
      </c>
      <c r="J1352" s="381" t="s">
        <v>5725</v>
      </c>
      <c r="L1352" s="381" t="s">
        <v>8675</v>
      </c>
      <c r="M1352" s="381" t="s">
        <v>5266</v>
      </c>
      <c r="N1352" s="380" t="s">
        <v>5287</v>
      </c>
      <c r="O1352" s="381" t="s">
        <v>5288</v>
      </c>
    </row>
    <row r="1353" spans="3:15" x14ac:dyDescent="0.2">
      <c r="C1353" s="377"/>
      <c r="D1353" s="377"/>
      <c r="E1353" s="377"/>
      <c r="H1353" s="386" t="s">
        <v>5635</v>
      </c>
      <c r="I1353" s="388" t="s">
        <v>5726</v>
      </c>
      <c r="J1353" s="381" t="s">
        <v>5727</v>
      </c>
      <c r="L1353" s="381" t="s">
        <v>8676</v>
      </c>
      <c r="M1353" s="381"/>
      <c r="N1353" s="380"/>
      <c r="O1353" s="381" t="s">
        <v>5288</v>
      </c>
    </row>
    <row r="1354" spans="3:15" x14ac:dyDescent="0.2">
      <c r="C1354" s="377"/>
      <c r="D1354" s="377"/>
      <c r="E1354" s="377"/>
      <c r="H1354" s="386" t="s">
        <v>5635</v>
      </c>
      <c r="I1354" s="388" t="s">
        <v>5728</v>
      </c>
      <c r="J1354" s="381" t="s">
        <v>5729</v>
      </c>
      <c r="L1354" s="381" t="s">
        <v>8677</v>
      </c>
      <c r="M1354" s="381" t="s">
        <v>5266</v>
      </c>
      <c r="N1354" s="380" t="s">
        <v>5289</v>
      </c>
      <c r="O1354" s="381" t="s">
        <v>5290</v>
      </c>
    </row>
    <row r="1355" spans="3:15" x14ac:dyDescent="0.2">
      <c r="C1355" s="377"/>
      <c r="D1355" s="377"/>
      <c r="E1355" s="377"/>
      <c r="H1355" s="386" t="s">
        <v>5635</v>
      </c>
      <c r="I1355" s="388" t="s">
        <v>4858</v>
      </c>
      <c r="J1355" s="381" t="s">
        <v>5730</v>
      </c>
      <c r="L1355" s="381" t="s">
        <v>8678</v>
      </c>
      <c r="M1355" s="381"/>
      <c r="N1355" s="380"/>
      <c r="O1355" s="381" t="s">
        <v>5290</v>
      </c>
    </row>
    <row r="1356" spans="3:15" x14ac:dyDescent="0.2">
      <c r="C1356" s="377"/>
      <c r="D1356" s="377"/>
      <c r="E1356" s="377"/>
      <c r="H1356" s="386" t="s">
        <v>5635</v>
      </c>
      <c r="I1356" s="388" t="s">
        <v>5731</v>
      </c>
      <c r="J1356" s="381" t="s">
        <v>5732</v>
      </c>
      <c r="L1356" s="381" t="s">
        <v>8679</v>
      </c>
      <c r="M1356" s="381" t="s">
        <v>5266</v>
      </c>
      <c r="N1356" s="380" t="s">
        <v>5291</v>
      </c>
      <c r="O1356" s="381" t="s">
        <v>5292</v>
      </c>
    </row>
    <row r="1357" spans="3:15" x14ac:dyDescent="0.2">
      <c r="C1357" s="377"/>
      <c r="D1357" s="377"/>
      <c r="E1357" s="377"/>
      <c r="H1357" s="386" t="s">
        <v>5635</v>
      </c>
      <c r="I1357" s="388" t="s">
        <v>5733</v>
      </c>
      <c r="J1357" s="381" t="s">
        <v>5734</v>
      </c>
      <c r="L1357" s="381" t="s">
        <v>8680</v>
      </c>
      <c r="M1357" s="381"/>
      <c r="N1357" s="380"/>
      <c r="O1357" s="381" t="s">
        <v>5292</v>
      </c>
    </row>
    <row r="1358" spans="3:15" x14ac:dyDescent="0.2">
      <c r="C1358" s="377"/>
      <c r="D1358" s="377"/>
      <c r="E1358" s="377"/>
      <c r="H1358" s="386" t="s">
        <v>5635</v>
      </c>
      <c r="I1358" s="388" t="s">
        <v>5735</v>
      </c>
      <c r="J1358" s="381" t="s">
        <v>5736</v>
      </c>
      <c r="L1358" s="381" t="s">
        <v>8681</v>
      </c>
      <c r="M1358" s="381" t="s">
        <v>5266</v>
      </c>
      <c r="N1358" s="380" t="s">
        <v>5293</v>
      </c>
      <c r="O1358" s="381" t="s">
        <v>5294</v>
      </c>
    </row>
    <row r="1359" spans="3:15" x14ac:dyDescent="0.2">
      <c r="C1359" s="377"/>
      <c r="D1359" s="377"/>
      <c r="E1359" s="377"/>
      <c r="H1359" s="386" t="s">
        <v>5635</v>
      </c>
      <c r="I1359" s="388" t="s">
        <v>5737</v>
      </c>
      <c r="J1359" s="381" t="s">
        <v>5738</v>
      </c>
      <c r="L1359" s="381" t="s">
        <v>8682</v>
      </c>
      <c r="M1359" s="381"/>
      <c r="N1359" s="380"/>
      <c r="O1359" s="381" t="s">
        <v>5294</v>
      </c>
    </row>
    <row r="1360" spans="3:15" x14ac:dyDescent="0.2">
      <c r="C1360" s="377"/>
      <c r="D1360" s="377"/>
      <c r="E1360" s="377"/>
      <c r="H1360" s="386" t="s">
        <v>5635</v>
      </c>
      <c r="I1360" s="388" t="s">
        <v>5739</v>
      </c>
      <c r="J1360" s="381" t="s">
        <v>5740</v>
      </c>
      <c r="L1360" s="381" t="s">
        <v>8683</v>
      </c>
      <c r="M1360" s="381" t="s">
        <v>5266</v>
      </c>
      <c r="N1360" s="380" t="s">
        <v>5295</v>
      </c>
      <c r="O1360" s="381" t="s">
        <v>5296</v>
      </c>
    </row>
    <row r="1361" spans="3:15" x14ac:dyDescent="0.2">
      <c r="C1361" s="377"/>
      <c r="D1361" s="377"/>
      <c r="E1361" s="377"/>
      <c r="H1361" s="386" t="s">
        <v>5635</v>
      </c>
      <c r="I1361" s="388" t="s">
        <v>5741</v>
      </c>
      <c r="J1361" s="381" t="s">
        <v>5742</v>
      </c>
      <c r="L1361" s="381" t="s">
        <v>8684</v>
      </c>
      <c r="M1361" s="381" t="s">
        <v>5266</v>
      </c>
      <c r="N1361" s="380" t="s">
        <v>5297</v>
      </c>
      <c r="O1361" s="381" t="s">
        <v>5298</v>
      </c>
    </row>
    <row r="1362" spans="3:15" x14ac:dyDescent="0.2">
      <c r="C1362" s="377"/>
      <c r="D1362" s="377"/>
      <c r="E1362" s="377"/>
      <c r="H1362" s="386" t="s">
        <v>5635</v>
      </c>
      <c r="I1362" s="388" t="s">
        <v>3669</v>
      </c>
      <c r="J1362" s="381" t="s">
        <v>5743</v>
      </c>
      <c r="L1362" s="381" t="s">
        <v>8685</v>
      </c>
      <c r="M1362" s="381"/>
      <c r="N1362" s="380"/>
      <c r="O1362" s="381" t="s">
        <v>5298</v>
      </c>
    </row>
    <row r="1363" spans="3:15" x14ac:dyDescent="0.2">
      <c r="C1363" s="377"/>
      <c r="D1363" s="377"/>
      <c r="E1363" s="377"/>
      <c r="H1363" s="386" t="s">
        <v>5635</v>
      </c>
      <c r="I1363" s="388" t="s">
        <v>5744</v>
      </c>
      <c r="J1363" s="381" t="s">
        <v>5745</v>
      </c>
      <c r="L1363" s="381" t="s">
        <v>8686</v>
      </c>
      <c r="M1363" s="381"/>
      <c r="N1363" s="380"/>
      <c r="O1363" s="381" t="s">
        <v>5298</v>
      </c>
    </row>
    <row r="1364" spans="3:15" x14ac:dyDescent="0.2">
      <c r="C1364" s="377"/>
      <c r="D1364" s="377"/>
      <c r="E1364" s="377"/>
      <c r="H1364" s="386" t="s">
        <v>5635</v>
      </c>
      <c r="I1364" s="388" t="s">
        <v>5746</v>
      </c>
      <c r="J1364" s="381" t="s">
        <v>5747</v>
      </c>
      <c r="L1364" s="381" t="s">
        <v>8687</v>
      </c>
      <c r="M1364" s="381" t="s">
        <v>5266</v>
      </c>
      <c r="N1364" s="380" t="s">
        <v>5299</v>
      </c>
      <c r="O1364" s="381" t="s">
        <v>5300</v>
      </c>
    </row>
    <row r="1365" spans="3:15" x14ac:dyDescent="0.2">
      <c r="C1365" s="377"/>
      <c r="D1365" s="377"/>
      <c r="E1365" s="377"/>
      <c r="H1365" s="394"/>
      <c r="I1365" s="390" t="s">
        <v>5748</v>
      </c>
      <c r="J1365" s="395"/>
      <c r="L1365" s="381" t="s">
        <v>8688</v>
      </c>
      <c r="M1365" s="381" t="s">
        <v>5302</v>
      </c>
      <c r="N1365" s="380" t="s">
        <v>5303</v>
      </c>
      <c r="O1365" s="381" t="s">
        <v>5304</v>
      </c>
    </row>
    <row r="1366" spans="3:15" x14ac:dyDescent="0.2">
      <c r="C1366" s="377"/>
      <c r="D1366" s="377"/>
      <c r="E1366" s="377"/>
      <c r="H1366" s="386" t="s">
        <v>5749</v>
      </c>
      <c r="I1366" s="388" t="s">
        <v>5750</v>
      </c>
      <c r="J1366" s="381" t="s">
        <v>5751</v>
      </c>
      <c r="L1366" s="381" t="s">
        <v>8689</v>
      </c>
      <c r="M1366" s="381" t="s">
        <v>5302</v>
      </c>
      <c r="N1366" s="380" t="s">
        <v>4828</v>
      </c>
      <c r="O1366" s="381" t="s">
        <v>5305</v>
      </c>
    </row>
    <row r="1367" spans="3:15" x14ac:dyDescent="0.2">
      <c r="C1367" s="377"/>
      <c r="D1367" s="377"/>
      <c r="E1367" s="377"/>
      <c r="H1367" s="386" t="s">
        <v>5749</v>
      </c>
      <c r="I1367" s="388" t="s">
        <v>5752</v>
      </c>
      <c r="J1367" s="381" t="s">
        <v>5753</v>
      </c>
      <c r="L1367" s="381" t="s">
        <v>8690</v>
      </c>
      <c r="M1367" s="381" t="s">
        <v>5302</v>
      </c>
      <c r="N1367" s="380" t="s">
        <v>5306</v>
      </c>
      <c r="O1367" s="381" t="s">
        <v>5307</v>
      </c>
    </row>
    <row r="1368" spans="3:15" x14ac:dyDescent="0.2">
      <c r="C1368" s="377"/>
      <c r="D1368" s="377"/>
      <c r="E1368" s="377"/>
      <c r="H1368" s="386" t="s">
        <v>5749</v>
      </c>
      <c r="I1368" s="388" t="s">
        <v>5754</v>
      </c>
      <c r="J1368" s="381" t="s">
        <v>5755</v>
      </c>
      <c r="L1368" s="381" t="s">
        <v>8691</v>
      </c>
      <c r="M1368" s="381" t="s">
        <v>5302</v>
      </c>
      <c r="N1368" s="380" t="s">
        <v>5308</v>
      </c>
      <c r="O1368" s="381" t="s">
        <v>5309</v>
      </c>
    </row>
    <row r="1369" spans="3:15" x14ac:dyDescent="0.2">
      <c r="C1369" s="377"/>
      <c r="D1369" s="377"/>
      <c r="E1369" s="377"/>
      <c r="H1369" s="386" t="s">
        <v>5749</v>
      </c>
      <c r="I1369" s="388" t="s">
        <v>5756</v>
      </c>
      <c r="J1369" s="381" t="s">
        <v>5757</v>
      </c>
      <c r="L1369" s="381" t="s">
        <v>8692</v>
      </c>
      <c r="M1369" s="381" t="s">
        <v>5302</v>
      </c>
      <c r="N1369" s="380" t="s">
        <v>5310</v>
      </c>
      <c r="O1369" s="381" t="s">
        <v>5311</v>
      </c>
    </row>
    <row r="1370" spans="3:15" x14ac:dyDescent="0.2">
      <c r="C1370" s="377"/>
      <c r="D1370" s="377"/>
      <c r="E1370" s="377"/>
      <c r="H1370" s="386" t="s">
        <v>5749</v>
      </c>
      <c r="I1370" s="388" t="s">
        <v>5758</v>
      </c>
      <c r="J1370" s="381" t="s">
        <v>5759</v>
      </c>
      <c r="L1370" s="381" t="s">
        <v>8693</v>
      </c>
      <c r="M1370" s="381" t="s">
        <v>5302</v>
      </c>
      <c r="N1370" s="380" t="s">
        <v>5312</v>
      </c>
      <c r="O1370" s="381" t="s">
        <v>5313</v>
      </c>
    </row>
    <row r="1371" spans="3:15" x14ac:dyDescent="0.2">
      <c r="C1371" s="377"/>
      <c r="D1371" s="377"/>
      <c r="E1371" s="377"/>
      <c r="H1371" s="386" t="s">
        <v>5749</v>
      </c>
      <c r="I1371" s="388" t="s">
        <v>5760</v>
      </c>
      <c r="J1371" s="381" t="s">
        <v>5761</v>
      </c>
      <c r="L1371" s="381" t="s">
        <v>8694</v>
      </c>
      <c r="M1371" s="381" t="s">
        <v>5302</v>
      </c>
      <c r="N1371" s="380" t="s">
        <v>5314</v>
      </c>
      <c r="O1371" s="381" t="s">
        <v>5315</v>
      </c>
    </row>
    <row r="1372" spans="3:15" x14ac:dyDescent="0.2">
      <c r="C1372" s="377"/>
      <c r="D1372" s="377"/>
      <c r="E1372" s="377"/>
      <c r="H1372" s="386" t="s">
        <v>5749</v>
      </c>
      <c r="I1372" s="388" t="s">
        <v>5762</v>
      </c>
      <c r="J1372" s="381" t="s">
        <v>5763</v>
      </c>
      <c r="L1372" s="381" t="s">
        <v>8695</v>
      </c>
      <c r="M1372" s="381" t="s">
        <v>5302</v>
      </c>
      <c r="N1372" s="380" t="s">
        <v>5316</v>
      </c>
      <c r="O1372" s="381" t="s">
        <v>5317</v>
      </c>
    </row>
    <row r="1373" spans="3:15" x14ac:dyDescent="0.2">
      <c r="C1373" s="377"/>
      <c r="D1373" s="377"/>
      <c r="E1373" s="377"/>
      <c r="H1373" s="386" t="s">
        <v>5749</v>
      </c>
      <c r="I1373" s="388" t="s">
        <v>5764</v>
      </c>
      <c r="J1373" s="381" t="s">
        <v>5765</v>
      </c>
      <c r="L1373" s="381" t="s">
        <v>8696</v>
      </c>
      <c r="M1373" s="381" t="s">
        <v>5302</v>
      </c>
      <c r="N1373" s="380" t="s">
        <v>5318</v>
      </c>
      <c r="O1373" s="381" t="s">
        <v>5319</v>
      </c>
    </row>
    <row r="1374" spans="3:15" x14ac:dyDescent="0.2">
      <c r="C1374" s="377"/>
      <c r="D1374" s="377"/>
      <c r="E1374" s="377"/>
      <c r="H1374" s="394"/>
      <c r="I1374" s="390" t="s">
        <v>5766</v>
      </c>
      <c r="J1374" s="395"/>
      <c r="L1374" s="381" t="s">
        <v>8697</v>
      </c>
      <c r="M1374" s="381" t="s">
        <v>5302</v>
      </c>
      <c r="N1374" s="380" t="s">
        <v>5320</v>
      </c>
      <c r="O1374" s="381" t="s">
        <v>5321</v>
      </c>
    </row>
    <row r="1375" spans="3:15" x14ac:dyDescent="0.2">
      <c r="C1375" s="377"/>
      <c r="D1375" s="377"/>
      <c r="E1375" s="377"/>
      <c r="H1375" s="386" t="s">
        <v>5767</v>
      </c>
      <c r="I1375" s="388" t="s">
        <v>5768</v>
      </c>
      <c r="J1375" s="381" t="s">
        <v>5769</v>
      </c>
      <c r="L1375" s="381" t="s">
        <v>8698</v>
      </c>
      <c r="M1375" s="381" t="s">
        <v>5302</v>
      </c>
      <c r="N1375" s="380" t="s">
        <v>5322</v>
      </c>
      <c r="O1375" s="381" t="s">
        <v>5323</v>
      </c>
    </row>
    <row r="1376" spans="3:15" x14ac:dyDescent="0.2">
      <c r="C1376" s="377"/>
      <c r="D1376" s="377"/>
      <c r="E1376" s="377"/>
      <c r="H1376" s="386" t="s">
        <v>5767</v>
      </c>
      <c r="I1376" s="388" t="s">
        <v>5770</v>
      </c>
      <c r="J1376" s="381" t="s">
        <v>5771</v>
      </c>
      <c r="L1376" s="381" t="s">
        <v>8699</v>
      </c>
      <c r="M1376" s="381" t="s">
        <v>5302</v>
      </c>
      <c r="N1376" s="380" t="s">
        <v>5324</v>
      </c>
      <c r="O1376" s="381" t="s">
        <v>5325</v>
      </c>
    </row>
    <row r="1377" spans="3:15" x14ac:dyDescent="0.2">
      <c r="C1377" s="377"/>
      <c r="D1377" s="377"/>
      <c r="E1377" s="377"/>
      <c r="H1377" s="386" t="s">
        <v>5767</v>
      </c>
      <c r="I1377" s="388" t="s">
        <v>5772</v>
      </c>
      <c r="J1377" s="381" t="s">
        <v>5773</v>
      </c>
      <c r="L1377" s="381" t="s">
        <v>8700</v>
      </c>
      <c r="M1377" s="381" t="s">
        <v>5302</v>
      </c>
      <c r="N1377" s="380" t="s">
        <v>5326</v>
      </c>
      <c r="O1377" s="381" t="s">
        <v>5327</v>
      </c>
    </row>
    <row r="1378" spans="3:15" x14ac:dyDescent="0.2">
      <c r="C1378" s="377"/>
      <c r="D1378" s="377"/>
      <c r="E1378" s="377"/>
      <c r="H1378" s="386" t="s">
        <v>5767</v>
      </c>
      <c r="I1378" s="388" t="s">
        <v>5774</v>
      </c>
      <c r="J1378" s="381" t="s">
        <v>5775</v>
      </c>
      <c r="L1378" s="381" t="s">
        <v>8701</v>
      </c>
      <c r="M1378" s="381"/>
      <c r="N1378" s="380"/>
      <c r="O1378" s="381" t="s">
        <v>5327</v>
      </c>
    </row>
    <row r="1379" spans="3:15" x14ac:dyDescent="0.2">
      <c r="C1379" s="377"/>
      <c r="D1379" s="377"/>
      <c r="E1379" s="377"/>
      <c r="H1379" s="386" t="s">
        <v>5767</v>
      </c>
      <c r="I1379" s="388" t="s">
        <v>5776</v>
      </c>
      <c r="J1379" s="381" t="s">
        <v>5777</v>
      </c>
      <c r="L1379" s="381" t="s">
        <v>8702</v>
      </c>
      <c r="M1379" s="381" t="s">
        <v>5302</v>
      </c>
      <c r="N1379" s="380" t="s">
        <v>5328</v>
      </c>
      <c r="O1379" s="381" t="s">
        <v>5329</v>
      </c>
    </row>
    <row r="1380" spans="3:15" x14ac:dyDescent="0.2">
      <c r="C1380" s="377"/>
      <c r="D1380" s="377"/>
      <c r="E1380" s="377"/>
      <c r="H1380" s="386" t="s">
        <v>5767</v>
      </c>
      <c r="I1380" s="388" t="s">
        <v>5778</v>
      </c>
      <c r="J1380" s="381" t="s">
        <v>5779</v>
      </c>
      <c r="L1380" s="381" t="s">
        <v>8703</v>
      </c>
      <c r="M1380" s="381" t="s">
        <v>5302</v>
      </c>
      <c r="N1380" s="380" t="s">
        <v>5330</v>
      </c>
      <c r="O1380" s="381" t="s">
        <v>5331</v>
      </c>
    </row>
    <row r="1381" spans="3:15" x14ac:dyDescent="0.2">
      <c r="C1381" s="377"/>
      <c r="D1381" s="377"/>
      <c r="E1381" s="377"/>
      <c r="H1381" s="386" t="s">
        <v>5767</v>
      </c>
      <c r="I1381" s="388" t="s">
        <v>5780</v>
      </c>
      <c r="J1381" s="381" t="s">
        <v>5781</v>
      </c>
      <c r="L1381" s="381" t="s">
        <v>8704</v>
      </c>
      <c r="M1381" s="381"/>
      <c r="N1381" s="380"/>
      <c r="O1381" s="381" t="s">
        <v>5331</v>
      </c>
    </row>
    <row r="1382" spans="3:15" x14ac:dyDescent="0.2">
      <c r="C1382" s="377"/>
      <c r="D1382" s="377"/>
      <c r="E1382" s="377"/>
      <c r="H1382" s="386" t="s">
        <v>5767</v>
      </c>
      <c r="I1382" s="388" t="s">
        <v>5782</v>
      </c>
      <c r="J1382" s="381" t="s">
        <v>5783</v>
      </c>
      <c r="L1382" s="381" t="s">
        <v>8705</v>
      </c>
      <c r="M1382" s="381" t="s">
        <v>5302</v>
      </c>
      <c r="N1382" s="380" t="s">
        <v>5332</v>
      </c>
      <c r="O1382" s="381" t="s">
        <v>5333</v>
      </c>
    </row>
    <row r="1383" spans="3:15" x14ac:dyDescent="0.2">
      <c r="C1383" s="377"/>
      <c r="D1383" s="377"/>
      <c r="E1383" s="377"/>
      <c r="H1383" s="386" t="s">
        <v>5767</v>
      </c>
      <c r="I1383" s="388" t="s">
        <v>5784</v>
      </c>
      <c r="J1383" s="381" t="s">
        <v>5785</v>
      </c>
      <c r="L1383" s="381" t="s">
        <v>8706</v>
      </c>
      <c r="M1383" s="381" t="s">
        <v>5302</v>
      </c>
      <c r="N1383" s="380" t="s">
        <v>5334</v>
      </c>
      <c r="O1383" s="381" t="s">
        <v>5335</v>
      </c>
    </row>
    <row r="1384" spans="3:15" x14ac:dyDescent="0.2">
      <c r="C1384" s="377"/>
      <c r="D1384" s="377"/>
      <c r="E1384" s="377"/>
      <c r="H1384" s="386" t="s">
        <v>5767</v>
      </c>
      <c r="I1384" s="388" t="s">
        <v>5786</v>
      </c>
      <c r="J1384" s="381" t="s">
        <v>5787</v>
      </c>
      <c r="L1384" s="381" t="s">
        <v>8707</v>
      </c>
      <c r="M1384" s="381" t="s">
        <v>5302</v>
      </c>
      <c r="N1384" s="380" t="s">
        <v>3381</v>
      </c>
      <c r="O1384" s="381" t="s">
        <v>5336</v>
      </c>
    </row>
    <row r="1385" spans="3:15" x14ac:dyDescent="0.2">
      <c r="C1385" s="377"/>
      <c r="D1385" s="377"/>
      <c r="E1385" s="377"/>
      <c r="H1385" s="386" t="s">
        <v>5767</v>
      </c>
      <c r="I1385" s="388" t="s">
        <v>5788</v>
      </c>
      <c r="J1385" s="381" t="s">
        <v>5789</v>
      </c>
      <c r="L1385" s="381" t="s">
        <v>8708</v>
      </c>
      <c r="M1385" s="381" t="s">
        <v>5302</v>
      </c>
      <c r="N1385" s="380" t="s">
        <v>5337</v>
      </c>
      <c r="O1385" s="381" t="s">
        <v>5338</v>
      </c>
    </row>
    <row r="1386" spans="3:15" x14ac:dyDescent="0.2">
      <c r="C1386" s="377"/>
      <c r="D1386" s="377"/>
      <c r="E1386" s="377"/>
      <c r="H1386" s="386" t="s">
        <v>5767</v>
      </c>
      <c r="I1386" s="388" t="s">
        <v>5790</v>
      </c>
      <c r="J1386" s="381" t="s">
        <v>5791</v>
      </c>
      <c r="L1386" s="381" t="s">
        <v>8709</v>
      </c>
      <c r="M1386" s="381"/>
      <c r="N1386" s="380"/>
      <c r="O1386" s="381" t="s">
        <v>5338</v>
      </c>
    </row>
    <row r="1387" spans="3:15" x14ac:dyDescent="0.2">
      <c r="C1387" s="377"/>
      <c r="D1387" s="377"/>
      <c r="E1387" s="377"/>
      <c r="H1387" s="386" t="s">
        <v>5767</v>
      </c>
      <c r="I1387" s="388" t="s">
        <v>5792</v>
      </c>
      <c r="J1387" s="381" t="s">
        <v>5793</v>
      </c>
      <c r="L1387" s="381" t="s">
        <v>8710</v>
      </c>
      <c r="M1387" s="381"/>
      <c r="N1387" s="380"/>
      <c r="O1387" s="381" t="s">
        <v>5338</v>
      </c>
    </row>
    <row r="1388" spans="3:15" x14ac:dyDescent="0.2">
      <c r="C1388" s="377"/>
      <c r="D1388" s="377"/>
      <c r="E1388" s="377"/>
      <c r="H1388" s="386" t="s">
        <v>5767</v>
      </c>
      <c r="I1388" s="388" t="s">
        <v>5794</v>
      </c>
      <c r="J1388" s="381" t="s">
        <v>5795</v>
      </c>
      <c r="L1388" s="381" t="s">
        <v>8711</v>
      </c>
      <c r="M1388" s="381" t="s">
        <v>5302</v>
      </c>
      <c r="N1388" s="380" t="s">
        <v>5339</v>
      </c>
      <c r="O1388" s="381" t="s">
        <v>5340</v>
      </c>
    </row>
    <row r="1389" spans="3:15" x14ac:dyDescent="0.2">
      <c r="C1389" s="377"/>
      <c r="D1389" s="377"/>
      <c r="E1389" s="377"/>
      <c r="H1389" s="386" t="s">
        <v>5767</v>
      </c>
      <c r="I1389" s="388" t="s">
        <v>5796</v>
      </c>
      <c r="J1389" s="381" t="s">
        <v>5797</v>
      </c>
      <c r="L1389" s="381" t="s">
        <v>8712</v>
      </c>
      <c r="M1389" s="381" t="s">
        <v>5302</v>
      </c>
      <c r="N1389" s="380" t="s">
        <v>5341</v>
      </c>
      <c r="O1389" s="381" t="s">
        <v>5342</v>
      </c>
    </row>
    <row r="1390" spans="3:15" x14ac:dyDescent="0.2">
      <c r="C1390" s="377"/>
      <c r="D1390" s="377"/>
      <c r="E1390" s="377"/>
      <c r="H1390" s="386" t="s">
        <v>5767</v>
      </c>
      <c r="I1390" s="388" t="s">
        <v>5798</v>
      </c>
      <c r="J1390" s="381" t="s">
        <v>5799</v>
      </c>
      <c r="L1390" s="381" t="s">
        <v>8713</v>
      </c>
      <c r="M1390" s="381" t="s">
        <v>5302</v>
      </c>
      <c r="N1390" s="380" t="s">
        <v>5343</v>
      </c>
      <c r="O1390" s="381" t="s">
        <v>5344</v>
      </c>
    </row>
    <row r="1391" spans="3:15" x14ac:dyDescent="0.2">
      <c r="C1391" s="377"/>
      <c r="D1391" s="377"/>
      <c r="E1391" s="377"/>
      <c r="H1391" s="386" t="s">
        <v>5767</v>
      </c>
      <c r="I1391" s="388" t="s">
        <v>5800</v>
      </c>
      <c r="J1391" s="381" t="s">
        <v>5801</v>
      </c>
      <c r="L1391" s="381" t="s">
        <v>8714</v>
      </c>
      <c r="M1391" s="381" t="s">
        <v>5302</v>
      </c>
      <c r="N1391" s="380" t="s">
        <v>5345</v>
      </c>
      <c r="O1391" s="381" t="s">
        <v>5346</v>
      </c>
    </row>
    <row r="1392" spans="3:15" x14ac:dyDescent="0.2">
      <c r="C1392" s="377"/>
      <c r="D1392" s="377"/>
      <c r="E1392" s="377"/>
      <c r="H1392" s="386" t="s">
        <v>5767</v>
      </c>
      <c r="I1392" s="388" t="s">
        <v>5802</v>
      </c>
      <c r="J1392" s="381" t="s">
        <v>5803</v>
      </c>
      <c r="L1392" s="381" t="s">
        <v>8715</v>
      </c>
      <c r="M1392" s="381" t="s">
        <v>5302</v>
      </c>
      <c r="N1392" s="380" t="s">
        <v>5347</v>
      </c>
      <c r="O1392" s="381" t="s">
        <v>5348</v>
      </c>
    </row>
    <row r="1393" spans="3:15" x14ac:dyDescent="0.2">
      <c r="C1393" s="377"/>
      <c r="D1393" s="377"/>
      <c r="E1393" s="377"/>
      <c r="H1393" s="386" t="s">
        <v>5767</v>
      </c>
      <c r="I1393" s="388" t="s">
        <v>5804</v>
      </c>
      <c r="J1393" s="381" t="s">
        <v>5805</v>
      </c>
      <c r="L1393" s="381" t="s">
        <v>8716</v>
      </c>
      <c r="M1393" s="381"/>
      <c r="N1393" s="380"/>
      <c r="O1393" s="381" t="s">
        <v>5348</v>
      </c>
    </row>
    <row r="1394" spans="3:15" x14ac:dyDescent="0.2">
      <c r="C1394" s="377"/>
      <c r="D1394" s="377"/>
      <c r="E1394" s="377"/>
      <c r="H1394" s="386" t="s">
        <v>5767</v>
      </c>
      <c r="I1394" s="388" t="s">
        <v>5806</v>
      </c>
      <c r="J1394" s="381" t="s">
        <v>5807</v>
      </c>
      <c r="L1394" s="381" t="s">
        <v>8717</v>
      </c>
      <c r="M1394" s="381" t="s">
        <v>5350</v>
      </c>
      <c r="N1394" s="380" t="s">
        <v>5204</v>
      </c>
      <c r="O1394" s="381" t="s">
        <v>5351</v>
      </c>
    </row>
    <row r="1395" spans="3:15" x14ac:dyDescent="0.2">
      <c r="C1395" s="377"/>
      <c r="D1395" s="377"/>
      <c r="E1395" s="377"/>
      <c r="H1395" s="386" t="s">
        <v>5767</v>
      </c>
      <c r="I1395" s="388" t="s">
        <v>5808</v>
      </c>
      <c r="J1395" s="381" t="s">
        <v>5809</v>
      </c>
      <c r="L1395" s="381" t="s">
        <v>8718</v>
      </c>
      <c r="M1395" s="381" t="s">
        <v>5350</v>
      </c>
      <c r="N1395" s="380" t="s">
        <v>5352</v>
      </c>
      <c r="O1395" s="381" t="s">
        <v>5353</v>
      </c>
    </row>
    <row r="1396" spans="3:15" x14ac:dyDescent="0.2">
      <c r="C1396" s="377"/>
      <c r="D1396" s="377"/>
      <c r="E1396" s="377"/>
      <c r="H1396" s="386" t="s">
        <v>5767</v>
      </c>
      <c r="I1396" s="388" t="s">
        <v>5810</v>
      </c>
      <c r="J1396" s="381" t="s">
        <v>5811</v>
      </c>
      <c r="L1396" s="381" t="s">
        <v>8719</v>
      </c>
      <c r="M1396" s="381" t="s">
        <v>5350</v>
      </c>
      <c r="N1396" s="380" t="s">
        <v>5354</v>
      </c>
      <c r="O1396" s="381" t="s">
        <v>5355</v>
      </c>
    </row>
    <row r="1397" spans="3:15" x14ac:dyDescent="0.2">
      <c r="C1397" s="377"/>
      <c r="D1397" s="377"/>
      <c r="E1397" s="377"/>
      <c r="H1397" s="386" t="s">
        <v>5767</v>
      </c>
      <c r="I1397" s="388" t="s">
        <v>5812</v>
      </c>
      <c r="J1397" s="381" t="s">
        <v>5813</v>
      </c>
      <c r="L1397" s="381" t="s">
        <v>8720</v>
      </c>
      <c r="M1397" s="381" t="s">
        <v>5350</v>
      </c>
      <c r="N1397" s="380" t="s">
        <v>5356</v>
      </c>
      <c r="O1397" s="381" t="s">
        <v>5357</v>
      </c>
    </row>
    <row r="1398" spans="3:15" x14ac:dyDescent="0.2">
      <c r="C1398" s="377"/>
      <c r="D1398" s="377"/>
      <c r="E1398" s="377"/>
      <c r="H1398" s="386" t="s">
        <v>5767</v>
      </c>
      <c r="I1398" s="388" t="s">
        <v>5814</v>
      </c>
      <c r="J1398" s="381" t="s">
        <v>5815</v>
      </c>
      <c r="L1398" s="381" t="s">
        <v>8721</v>
      </c>
      <c r="M1398" s="381" t="s">
        <v>5350</v>
      </c>
      <c r="N1398" s="380" t="s">
        <v>5358</v>
      </c>
      <c r="O1398" s="381" t="s">
        <v>5359</v>
      </c>
    </row>
    <row r="1399" spans="3:15" x14ac:dyDescent="0.2">
      <c r="C1399" s="377"/>
      <c r="D1399" s="377"/>
      <c r="E1399" s="377"/>
      <c r="H1399" s="386" t="s">
        <v>5767</v>
      </c>
      <c r="I1399" s="388" t="s">
        <v>5816</v>
      </c>
      <c r="J1399" s="381" t="s">
        <v>5817</v>
      </c>
      <c r="L1399" s="381" t="s">
        <v>8722</v>
      </c>
      <c r="M1399" s="381" t="s">
        <v>5350</v>
      </c>
      <c r="N1399" s="380" t="s">
        <v>4181</v>
      </c>
      <c r="O1399" s="381" t="s">
        <v>5360</v>
      </c>
    </row>
    <row r="1400" spans="3:15" x14ac:dyDescent="0.2">
      <c r="C1400" s="377"/>
      <c r="D1400" s="377"/>
      <c r="E1400" s="377"/>
      <c r="H1400" s="386" t="s">
        <v>5767</v>
      </c>
      <c r="I1400" s="388" t="s">
        <v>5818</v>
      </c>
      <c r="J1400" s="381" t="s">
        <v>5819</v>
      </c>
      <c r="L1400" s="381" t="s">
        <v>8723</v>
      </c>
      <c r="M1400" s="381" t="s">
        <v>5350</v>
      </c>
      <c r="N1400" s="380" t="s">
        <v>5361</v>
      </c>
      <c r="O1400" s="381" t="s">
        <v>5362</v>
      </c>
    </row>
    <row r="1401" spans="3:15" x14ac:dyDescent="0.2">
      <c r="C1401" s="377"/>
      <c r="D1401" s="377"/>
      <c r="E1401" s="377"/>
      <c r="H1401" s="386" t="s">
        <v>5767</v>
      </c>
      <c r="I1401" s="388" t="s">
        <v>5820</v>
      </c>
      <c r="J1401" s="381" t="s">
        <v>5821</v>
      </c>
      <c r="L1401" s="381" t="s">
        <v>8724</v>
      </c>
      <c r="M1401" s="381" t="s">
        <v>5350</v>
      </c>
      <c r="N1401" s="380" t="s">
        <v>5363</v>
      </c>
      <c r="O1401" s="381" t="s">
        <v>5364</v>
      </c>
    </row>
    <row r="1402" spans="3:15" x14ac:dyDescent="0.2">
      <c r="C1402" s="377"/>
      <c r="D1402" s="377"/>
      <c r="E1402" s="377"/>
      <c r="H1402" s="386" t="s">
        <v>5767</v>
      </c>
      <c r="I1402" s="388" t="s">
        <v>5822</v>
      </c>
      <c r="J1402" s="381" t="s">
        <v>5823</v>
      </c>
      <c r="L1402" s="381" t="s">
        <v>8725</v>
      </c>
      <c r="M1402" s="381" t="s">
        <v>5350</v>
      </c>
      <c r="N1402" s="380" t="s">
        <v>5365</v>
      </c>
      <c r="O1402" s="381" t="s">
        <v>5366</v>
      </c>
    </row>
    <row r="1403" spans="3:15" x14ac:dyDescent="0.2">
      <c r="C1403" s="377"/>
      <c r="D1403" s="377"/>
      <c r="E1403" s="377"/>
      <c r="H1403" s="386" t="s">
        <v>5767</v>
      </c>
      <c r="I1403" s="388" t="s">
        <v>5824</v>
      </c>
      <c r="J1403" s="381" t="s">
        <v>5825</v>
      </c>
      <c r="L1403" s="381" t="s">
        <v>8726</v>
      </c>
      <c r="M1403" s="381" t="s">
        <v>5350</v>
      </c>
      <c r="N1403" s="380" t="s">
        <v>5367</v>
      </c>
      <c r="O1403" s="381" t="s">
        <v>5368</v>
      </c>
    </row>
    <row r="1404" spans="3:15" x14ac:dyDescent="0.2">
      <c r="C1404" s="377"/>
      <c r="D1404" s="377"/>
      <c r="E1404" s="377"/>
      <c r="H1404" s="386" t="s">
        <v>5767</v>
      </c>
      <c r="I1404" s="388" t="s">
        <v>5826</v>
      </c>
      <c r="J1404" s="381" t="s">
        <v>5827</v>
      </c>
      <c r="L1404" s="381" t="s">
        <v>8727</v>
      </c>
      <c r="M1404" s="381" t="s">
        <v>5350</v>
      </c>
      <c r="N1404" s="380" t="s">
        <v>4389</v>
      </c>
      <c r="O1404" s="381" t="s">
        <v>5369</v>
      </c>
    </row>
    <row r="1405" spans="3:15" x14ac:dyDescent="0.2">
      <c r="C1405" s="377"/>
      <c r="D1405" s="377"/>
      <c r="E1405" s="377"/>
      <c r="H1405" s="386" t="s">
        <v>5767</v>
      </c>
      <c r="I1405" s="388" t="s">
        <v>5828</v>
      </c>
      <c r="J1405" s="381" t="s">
        <v>5829</v>
      </c>
      <c r="L1405" s="381" t="s">
        <v>8728</v>
      </c>
      <c r="M1405" s="381" t="s">
        <v>5350</v>
      </c>
      <c r="N1405" s="380" t="s">
        <v>5370</v>
      </c>
      <c r="O1405" s="381" t="s">
        <v>5371</v>
      </c>
    </row>
    <row r="1406" spans="3:15" x14ac:dyDescent="0.2">
      <c r="C1406" s="377"/>
      <c r="D1406" s="377"/>
      <c r="E1406" s="377"/>
      <c r="H1406" s="386" t="s">
        <v>5767</v>
      </c>
      <c r="I1406" s="388" t="s">
        <v>5830</v>
      </c>
      <c r="J1406" s="381" t="s">
        <v>5831</v>
      </c>
      <c r="L1406" s="381" t="s">
        <v>8729</v>
      </c>
      <c r="M1406" s="381" t="s">
        <v>5350</v>
      </c>
      <c r="N1406" s="380" t="s">
        <v>5372</v>
      </c>
      <c r="O1406" s="381" t="s">
        <v>5373</v>
      </c>
    </row>
    <row r="1407" spans="3:15" x14ac:dyDescent="0.2">
      <c r="C1407" s="377"/>
      <c r="D1407" s="377"/>
      <c r="E1407" s="377"/>
      <c r="H1407" s="394"/>
      <c r="I1407" s="390" t="s">
        <v>5832</v>
      </c>
      <c r="J1407" s="395"/>
      <c r="L1407" s="381" t="s">
        <v>8730</v>
      </c>
      <c r="M1407" s="381" t="s">
        <v>5350</v>
      </c>
      <c r="N1407" s="380" t="s">
        <v>5273</v>
      </c>
      <c r="O1407" s="381" t="s">
        <v>5374</v>
      </c>
    </row>
    <row r="1408" spans="3:15" x14ac:dyDescent="0.2">
      <c r="C1408" s="377"/>
      <c r="D1408" s="377"/>
      <c r="E1408" s="377"/>
      <c r="H1408" s="386" t="s">
        <v>5833</v>
      </c>
      <c r="I1408" s="388" t="s">
        <v>5834</v>
      </c>
      <c r="J1408" s="381" t="s">
        <v>5835</v>
      </c>
      <c r="L1408" s="381" t="s">
        <v>8731</v>
      </c>
      <c r="M1408" s="381" t="s">
        <v>5350</v>
      </c>
      <c r="N1408" s="380" t="s">
        <v>5375</v>
      </c>
      <c r="O1408" s="381" t="s">
        <v>5376</v>
      </c>
    </row>
    <row r="1409" spans="3:15" x14ac:dyDescent="0.2">
      <c r="C1409" s="377"/>
      <c r="D1409" s="377"/>
      <c r="E1409" s="377"/>
      <c r="H1409" s="386" t="s">
        <v>5833</v>
      </c>
      <c r="I1409" s="388" t="s">
        <v>5836</v>
      </c>
      <c r="J1409" s="381" t="s">
        <v>5837</v>
      </c>
      <c r="L1409" s="381" t="s">
        <v>8732</v>
      </c>
      <c r="M1409" s="381" t="s">
        <v>5350</v>
      </c>
      <c r="N1409" s="380" t="s">
        <v>5377</v>
      </c>
      <c r="O1409" s="381" t="s">
        <v>5378</v>
      </c>
    </row>
    <row r="1410" spans="3:15" x14ac:dyDescent="0.2">
      <c r="C1410" s="377"/>
      <c r="D1410" s="377"/>
      <c r="E1410" s="377"/>
      <c r="H1410" s="386" t="s">
        <v>5833</v>
      </c>
      <c r="I1410" s="388" t="s">
        <v>5838</v>
      </c>
      <c r="J1410" s="381" t="s">
        <v>5839</v>
      </c>
      <c r="L1410" s="381" t="s">
        <v>8733</v>
      </c>
      <c r="M1410" s="381"/>
      <c r="N1410" s="380"/>
      <c r="O1410" s="381" t="s">
        <v>5378</v>
      </c>
    </row>
    <row r="1411" spans="3:15" x14ac:dyDescent="0.2">
      <c r="C1411" s="377"/>
      <c r="D1411" s="377"/>
      <c r="E1411" s="377"/>
      <c r="H1411" s="386" t="s">
        <v>5833</v>
      </c>
      <c r="I1411" s="388" t="s">
        <v>5840</v>
      </c>
      <c r="J1411" s="381" t="s">
        <v>5841</v>
      </c>
      <c r="L1411" s="381" t="s">
        <v>8734</v>
      </c>
      <c r="M1411" s="381" t="s">
        <v>5350</v>
      </c>
      <c r="N1411" s="380" t="s">
        <v>4322</v>
      </c>
      <c r="O1411" s="381" t="s">
        <v>5379</v>
      </c>
    </row>
    <row r="1412" spans="3:15" x14ac:dyDescent="0.2">
      <c r="C1412" s="377"/>
      <c r="D1412" s="377"/>
      <c r="E1412" s="377"/>
      <c r="H1412" s="386" t="s">
        <v>5833</v>
      </c>
      <c r="I1412" s="388" t="s">
        <v>5842</v>
      </c>
      <c r="J1412" s="381" t="s">
        <v>5843</v>
      </c>
      <c r="L1412" s="381" t="s">
        <v>8735</v>
      </c>
      <c r="M1412" s="381" t="s">
        <v>5350</v>
      </c>
      <c r="N1412" s="380" t="s">
        <v>5380</v>
      </c>
      <c r="O1412" s="381" t="s">
        <v>5381</v>
      </c>
    </row>
    <row r="1413" spans="3:15" x14ac:dyDescent="0.2">
      <c r="C1413" s="377"/>
      <c r="D1413" s="377"/>
      <c r="E1413" s="377"/>
      <c r="H1413" s="386" t="s">
        <v>5833</v>
      </c>
      <c r="I1413" s="388" t="s">
        <v>5844</v>
      </c>
      <c r="J1413" s="381" t="s">
        <v>5845</v>
      </c>
      <c r="L1413" s="381" t="s">
        <v>8736</v>
      </c>
      <c r="M1413" s="381" t="s">
        <v>5350</v>
      </c>
      <c r="N1413" s="380" t="s">
        <v>5382</v>
      </c>
      <c r="O1413" s="381" t="s">
        <v>5383</v>
      </c>
    </row>
    <row r="1414" spans="3:15" x14ac:dyDescent="0.2">
      <c r="C1414" s="377"/>
      <c r="D1414" s="377"/>
      <c r="E1414" s="377"/>
      <c r="H1414" s="386" t="s">
        <v>5833</v>
      </c>
      <c r="I1414" s="388" t="s">
        <v>5846</v>
      </c>
      <c r="J1414" s="381" t="s">
        <v>5847</v>
      </c>
      <c r="L1414" s="381" t="s">
        <v>8737</v>
      </c>
      <c r="M1414" s="381" t="s">
        <v>5350</v>
      </c>
      <c r="N1414" s="380" t="s">
        <v>5384</v>
      </c>
      <c r="O1414" s="381" t="s">
        <v>5385</v>
      </c>
    </row>
    <row r="1415" spans="3:15" x14ac:dyDescent="0.2">
      <c r="C1415" s="377"/>
      <c r="D1415" s="377"/>
      <c r="E1415" s="377"/>
      <c r="H1415" s="386" t="s">
        <v>5833</v>
      </c>
      <c r="I1415" s="388" t="s">
        <v>5848</v>
      </c>
      <c r="J1415" s="381" t="s">
        <v>5849</v>
      </c>
      <c r="L1415" s="381" t="s">
        <v>8738</v>
      </c>
      <c r="M1415" s="381" t="s">
        <v>5350</v>
      </c>
      <c r="N1415" s="380" t="s">
        <v>3503</v>
      </c>
      <c r="O1415" s="381" t="s">
        <v>5386</v>
      </c>
    </row>
    <row r="1416" spans="3:15" x14ac:dyDescent="0.2">
      <c r="C1416" s="377"/>
      <c r="D1416" s="377"/>
      <c r="E1416" s="377"/>
      <c r="H1416" s="386" t="s">
        <v>5833</v>
      </c>
      <c r="I1416" s="388" t="s">
        <v>5850</v>
      </c>
      <c r="J1416" s="381" t="s">
        <v>5851</v>
      </c>
      <c r="L1416" s="381" t="s">
        <v>8739</v>
      </c>
      <c r="M1416" s="381" t="s">
        <v>5350</v>
      </c>
      <c r="N1416" s="380" t="s">
        <v>3044</v>
      </c>
      <c r="O1416" s="381" t="s">
        <v>5387</v>
      </c>
    </row>
    <row r="1417" spans="3:15" x14ac:dyDescent="0.2">
      <c r="C1417" s="377"/>
      <c r="D1417" s="377"/>
      <c r="E1417" s="377"/>
      <c r="H1417" s="386" t="s">
        <v>5833</v>
      </c>
      <c r="I1417" s="388" t="s">
        <v>5852</v>
      </c>
      <c r="J1417" s="381" t="s">
        <v>5853</v>
      </c>
      <c r="L1417" s="381" t="s">
        <v>8740</v>
      </c>
      <c r="M1417" s="381" t="s">
        <v>5350</v>
      </c>
      <c r="N1417" s="380" t="s">
        <v>5388</v>
      </c>
      <c r="O1417" s="381" t="s">
        <v>5389</v>
      </c>
    </row>
    <row r="1418" spans="3:15" x14ac:dyDescent="0.2">
      <c r="C1418" s="377"/>
      <c r="D1418" s="377"/>
      <c r="E1418" s="377"/>
      <c r="H1418" s="386" t="s">
        <v>5833</v>
      </c>
      <c r="I1418" s="388" t="s">
        <v>5854</v>
      </c>
      <c r="J1418" s="381" t="s">
        <v>5855</v>
      </c>
      <c r="L1418" s="381" t="s">
        <v>8741</v>
      </c>
      <c r="M1418" s="381"/>
      <c r="N1418" s="380"/>
      <c r="O1418" s="381" t="s">
        <v>5389</v>
      </c>
    </row>
    <row r="1419" spans="3:15" x14ac:dyDescent="0.2">
      <c r="C1419" s="377"/>
      <c r="D1419" s="377"/>
      <c r="E1419" s="377"/>
      <c r="H1419" s="386" t="s">
        <v>5833</v>
      </c>
      <c r="I1419" s="388" t="s">
        <v>5856</v>
      </c>
      <c r="J1419" s="381" t="s">
        <v>5857</v>
      </c>
      <c r="L1419" s="381" t="s">
        <v>8742</v>
      </c>
      <c r="M1419" s="381" t="s">
        <v>5350</v>
      </c>
      <c r="N1419" s="380" t="s">
        <v>5390</v>
      </c>
      <c r="O1419" s="381" t="s">
        <v>5391</v>
      </c>
    </row>
    <row r="1420" spans="3:15" x14ac:dyDescent="0.2">
      <c r="C1420" s="377"/>
      <c r="D1420" s="377"/>
      <c r="E1420" s="377"/>
      <c r="H1420" s="386" t="s">
        <v>5833</v>
      </c>
      <c r="I1420" s="388" t="s">
        <v>5858</v>
      </c>
      <c r="J1420" s="381" t="s">
        <v>5859</v>
      </c>
      <c r="L1420" s="381" t="s">
        <v>8743</v>
      </c>
      <c r="M1420" s="381" t="s">
        <v>5350</v>
      </c>
      <c r="N1420" s="380" t="s">
        <v>5392</v>
      </c>
      <c r="O1420" s="381" t="s">
        <v>5393</v>
      </c>
    </row>
    <row r="1421" spans="3:15" x14ac:dyDescent="0.2">
      <c r="C1421" s="377"/>
      <c r="D1421" s="377"/>
      <c r="E1421" s="377"/>
      <c r="H1421" s="386" t="s">
        <v>5833</v>
      </c>
      <c r="I1421" s="388" t="s">
        <v>5860</v>
      </c>
      <c r="J1421" s="381" t="s">
        <v>5861</v>
      </c>
      <c r="L1421" s="381" t="s">
        <v>8744</v>
      </c>
      <c r="M1421" s="381" t="s">
        <v>5350</v>
      </c>
      <c r="N1421" s="380" t="s">
        <v>5394</v>
      </c>
      <c r="O1421" s="381" t="s">
        <v>5395</v>
      </c>
    </row>
    <row r="1422" spans="3:15" x14ac:dyDescent="0.2">
      <c r="C1422" s="377"/>
      <c r="D1422" s="377"/>
      <c r="E1422" s="377"/>
      <c r="H1422" s="386" t="s">
        <v>5833</v>
      </c>
      <c r="I1422" s="388" t="s">
        <v>5862</v>
      </c>
      <c r="J1422" s="381" t="s">
        <v>5863</v>
      </c>
      <c r="L1422" s="381" t="s">
        <v>8745</v>
      </c>
      <c r="M1422" s="381" t="s">
        <v>5350</v>
      </c>
      <c r="N1422" s="380" t="s">
        <v>5396</v>
      </c>
      <c r="O1422" s="381" t="s">
        <v>5397</v>
      </c>
    </row>
    <row r="1423" spans="3:15" x14ac:dyDescent="0.2">
      <c r="C1423" s="377"/>
      <c r="D1423" s="377"/>
      <c r="E1423" s="377"/>
      <c r="H1423" s="386" t="s">
        <v>5833</v>
      </c>
      <c r="I1423" s="388" t="s">
        <v>5864</v>
      </c>
      <c r="J1423" s="381" t="s">
        <v>5865</v>
      </c>
      <c r="L1423" s="381" t="s">
        <v>8746</v>
      </c>
      <c r="M1423" s="381" t="s">
        <v>5350</v>
      </c>
      <c r="N1423" s="380" t="s">
        <v>5398</v>
      </c>
      <c r="O1423" s="381" t="s">
        <v>5399</v>
      </c>
    </row>
    <row r="1424" spans="3:15" x14ac:dyDescent="0.2">
      <c r="C1424" s="377"/>
      <c r="D1424" s="377"/>
      <c r="E1424" s="377"/>
      <c r="H1424" s="386" t="s">
        <v>5833</v>
      </c>
      <c r="I1424" s="388" t="s">
        <v>5866</v>
      </c>
      <c r="J1424" s="381" t="s">
        <v>5867</v>
      </c>
      <c r="L1424" s="381" t="s">
        <v>8747</v>
      </c>
      <c r="M1424" s="381" t="s">
        <v>5350</v>
      </c>
      <c r="N1424" s="380" t="s">
        <v>5400</v>
      </c>
      <c r="O1424" s="381" t="s">
        <v>5401</v>
      </c>
    </row>
    <row r="1425" spans="3:15" x14ac:dyDescent="0.2">
      <c r="C1425" s="377"/>
      <c r="D1425" s="377"/>
      <c r="E1425" s="377"/>
      <c r="H1425" s="386" t="s">
        <v>5833</v>
      </c>
      <c r="I1425" s="388" t="s">
        <v>5868</v>
      </c>
      <c r="J1425" s="381" t="s">
        <v>5869</v>
      </c>
      <c r="L1425" s="381" t="s">
        <v>8748</v>
      </c>
      <c r="M1425" s="381" t="s">
        <v>5350</v>
      </c>
      <c r="N1425" s="380" t="s">
        <v>5402</v>
      </c>
      <c r="O1425" s="381" t="s">
        <v>5403</v>
      </c>
    </row>
    <row r="1426" spans="3:15" x14ac:dyDescent="0.2">
      <c r="C1426" s="377"/>
      <c r="D1426" s="377"/>
      <c r="E1426" s="377"/>
      <c r="H1426" s="386" t="s">
        <v>5833</v>
      </c>
      <c r="I1426" s="388" t="s">
        <v>5870</v>
      </c>
      <c r="J1426" s="381" t="s">
        <v>5871</v>
      </c>
      <c r="L1426" s="381" t="s">
        <v>8749</v>
      </c>
      <c r="M1426" s="381"/>
      <c r="N1426" s="380"/>
      <c r="O1426" s="381" t="s">
        <v>5403</v>
      </c>
    </row>
    <row r="1427" spans="3:15" x14ac:dyDescent="0.2">
      <c r="C1427" s="377"/>
      <c r="D1427" s="377"/>
      <c r="E1427" s="377"/>
      <c r="H1427" s="386" t="s">
        <v>5833</v>
      </c>
      <c r="I1427" s="388" t="s">
        <v>5872</v>
      </c>
      <c r="J1427" s="381" t="s">
        <v>5873</v>
      </c>
      <c r="L1427" s="381" t="s">
        <v>8750</v>
      </c>
      <c r="M1427" s="381" t="s">
        <v>5350</v>
      </c>
      <c r="N1427" s="380" t="s">
        <v>5404</v>
      </c>
      <c r="O1427" s="381" t="s">
        <v>5405</v>
      </c>
    </row>
    <row r="1428" spans="3:15" x14ac:dyDescent="0.2">
      <c r="C1428" s="377"/>
      <c r="D1428" s="377"/>
      <c r="E1428" s="377"/>
      <c r="H1428" s="386" t="s">
        <v>5833</v>
      </c>
      <c r="I1428" s="388" t="s">
        <v>5874</v>
      </c>
      <c r="J1428" s="381" t="s">
        <v>5875</v>
      </c>
      <c r="L1428" s="381" t="s">
        <v>8751</v>
      </c>
      <c r="M1428" s="381" t="s">
        <v>5407</v>
      </c>
      <c r="N1428" s="380" t="s">
        <v>5408</v>
      </c>
      <c r="O1428" s="381" t="s">
        <v>5409</v>
      </c>
    </row>
    <row r="1429" spans="3:15" x14ac:dyDescent="0.2">
      <c r="C1429" s="377"/>
      <c r="D1429" s="377"/>
      <c r="E1429" s="377"/>
      <c r="H1429" s="386" t="s">
        <v>5833</v>
      </c>
      <c r="I1429" s="388" t="s">
        <v>5876</v>
      </c>
      <c r="J1429" s="381" t="s">
        <v>5877</v>
      </c>
      <c r="L1429" s="381" t="s">
        <v>8752</v>
      </c>
      <c r="M1429" s="381" t="s">
        <v>5407</v>
      </c>
      <c r="N1429" s="380" t="s">
        <v>5410</v>
      </c>
      <c r="O1429" s="381" t="s">
        <v>5411</v>
      </c>
    </row>
    <row r="1430" spans="3:15" x14ac:dyDescent="0.2">
      <c r="C1430" s="377"/>
      <c r="D1430" s="377"/>
      <c r="E1430" s="377"/>
      <c r="H1430" s="386" t="s">
        <v>5833</v>
      </c>
      <c r="I1430" s="388" t="s">
        <v>5878</v>
      </c>
      <c r="J1430" s="381" t="s">
        <v>5879</v>
      </c>
      <c r="L1430" s="381" t="s">
        <v>8753</v>
      </c>
      <c r="M1430" s="381" t="s">
        <v>5407</v>
      </c>
      <c r="N1430" s="380" t="s">
        <v>5412</v>
      </c>
      <c r="O1430" s="381" t="s">
        <v>5413</v>
      </c>
    </row>
    <row r="1431" spans="3:15" x14ac:dyDescent="0.2">
      <c r="C1431" s="377"/>
      <c r="D1431" s="377"/>
      <c r="E1431" s="377"/>
      <c r="H1431" s="386" t="s">
        <v>5833</v>
      </c>
      <c r="I1431" s="388" t="s">
        <v>5880</v>
      </c>
      <c r="J1431" s="381" t="s">
        <v>5881</v>
      </c>
      <c r="L1431" s="381" t="s">
        <v>8754</v>
      </c>
      <c r="M1431" s="381" t="s">
        <v>5407</v>
      </c>
      <c r="N1431" s="380" t="s">
        <v>5414</v>
      </c>
      <c r="O1431" s="381" t="s">
        <v>5415</v>
      </c>
    </row>
    <row r="1432" spans="3:15" x14ac:dyDescent="0.2">
      <c r="C1432" s="377"/>
      <c r="D1432" s="377"/>
      <c r="E1432" s="377"/>
      <c r="H1432" s="386" t="s">
        <v>5833</v>
      </c>
      <c r="I1432" s="388" t="s">
        <v>5882</v>
      </c>
      <c r="J1432" s="381" t="s">
        <v>5883</v>
      </c>
      <c r="L1432" s="381" t="s">
        <v>8755</v>
      </c>
      <c r="M1432" s="381"/>
      <c r="N1432" s="380"/>
      <c r="O1432" s="381" t="s">
        <v>5415</v>
      </c>
    </row>
    <row r="1433" spans="3:15" x14ac:dyDescent="0.2">
      <c r="C1433" s="377"/>
      <c r="D1433" s="377"/>
      <c r="E1433" s="377"/>
      <c r="H1433" s="386" t="s">
        <v>5833</v>
      </c>
      <c r="I1433" s="388" t="s">
        <v>5884</v>
      </c>
      <c r="J1433" s="381" t="s">
        <v>5885</v>
      </c>
      <c r="L1433" s="381" t="s">
        <v>8756</v>
      </c>
      <c r="M1433" s="381" t="s">
        <v>5407</v>
      </c>
      <c r="N1433" s="380" t="s">
        <v>5416</v>
      </c>
      <c r="O1433" s="381" t="s">
        <v>5417</v>
      </c>
    </row>
    <row r="1434" spans="3:15" x14ac:dyDescent="0.2">
      <c r="C1434" s="377"/>
      <c r="D1434" s="377"/>
      <c r="E1434" s="377"/>
      <c r="H1434" s="386" t="s">
        <v>5833</v>
      </c>
      <c r="I1434" s="388" t="s">
        <v>5886</v>
      </c>
      <c r="J1434" s="381" t="s">
        <v>5887</v>
      </c>
      <c r="L1434" s="381" t="s">
        <v>8757</v>
      </c>
      <c r="M1434" s="381" t="s">
        <v>5407</v>
      </c>
      <c r="N1434" s="380" t="s">
        <v>5418</v>
      </c>
      <c r="O1434" s="381" t="s">
        <v>5419</v>
      </c>
    </row>
    <row r="1435" spans="3:15" x14ac:dyDescent="0.2">
      <c r="C1435" s="377"/>
      <c r="D1435" s="377"/>
      <c r="E1435" s="377"/>
      <c r="H1435" s="386" t="s">
        <v>5833</v>
      </c>
      <c r="I1435" s="388" t="s">
        <v>5888</v>
      </c>
      <c r="J1435" s="381" t="s">
        <v>5889</v>
      </c>
      <c r="L1435" s="381" t="s">
        <v>8758</v>
      </c>
      <c r="M1435" s="381" t="s">
        <v>5407</v>
      </c>
      <c r="N1435" s="380" t="s">
        <v>5420</v>
      </c>
      <c r="O1435" s="381" t="s">
        <v>5421</v>
      </c>
    </row>
    <row r="1436" spans="3:15" x14ac:dyDescent="0.2">
      <c r="C1436" s="377"/>
      <c r="D1436" s="377"/>
      <c r="E1436" s="377"/>
      <c r="H1436" s="386" t="s">
        <v>5833</v>
      </c>
      <c r="I1436" s="388" t="s">
        <v>5890</v>
      </c>
      <c r="J1436" s="381" t="s">
        <v>5891</v>
      </c>
      <c r="L1436" s="381" t="s">
        <v>8759</v>
      </c>
      <c r="M1436" s="381" t="s">
        <v>5407</v>
      </c>
      <c r="N1436" s="380" t="s">
        <v>5422</v>
      </c>
      <c r="O1436" s="381" t="s">
        <v>5423</v>
      </c>
    </row>
    <row r="1437" spans="3:15" x14ac:dyDescent="0.2">
      <c r="C1437" s="377"/>
      <c r="D1437" s="377"/>
      <c r="E1437" s="377"/>
      <c r="H1437" s="386" t="s">
        <v>5833</v>
      </c>
      <c r="I1437" s="388" t="s">
        <v>5892</v>
      </c>
      <c r="J1437" s="381" t="s">
        <v>5893</v>
      </c>
      <c r="L1437" s="381" t="s">
        <v>8760</v>
      </c>
      <c r="M1437" s="381" t="s">
        <v>5407</v>
      </c>
      <c r="N1437" s="380" t="s">
        <v>5424</v>
      </c>
      <c r="O1437" s="381" t="s">
        <v>5425</v>
      </c>
    </row>
    <row r="1438" spans="3:15" x14ac:dyDescent="0.2">
      <c r="C1438" s="377"/>
      <c r="D1438" s="377"/>
      <c r="E1438" s="377"/>
      <c r="H1438" s="386" t="s">
        <v>5833</v>
      </c>
      <c r="I1438" s="388" t="s">
        <v>5894</v>
      </c>
      <c r="J1438" s="381" t="s">
        <v>5895</v>
      </c>
      <c r="L1438" s="381" t="s">
        <v>8761</v>
      </c>
      <c r="M1438" s="381" t="s">
        <v>5407</v>
      </c>
      <c r="N1438" s="380" t="s">
        <v>5426</v>
      </c>
      <c r="O1438" s="381" t="s">
        <v>5427</v>
      </c>
    </row>
    <row r="1439" spans="3:15" x14ac:dyDescent="0.2">
      <c r="C1439" s="377"/>
      <c r="D1439" s="377"/>
      <c r="E1439" s="377"/>
      <c r="H1439" s="386" t="s">
        <v>5833</v>
      </c>
      <c r="I1439" s="388" t="s">
        <v>5896</v>
      </c>
      <c r="J1439" s="381" t="s">
        <v>5897</v>
      </c>
      <c r="L1439" s="381" t="s">
        <v>8762</v>
      </c>
      <c r="M1439" s="381" t="s">
        <v>5407</v>
      </c>
      <c r="N1439" s="380" t="s">
        <v>5428</v>
      </c>
      <c r="O1439" s="381" t="s">
        <v>5429</v>
      </c>
    </row>
    <row r="1440" spans="3:15" x14ac:dyDescent="0.2">
      <c r="C1440" s="377"/>
      <c r="D1440" s="377"/>
      <c r="E1440" s="377"/>
      <c r="H1440" s="386" t="s">
        <v>5833</v>
      </c>
      <c r="I1440" s="388" t="s">
        <v>5898</v>
      </c>
      <c r="J1440" s="381" t="s">
        <v>5899</v>
      </c>
      <c r="L1440" s="381" t="s">
        <v>8763</v>
      </c>
      <c r="M1440" s="381" t="s">
        <v>5407</v>
      </c>
      <c r="N1440" s="380" t="s">
        <v>5430</v>
      </c>
      <c r="O1440" s="381" t="s">
        <v>5431</v>
      </c>
    </row>
    <row r="1441" spans="3:15" x14ac:dyDescent="0.2">
      <c r="C1441" s="377"/>
      <c r="D1441" s="377"/>
      <c r="E1441" s="377"/>
      <c r="H1441" s="386" t="s">
        <v>5833</v>
      </c>
      <c r="I1441" s="388" t="s">
        <v>5900</v>
      </c>
      <c r="J1441" s="381" t="s">
        <v>5901</v>
      </c>
      <c r="L1441" s="381" t="s">
        <v>8764</v>
      </c>
      <c r="M1441" s="381" t="s">
        <v>5407</v>
      </c>
      <c r="N1441" s="380" t="s">
        <v>5432</v>
      </c>
      <c r="O1441" s="381" t="s">
        <v>5433</v>
      </c>
    </row>
    <row r="1442" spans="3:15" x14ac:dyDescent="0.2">
      <c r="C1442" s="377"/>
      <c r="D1442" s="377"/>
      <c r="E1442" s="377"/>
      <c r="H1442" s="386" t="s">
        <v>5833</v>
      </c>
      <c r="I1442" s="388" t="s">
        <v>5902</v>
      </c>
      <c r="J1442" s="381" t="s">
        <v>5903</v>
      </c>
      <c r="L1442" s="381" t="s">
        <v>8765</v>
      </c>
      <c r="M1442" s="381" t="s">
        <v>5407</v>
      </c>
      <c r="N1442" s="380" t="s">
        <v>5434</v>
      </c>
      <c r="O1442" s="381" t="s">
        <v>5435</v>
      </c>
    </row>
    <row r="1443" spans="3:15" x14ac:dyDescent="0.2">
      <c r="C1443" s="377"/>
      <c r="D1443" s="377"/>
      <c r="E1443" s="377"/>
      <c r="H1443" s="386" t="s">
        <v>5833</v>
      </c>
      <c r="I1443" s="388" t="s">
        <v>5904</v>
      </c>
      <c r="J1443" s="381" t="s">
        <v>5905</v>
      </c>
      <c r="L1443" s="381" t="s">
        <v>8766</v>
      </c>
      <c r="M1443" s="381" t="s">
        <v>5407</v>
      </c>
      <c r="N1443" s="380" t="s">
        <v>5436</v>
      </c>
      <c r="O1443" s="381" t="s">
        <v>5437</v>
      </c>
    </row>
    <row r="1444" spans="3:15" x14ac:dyDescent="0.2">
      <c r="C1444" s="377"/>
      <c r="D1444" s="377"/>
      <c r="E1444" s="377"/>
      <c r="H1444" s="386" t="s">
        <v>5833</v>
      </c>
      <c r="I1444" s="388" t="s">
        <v>5906</v>
      </c>
      <c r="J1444" s="381" t="s">
        <v>5907</v>
      </c>
      <c r="L1444" s="381" t="s">
        <v>8767</v>
      </c>
      <c r="M1444" s="381" t="s">
        <v>5407</v>
      </c>
      <c r="N1444" s="380" t="s">
        <v>4247</v>
      </c>
      <c r="O1444" s="381" t="s">
        <v>5438</v>
      </c>
    </row>
    <row r="1445" spans="3:15" x14ac:dyDescent="0.2">
      <c r="C1445" s="377"/>
      <c r="D1445" s="377"/>
      <c r="E1445" s="377"/>
      <c r="H1445" s="386" t="s">
        <v>5833</v>
      </c>
      <c r="I1445" s="388" t="s">
        <v>5908</v>
      </c>
      <c r="J1445" s="381" t="s">
        <v>5909</v>
      </c>
      <c r="L1445" s="381" t="s">
        <v>8768</v>
      </c>
      <c r="M1445" s="381" t="s">
        <v>5407</v>
      </c>
      <c r="N1445" s="380" t="s">
        <v>5439</v>
      </c>
      <c r="O1445" s="381" t="s">
        <v>5440</v>
      </c>
    </row>
    <row r="1446" spans="3:15" x14ac:dyDescent="0.2">
      <c r="C1446" s="377"/>
      <c r="D1446" s="377"/>
      <c r="E1446" s="377"/>
      <c r="H1446" s="386" t="s">
        <v>5833</v>
      </c>
      <c r="I1446" s="388" t="s">
        <v>5910</v>
      </c>
      <c r="J1446" s="381" t="s">
        <v>5911</v>
      </c>
      <c r="L1446" s="381" t="s">
        <v>8769</v>
      </c>
      <c r="M1446" s="381"/>
      <c r="N1446" s="380"/>
      <c r="O1446" s="381" t="s">
        <v>5440</v>
      </c>
    </row>
    <row r="1447" spans="3:15" x14ac:dyDescent="0.2">
      <c r="C1447" s="377"/>
      <c r="D1447" s="377"/>
      <c r="E1447" s="377"/>
      <c r="H1447" s="394"/>
      <c r="I1447" s="390" t="s">
        <v>5912</v>
      </c>
      <c r="J1447" s="395"/>
      <c r="L1447" s="381" t="s">
        <v>8770</v>
      </c>
      <c r="M1447" s="381" t="s">
        <v>5407</v>
      </c>
      <c r="N1447" s="380" t="s">
        <v>5441</v>
      </c>
      <c r="O1447" s="381" t="s">
        <v>5442</v>
      </c>
    </row>
    <row r="1448" spans="3:15" x14ac:dyDescent="0.2">
      <c r="C1448" s="377"/>
      <c r="D1448" s="377"/>
      <c r="E1448" s="377"/>
      <c r="H1448" s="386" t="s">
        <v>5913</v>
      </c>
      <c r="I1448" s="388" t="s">
        <v>5914</v>
      </c>
      <c r="J1448" s="381" t="s">
        <v>5915</v>
      </c>
      <c r="L1448" s="381" t="s">
        <v>8771</v>
      </c>
      <c r="M1448" s="381"/>
      <c r="N1448" s="380"/>
      <c r="O1448" s="381" t="s">
        <v>5442</v>
      </c>
    </row>
    <row r="1449" spans="3:15" x14ac:dyDescent="0.2">
      <c r="C1449" s="377"/>
      <c r="D1449" s="377"/>
      <c r="E1449" s="377"/>
      <c r="H1449" s="386" t="s">
        <v>5913</v>
      </c>
      <c r="I1449" s="388" t="s">
        <v>5916</v>
      </c>
      <c r="J1449" s="381" t="s">
        <v>5917</v>
      </c>
      <c r="L1449" s="381" t="s">
        <v>8772</v>
      </c>
      <c r="M1449" s="381" t="s">
        <v>5444</v>
      </c>
      <c r="N1449" s="380" t="s">
        <v>5445</v>
      </c>
      <c r="O1449" s="381" t="s">
        <v>5446</v>
      </c>
    </row>
    <row r="1450" spans="3:15" x14ac:dyDescent="0.2">
      <c r="C1450" s="377"/>
      <c r="D1450" s="377"/>
      <c r="E1450" s="377"/>
      <c r="H1450" s="386" t="s">
        <v>5913</v>
      </c>
      <c r="I1450" s="388" t="s">
        <v>4361</v>
      </c>
      <c r="J1450" s="381" t="s">
        <v>5918</v>
      </c>
      <c r="L1450" s="381" t="s">
        <v>8773</v>
      </c>
      <c r="M1450" s="381" t="s">
        <v>5444</v>
      </c>
      <c r="N1450" s="380" t="s">
        <v>5447</v>
      </c>
      <c r="O1450" s="381" t="s">
        <v>5448</v>
      </c>
    </row>
    <row r="1451" spans="3:15" x14ac:dyDescent="0.2">
      <c r="C1451" s="377"/>
      <c r="D1451" s="377"/>
      <c r="E1451" s="377"/>
      <c r="H1451" s="386" t="s">
        <v>5913</v>
      </c>
      <c r="I1451" s="388" t="s">
        <v>5919</v>
      </c>
      <c r="J1451" s="381" t="s">
        <v>5920</v>
      </c>
      <c r="L1451" s="381" t="s">
        <v>8774</v>
      </c>
      <c r="M1451" s="381" t="s">
        <v>5444</v>
      </c>
      <c r="N1451" s="380" t="s">
        <v>5449</v>
      </c>
      <c r="O1451" s="381" t="s">
        <v>5450</v>
      </c>
    </row>
    <row r="1452" spans="3:15" x14ac:dyDescent="0.2">
      <c r="C1452" s="377"/>
      <c r="D1452" s="377"/>
      <c r="E1452" s="377"/>
      <c r="H1452" s="386" t="s">
        <v>5913</v>
      </c>
      <c r="I1452" s="388" t="s">
        <v>5921</v>
      </c>
      <c r="J1452" s="381" t="s">
        <v>5922</v>
      </c>
      <c r="L1452" s="381" t="s">
        <v>8775</v>
      </c>
      <c r="M1452" s="381" t="s">
        <v>5444</v>
      </c>
      <c r="N1452" s="380" t="s">
        <v>5451</v>
      </c>
      <c r="O1452" s="381" t="s">
        <v>5452</v>
      </c>
    </row>
    <row r="1453" spans="3:15" x14ac:dyDescent="0.2">
      <c r="C1453" s="377"/>
      <c r="D1453" s="377"/>
      <c r="E1453" s="377"/>
      <c r="H1453" s="386" t="s">
        <v>5913</v>
      </c>
      <c r="I1453" s="388" t="s">
        <v>5923</v>
      </c>
      <c r="J1453" s="381" t="s">
        <v>5924</v>
      </c>
      <c r="L1453" s="381" t="s">
        <v>8776</v>
      </c>
      <c r="M1453" s="381" t="s">
        <v>5444</v>
      </c>
      <c r="N1453" s="380" t="s">
        <v>5453</v>
      </c>
      <c r="O1453" s="381" t="s">
        <v>5454</v>
      </c>
    </row>
    <row r="1454" spans="3:15" x14ac:dyDescent="0.2">
      <c r="C1454" s="377"/>
      <c r="D1454" s="377"/>
      <c r="E1454" s="377"/>
      <c r="H1454" s="386" t="s">
        <v>5913</v>
      </c>
      <c r="I1454" s="388" t="s">
        <v>5925</v>
      </c>
      <c r="J1454" s="381" t="s">
        <v>5926</v>
      </c>
      <c r="L1454" s="381" t="s">
        <v>8777</v>
      </c>
      <c r="M1454" s="381"/>
      <c r="N1454" s="380"/>
      <c r="O1454" s="381" t="s">
        <v>5454</v>
      </c>
    </row>
    <row r="1455" spans="3:15" x14ac:dyDescent="0.2">
      <c r="C1455" s="377"/>
      <c r="D1455" s="377"/>
      <c r="E1455" s="377"/>
      <c r="H1455" s="386" t="s">
        <v>5913</v>
      </c>
      <c r="I1455" s="388" t="s">
        <v>5927</v>
      </c>
      <c r="J1455" s="381" t="s">
        <v>5928</v>
      </c>
      <c r="L1455" s="381" t="s">
        <v>8778</v>
      </c>
      <c r="M1455" s="381" t="s">
        <v>5444</v>
      </c>
      <c r="N1455" s="380" t="s">
        <v>5455</v>
      </c>
      <c r="O1455" s="381" t="s">
        <v>5456</v>
      </c>
    </row>
    <row r="1456" spans="3:15" x14ac:dyDescent="0.2">
      <c r="C1456" s="377"/>
      <c r="D1456" s="377"/>
      <c r="E1456" s="377"/>
      <c r="H1456" s="386" t="s">
        <v>5913</v>
      </c>
      <c r="I1456" s="388" t="s">
        <v>5929</v>
      </c>
      <c r="J1456" s="381" t="s">
        <v>5930</v>
      </c>
      <c r="L1456" s="381" t="s">
        <v>8779</v>
      </c>
      <c r="M1456" s="381" t="s">
        <v>5444</v>
      </c>
      <c r="N1456" s="380" t="s">
        <v>5457</v>
      </c>
      <c r="O1456" s="381" t="s">
        <v>5458</v>
      </c>
    </row>
    <row r="1457" spans="3:15" x14ac:dyDescent="0.2">
      <c r="C1457" s="377"/>
      <c r="D1457" s="377"/>
      <c r="E1457" s="377"/>
      <c r="H1457" s="386" t="s">
        <v>5913</v>
      </c>
      <c r="I1457" s="388" t="s">
        <v>5931</v>
      </c>
      <c r="J1457" s="381" t="s">
        <v>5932</v>
      </c>
      <c r="L1457" s="381" t="s">
        <v>8780</v>
      </c>
      <c r="M1457" s="381" t="s">
        <v>5444</v>
      </c>
      <c r="N1457" s="380" t="s">
        <v>5459</v>
      </c>
      <c r="O1457" s="381" t="s">
        <v>5460</v>
      </c>
    </row>
    <row r="1458" spans="3:15" x14ac:dyDescent="0.2">
      <c r="C1458" s="377"/>
      <c r="D1458" s="377"/>
      <c r="E1458" s="377"/>
      <c r="H1458" s="386" t="s">
        <v>5913</v>
      </c>
      <c r="I1458" s="388" t="s">
        <v>5933</v>
      </c>
      <c r="J1458" s="381" t="s">
        <v>5934</v>
      </c>
      <c r="L1458" s="381" t="s">
        <v>8781</v>
      </c>
      <c r="M1458" s="381" t="s">
        <v>5444</v>
      </c>
      <c r="N1458" s="380" t="s">
        <v>5461</v>
      </c>
      <c r="O1458" s="381" t="s">
        <v>5462</v>
      </c>
    </row>
    <row r="1459" spans="3:15" x14ac:dyDescent="0.2">
      <c r="C1459" s="377"/>
      <c r="D1459" s="377"/>
      <c r="E1459" s="377"/>
      <c r="H1459" s="386" t="s">
        <v>5913</v>
      </c>
      <c r="I1459" s="388" t="s">
        <v>5935</v>
      </c>
      <c r="J1459" s="381" t="s">
        <v>5936</v>
      </c>
      <c r="L1459" s="381" t="s">
        <v>8782</v>
      </c>
      <c r="M1459" s="381"/>
      <c r="N1459" s="380"/>
      <c r="O1459" s="381" t="s">
        <v>5462</v>
      </c>
    </row>
    <row r="1460" spans="3:15" x14ac:dyDescent="0.2">
      <c r="C1460" s="377"/>
      <c r="D1460" s="377"/>
      <c r="E1460" s="377"/>
      <c r="H1460" s="386" t="s">
        <v>5913</v>
      </c>
      <c r="I1460" s="388" t="s">
        <v>3075</v>
      </c>
      <c r="J1460" s="381" t="s">
        <v>5937</v>
      </c>
      <c r="L1460" s="381" t="s">
        <v>8783</v>
      </c>
      <c r="M1460" s="381" t="s">
        <v>5444</v>
      </c>
      <c r="N1460" s="380" t="s">
        <v>5463</v>
      </c>
      <c r="O1460" s="381" t="s">
        <v>5464</v>
      </c>
    </row>
    <row r="1461" spans="3:15" x14ac:dyDescent="0.2">
      <c r="C1461" s="377"/>
      <c r="D1461" s="377"/>
      <c r="E1461" s="377"/>
      <c r="H1461" s="386" t="s">
        <v>5913</v>
      </c>
      <c r="I1461" s="388" t="s">
        <v>5938</v>
      </c>
      <c r="J1461" s="381" t="s">
        <v>5939</v>
      </c>
      <c r="L1461" s="381" t="s">
        <v>8784</v>
      </c>
      <c r="M1461" s="381" t="s">
        <v>5444</v>
      </c>
      <c r="N1461" s="380" t="s">
        <v>5465</v>
      </c>
      <c r="O1461" s="381" t="s">
        <v>5466</v>
      </c>
    </row>
    <row r="1462" spans="3:15" x14ac:dyDescent="0.2">
      <c r="C1462" s="377"/>
      <c r="D1462" s="377"/>
      <c r="E1462" s="377"/>
      <c r="H1462" s="386" t="s">
        <v>5913</v>
      </c>
      <c r="I1462" s="388" t="s">
        <v>5940</v>
      </c>
      <c r="J1462" s="381" t="s">
        <v>5941</v>
      </c>
      <c r="L1462" s="381" t="s">
        <v>8785</v>
      </c>
      <c r="M1462" s="381"/>
      <c r="N1462" s="380"/>
      <c r="O1462" s="381" t="s">
        <v>5466</v>
      </c>
    </row>
    <row r="1463" spans="3:15" x14ac:dyDescent="0.2">
      <c r="C1463" s="377"/>
      <c r="D1463" s="377"/>
      <c r="E1463" s="377"/>
      <c r="H1463" s="386" t="s">
        <v>5913</v>
      </c>
      <c r="I1463" s="388" t="s">
        <v>5942</v>
      </c>
      <c r="J1463" s="381" t="s">
        <v>5943</v>
      </c>
      <c r="L1463" s="381" t="s">
        <v>8786</v>
      </c>
      <c r="M1463" s="381" t="s">
        <v>5444</v>
      </c>
      <c r="N1463" s="380" t="s">
        <v>5467</v>
      </c>
      <c r="O1463" s="381" t="s">
        <v>5468</v>
      </c>
    </row>
    <row r="1464" spans="3:15" x14ac:dyDescent="0.2">
      <c r="C1464" s="377"/>
      <c r="D1464" s="377"/>
      <c r="E1464" s="377"/>
      <c r="H1464" s="386" t="s">
        <v>5913</v>
      </c>
      <c r="I1464" s="388" t="s">
        <v>5944</v>
      </c>
      <c r="J1464" s="381" t="s">
        <v>5945</v>
      </c>
      <c r="L1464" s="381" t="s">
        <v>8787</v>
      </c>
      <c r="M1464" s="381"/>
      <c r="N1464" s="380"/>
      <c r="O1464" s="381" t="s">
        <v>5468</v>
      </c>
    </row>
    <row r="1465" spans="3:15" x14ac:dyDescent="0.2">
      <c r="C1465" s="377"/>
      <c r="D1465" s="377"/>
      <c r="E1465" s="377"/>
      <c r="H1465" s="386" t="s">
        <v>5913</v>
      </c>
      <c r="I1465" s="388" t="s">
        <v>5946</v>
      </c>
      <c r="J1465" s="381" t="s">
        <v>5947</v>
      </c>
      <c r="L1465" s="381" t="s">
        <v>8788</v>
      </c>
      <c r="M1465" s="381"/>
      <c r="N1465" s="380"/>
      <c r="O1465" s="381" t="s">
        <v>5468</v>
      </c>
    </row>
    <row r="1466" spans="3:15" x14ac:dyDescent="0.2">
      <c r="C1466" s="377"/>
      <c r="D1466" s="377"/>
      <c r="E1466" s="377"/>
      <c r="H1466" s="386" t="s">
        <v>5913</v>
      </c>
      <c r="I1466" s="388" t="s">
        <v>5948</v>
      </c>
      <c r="J1466" s="381" t="s">
        <v>5949</v>
      </c>
      <c r="L1466" s="381" t="s">
        <v>8789</v>
      </c>
      <c r="M1466" s="381" t="s">
        <v>5444</v>
      </c>
      <c r="N1466" s="380" t="s">
        <v>5469</v>
      </c>
      <c r="O1466" s="381" t="s">
        <v>5470</v>
      </c>
    </row>
    <row r="1467" spans="3:15" x14ac:dyDescent="0.2">
      <c r="C1467" s="377"/>
      <c r="D1467" s="377"/>
      <c r="E1467" s="377"/>
      <c r="H1467" s="386" t="s">
        <v>5913</v>
      </c>
      <c r="I1467" s="388" t="s">
        <v>5950</v>
      </c>
      <c r="J1467" s="381" t="s">
        <v>5951</v>
      </c>
      <c r="L1467" s="381" t="s">
        <v>8790</v>
      </c>
      <c r="M1467" s="381" t="s">
        <v>5444</v>
      </c>
      <c r="N1467" s="380" t="s">
        <v>5471</v>
      </c>
      <c r="O1467" s="381" t="s">
        <v>5472</v>
      </c>
    </row>
    <row r="1468" spans="3:15" x14ac:dyDescent="0.2">
      <c r="C1468" s="377"/>
      <c r="D1468" s="377"/>
      <c r="E1468" s="377"/>
      <c r="H1468" s="386" t="s">
        <v>5913</v>
      </c>
      <c r="I1468" s="388" t="s">
        <v>5952</v>
      </c>
      <c r="J1468" s="381" t="s">
        <v>5953</v>
      </c>
      <c r="L1468" s="381" t="s">
        <v>8791</v>
      </c>
      <c r="M1468" s="381" t="s">
        <v>5444</v>
      </c>
      <c r="N1468" s="380" t="s">
        <v>5473</v>
      </c>
      <c r="O1468" s="381" t="s">
        <v>5474</v>
      </c>
    </row>
    <row r="1469" spans="3:15" x14ac:dyDescent="0.2">
      <c r="C1469" s="377"/>
      <c r="D1469" s="377"/>
      <c r="E1469" s="377"/>
      <c r="H1469" s="386" t="s">
        <v>5913</v>
      </c>
      <c r="I1469" s="388" t="s">
        <v>5954</v>
      </c>
      <c r="J1469" s="381" t="s">
        <v>5955</v>
      </c>
      <c r="L1469" s="381" t="s">
        <v>8792</v>
      </c>
      <c r="M1469" s="381"/>
      <c r="N1469" s="380"/>
      <c r="O1469" s="381" t="s">
        <v>5474</v>
      </c>
    </row>
    <row r="1470" spans="3:15" x14ac:dyDescent="0.2">
      <c r="C1470" s="377"/>
      <c r="D1470" s="377"/>
      <c r="E1470" s="377"/>
      <c r="H1470" s="386" t="s">
        <v>5913</v>
      </c>
      <c r="I1470" s="388" t="s">
        <v>5956</v>
      </c>
      <c r="J1470" s="381" t="s">
        <v>5957</v>
      </c>
      <c r="L1470" s="381" t="s">
        <v>8793</v>
      </c>
      <c r="M1470" s="381" t="s">
        <v>5444</v>
      </c>
      <c r="N1470" s="380" t="s">
        <v>5475</v>
      </c>
      <c r="O1470" s="381" t="s">
        <v>5476</v>
      </c>
    </row>
    <row r="1471" spans="3:15" x14ac:dyDescent="0.2">
      <c r="C1471" s="377"/>
      <c r="D1471" s="377"/>
      <c r="E1471" s="377"/>
      <c r="H1471" s="386" t="s">
        <v>5913</v>
      </c>
      <c r="I1471" s="388" t="s">
        <v>5958</v>
      </c>
      <c r="J1471" s="381" t="s">
        <v>5959</v>
      </c>
      <c r="L1471" s="381" t="s">
        <v>8794</v>
      </c>
      <c r="M1471" s="381"/>
      <c r="N1471" s="380"/>
      <c r="O1471" s="381" t="s">
        <v>5476</v>
      </c>
    </row>
    <row r="1472" spans="3:15" x14ac:dyDescent="0.2">
      <c r="C1472" s="377"/>
      <c r="D1472" s="377"/>
      <c r="E1472" s="377"/>
      <c r="H1472" s="386" t="s">
        <v>5913</v>
      </c>
      <c r="I1472" s="388" t="s">
        <v>5960</v>
      </c>
      <c r="J1472" s="381" t="s">
        <v>5961</v>
      </c>
      <c r="L1472" s="381" t="s">
        <v>8795</v>
      </c>
      <c r="M1472" s="381" t="s">
        <v>5478</v>
      </c>
      <c r="N1472" s="380" t="s">
        <v>5479</v>
      </c>
      <c r="O1472" s="381" t="s">
        <v>5480</v>
      </c>
    </row>
    <row r="1473" spans="3:15" x14ac:dyDescent="0.2">
      <c r="C1473" s="377"/>
      <c r="D1473" s="377"/>
      <c r="E1473" s="377"/>
      <c r="H1473" s="386" t="s">
        <v>5913</v>
      </c>
      <c r="I1473" s="388" t="s">
        <v>5716</v>
      </c>
      <c r="J1473" s="381" t="s">
        <v>5962</v>
      </c>
      <c r="L1473" s="381" t="s">
        <v>8796</v>
      </c>
      <c r="M1473" s="381" t="s">
        <v>5478</v>
      </c>
      <c r="N1473" s="380" t="s">
        <v>5481</v>
      </c>
      <c r="O1473" s="381" t="s">
        <v>5482</v>
      </c>
    </row>
    <row r="1474" spans="3:15" x14ac:dyDescent="0.2">
      <c r="C1474" s="377"/>
      <c r="D1474" s="377"/>
      <c r="E1474" s="377"/>
      <c r="H1474" s="386" t="s">
        <v>5913</v>
      </c>
      <c r="I1474" s="388" t="s">
        <v>5963</v>
      </c>
      <c r="J1474" s="381" t="s">
        <v>5964</v>
      </c>
      <c r="L1474" s="381" t="s">
        <v>8797</v>
      </c>
      <c r="M1474" s="381" t="s">
        <v>5478</v>
      </c>
      <c r="N1474" s="380" t="s">
        <v>5483</v>
      </c>
      <c r="O1474" s="381" t="s">
        <v>5484</v>
      </c>
    </row>
    <row r="1475" spans="3:15" x14ac:dyDescent="0.2">
      <c r="C1475" s="377"/>
      <c r="D1475" s="377"/>
      <c r="E1475" s="377"/>
      <c r="H1475" s="386" t="s">
        <v>5913</v>
      </c>
      <c r="I1475" s="388" t="s">
        <v>5965</v>
      </c>
      <c r="J1475" s="381" t="s">
        <v>5966</v>
      </c>
      <c r="L1475" s="381" t="s">
        <v>8798</v>
      </c>
      <c r="M1475" s="381" t="s">
        <v>5478</v>
      </c>
      <c r="N1475" s="380" t="s">
        <v>5485</v>
      </c>
      <c r="O1475" s="381" t="s">
        <v>5486</v>
      </c>
    </row>
    <row r="1476" spans="3:15" x14ac:dyDescent="0.2">
      <c r="C1476" s="377"/>
      <c r="D1476" s="377"/>
      <c r="E1476" s="377"/>
      <c r="H1476" s="386" t="s">
        <v>5913</v>
      </c>
      <c r="I1476" s="388" t="s">
        <v>5967</v>
      </c>
      <c r="J1476" s="381" t="s">
        <v>5968</v>
      </c>
      <c r="L1476" s="381" t="s">
        <v>8799</v>
      </c>
      <c r="M1476" s="381" t="s">
        <v>5478</v>
      </c>
      <c r="N1476" s="380" t="s">
        <v>5487</v>
      </c>
      <c r="O1476" s="381" t="s">
        <v>5488</v>
      </c>
    </row>
    <row r="1477" spans="3:15" x14ac:dyDescent="0.2">
      <c r="C1477" s="377"/>
      <c r="D1477" s="377"/>
      <c r="E1477" s="377"/>
      <c r="H1477" s="386" t="s">
        <v>5913</v>
      </c>
      <c r="I1477" s="388" t="s">
        <v>5969</v>
      </c>
      <c r="J1477" s="381" t="s">
        <v>5970</v>
      </c>
      <c r="L1477" s="381" t="s">
        <v>8800</v>
      </c>
      <c r="M1477" s="381" t="s">
        <v>5478</v>
      </c>
      <c r="N1477" s="380" t="s">
        <v>5489</v>
      </c>
      <c r="O1477" s="381" t="s">
        <v>5490</v>
      </c>
    </row>
    <row r="1478" spans="3:15" x14ac:dyDescent="0.2">
      <c r="C1478" s="377"/>
      <c r="D1478" s="377"/>
      <c r="E1478" s="377"/>
      <c r="H1478" s="386" t="s">
        <v>5913</v>
      </c>
      <c r="I1478" s="388" t="s">
        <v>5971</v>
      </c>
      <c r="J1478" s="381" t="s">
        <v>5972</v>
      </c>
      <c r="L1478" s="381" t="s">
        <v>8801</v>
      </c>
      <c r="M1478" s="381" t="s">
        <v>5478</v>
      </c>
      <c r="N1478" s="380" t="s">
        <v>5491</v>
      </c>
      <c r="O1478" s="381" t="s">
        <v>5492</v>
      </c>
    </row>
    <row r="1479" spans="3:15" x14ac:dyDescent="0.2">
      <c r="C1479" s="377"/>
      <c r="D1479" s="377"/>
      <c r="E1479" s="377"/>
      <c r="H1479" s="386" t="s">
        <v>5913</v>
      </c>
      <c r="I1479" s="388" t="s">
        <v>5973</v>
      </c>
      <c r="J1479" s="381" t="s">
        <v>5974</v>
      </c>
      <c r="L1479" s="381" t="s">
        <v>8802</v>
      </c>
      <c r="M1479" s="381"/>
      <c r="N1479" s="380"/>
      <c r="O1479" s="381" t="s">
        <v>5492</v>
      </c>
    </row>
    <row r="1480" spans="3:15" x14ac:dyDescent="0.2">
      <c r="C1480" s="377"/>
      <c r="D1480" s="377"/>
      <c r="E1480" s="377"/>
      <c r="H1480" s="386" t="s">
        <v>5913</v>
      </c>
      <c r="I1480" s="388" t="s">
        <v>5975</v>
      </c>
      <c r="J1480" s="381" t="s">
        <v>5976</v>
      </c>
      <c r="L1480" s="381" t="s">
        <v>8803</v>
      </c>
      <c r="M1480" s="381" t="s">
        <v>5478</v>
      </c>
      <c r="N1480" s="380" t="s">
        <v>5493</v>
      </c>
      <c r="O1480" s="381" t="s">
        <v>5494</v>
      </c>
    </row>
    <row r="1481" spans="3:15" x14ac:dyDescent="0.2">
      <c r="C1481" s="377"/>
      <c r="D1481" s="377"/>
      <c r="E1481" s="377"/>
      <c r="H1481" s="386" t="s">
        <v>5913</v>
      </c>
      <c r="I1481" s="388" t="s">
        <v>5977</v>
      </c>
      <c r="J1481" s="381" t="s">
        <v>5978</v>
      </c>
      <c r="L1481" s="381" t="s">
        <v>8804</v>
      </c>
      <c r="M1481" s="381" t="s">
        <v>5496</v>
      </c>
      <c r="N1481" s="380" t="s">
        <v>5497</v>
      </c>
      <c r="O1481" s="381" t="s">
        <v>5498</v>
      </c>
    </row>
    <row r="1482" spans="3:15" x14ac:dyDescent="0.2">
      <c r="C1482" s="377"/>
      <c r="D1482" s="377"/>
      <c r="E1482" s="377"/>
      <c r="H1482" s="386" t="s">
        <v>5913</v>
      </c>
      <c r="I1482" s="388" t="s">
        <v>5979</v>
      </c>
      <c r="J1482" s="381" t="s">
        <v>5980</v>
      </c>
      <c r="L1482" s="381" t="s">
        <v>8805</v>
      </c>
      <c r="M1482" s="381" t="s">
        <v>5496</v>
      </c>
      <c r="N1482" s="380" t="s">
        <v>5499</v>
      </c>
      <c r="O1482" s="381" t="s">
        <v>5500</v>
      </c>
    </row>
    <row r="1483" spans="3:15" x14ac:dyDescent="0.2">
      <c r="C1483" s="377"/>
      <c r="D1483" s="377"/>
      <c r="E1483" s="377"/>
      <c r="H1483" s="386" t="s">
        <v>5913</v>
      </c>
      <c r="I1483" s="388" t="s">
        <v>5981</v>
      </c>
      <c r="J1483" s="381" t="s">
        <v>5982</v>
      </c>
      <c r="L1483" s="381" t="s">
        <v>8806</v>
      </c>
      <c r="M1483" s="381" t="s">
        <v>5496</v>
      </c>
      <c r="N1483" s="380" t="s">
        <v>5501</v>
      </c>
      <c r="O1483" s="381" t="s">
        <v>5502</v>
      </c>
    </row>
    <row r="1484" spans="3:15" x14ac:dyDescent="0.2">
      <c r="C1484" s="377"/>
      <c r="D1484" s="377"/>
      <c r="E1484" s="377"/>
      <c r="H1484" s="386" t="s">
        <v>5913</v>
      </c>
      <c r="I1484" s="388" t="s">
        <v>5983</v>
      </c>
      <c r="J1484" s="381" t="s">
        <v>5984</v>
      </c>
      <c r="L1484" s="381" t="s">
        <v>8807</v>
      </c>
      <c r="M1484" s="381"/>
      <c r="N1484" s="380"/>
      <c r="O1484" s="381" t="s">
        <v>5502</v>
      </c>
    </row>
    <row r="1485" spans="3:15" x14ac:dyDescent="0.2">
      <c r="C1485" s="377"/>
      <c r="D1485" s="377"/>
      <c r="E1485" s="377"/>
      <c r="H1485" s="394"/>
      <c r="I1485" s="390" t="s">
        <v>5985</v>
      </c>
      <c r="J1485" s="395"/>
      <c r="L1485" s="381" t="s">
        <v>8808</v>
      </c>
      <c r="M1485" s="381" t="s">
        <v>5496</v>
      </c>
      <c r="N1485" s="380" t="s">
        <v>5503</v>
      </c>
      <c r="O1485" s="381" t="s">
        <v>5504</v>
      </c>
    </row>
    <row r="1486" spans="3:15" x14ac:dyDescent="0.2">
      <c r="C1486" s="377"/>
      <c r="D1486" s="377"/>
      <c r="E1486" s="377"/>
      <c r="H1486" s="386" t="s">
        <v>5986</v>
      </c>
      <c r="I1486" s="388" t="s">
        <v>5987</v>
      </c>
      <c r="J1486" s="381" t="s">
        <v>5988</v>
      </c>
      <c r="L1486" s="381" t="s">
        <v>8809</v>
      </c>
      <c r="M1486" s="381" t="s">
        <v>5496</v>
      </c>
      <c r="N1486" s="380" t="s">
        <v>5505</v>
      </c>
      <c r="O1486" s="381" t="s">
        <v>5506</v>
      </c>
    </row>
    <row r="1487" spans="3:15" x14ac:dyDescent="0.2">
      <c r="C1487" s="377"/>
      <c r="D1487" s="377"/>
      <c r="E1487" s="377"/>
      <c r="H1487" s="386" t="s">
        <v>5986</v>
      </c>
      <c r="I1487" s="388" t="s">
        <v>5989</v>
      </c>
      <c r="J1487" s="381" t="s">
        <v>5990</v>
      </c>
      <c r="L1487" s="381" t="s">
        <v>8810</v>
      </c>
      <c r="M1487" s="381" t="s">
        <v>5496</v>
      </c>
      <c r="N1487" s="380" t="s">
        <v>5507</v>
      </c>
      <c r="O1487" s="381" t="s">
        <v>5508</v>
      </c>
    </row>
    <row r="1488" spans="3:15" x14ac:dyDescent="0.2">
      <c r="C1488" s="377"/>
      <c r="D1488" s="377"/>
      <c r="E1488" s="377"/>
      <c r="H1488" s="386" t="s">
        <v>5986</v>
      </c>
      <c r="I1488" s="388" t="s">
        <v>5991</v>
      </c>
      <c r="J1488" s="381" t="s">
        <v>5992</v>
      </c>
      <c r="L1488" s="381" t="s">
        <v>8811</v>
      </c>
      <c r="M1488" s="381" t="s">
        <v>5496</v>
      </c>
      <c r="N1488" s="380" t="s">
        <v>5509</v>
      </c>
      <c r="O1488" s="381" t="s">
        <v>5510</v>
      </c>
    </row>
    <row r="1489" spans="3:15" x14ac:dyDescent="0.2">
      <c r="C1489" s="377"/>
      <c r="D1489" s="377"/>
      <c r="E1489" s="377"/>
      <c r="H1489" s="386" t="s">
        <v>5986</v>
      </c>
      <c r="I1489" s="388" t="s">
        <v>5993</v>
      </c>
      <c r="J1489" s="381" t="s">
        <v>5994</v>
      </c>
      <c r="L1489" s="381" t="s">
        <v>8812</v>
      </c>
      <c r="M1489" s="381" t="s">
        <v>5496</v>
      </c>
      <c r="N1489" s="380" t="s">
        <v>5511</v>
      </c>
      <c r="O1489" s="381" t="s">
        <v>5512</v>
      </c>
    </row>
    <row r="1490" spans="3:15" x14ac:dyDescent="0.2">
      <c r="C1490" s="377"/>
      <c r="D1490" s="377"/>
      <c r="E1490" s="377"/>
      <c r="H1490" s="386" t="s">
        <v>5986</v>
      </c>
      <c r="I1490" s="388" t="s">
        <v>5995</v>
      </c>
      <c r="J1490" s="381" t="s">
        <v>5996</v>
      </c>
      <c r="L1490" s="381" t="s">
        <v>8813</v>
      </c>
      <c r="M1490" s="381" t="s">
        <v>5496</v>
      </c>
      <c r="N1490" s="380" t="s">
        <v>5513</v>
      </c>
      <c r="O1490" s="381" t="s">
        <v>5514</v>
      </c>
    </row>
    <row r="1491" spans="3:15" x14ac:dyDescent="0.2">
      <c r="C1491" s="377"/>
      <c r="D1491" s="377"/>
      <c r="E1491" s="377"/>
      <c r="H1491" s="386" t="s">
        <v>5986</v>
      </c>
      <c r="I1491" s="388" t="s">
        <v>5997</v>
      </c>
      <c r="J1491" s="381" t="s">
        <v>5998</v>
      </c>
      <c r="L1491" s="381" t="s">
        <v>8814</v>
      </c>
      <c r="M1491" s="381" t="s">
        <v>5496</v>
      </c>
      <c r="N1491" s="380" t="s">
        <v>5515</v>
      </c>
      <c r="O1491" s="381" t="s">
        <v>5516</v>
      </c>
    </row>
    <row r="1492" spans="3:15" x14ac:dyDescent="0.2">
      <c r="C1492" s="377"/>
      <c r="D1492" s="377"/>
      <c r="E1492" s="377"/>
      <c r="H1492" s="386" t="s">
        <v>5986</v>
      </c>
      <c r="I1492" s="388" t="s">
        <v>5999</v>
      </c>
      <c r="J1492" s="381" t="s">
        <v>6000</v>
      </c>
      <c r="L1492" s="381" t="s">
        <v>8815</v>
      </c>
      <c r="M1492" s="381" t="s">
        <v>5496</v>
      </c>
      <c r="N1492" s="380" t="s">
        <v>5517</v>
      </c>
      <c r="O1492" s="381" t="s">
        <v>5518</v>
      </c>
    </row>
    <row r="1493" spans="3:15" x14ac:dyDescent="0.2">
      <c r="C1493" s="377"/>
      <c r="D1493" s="377"/>
      <c r="E1493" s="377"/>
      <c r="H1493" s="386" t="s">
        <v>5986</v>
      </c>
      <c r="I1493" s="388" t="s">
        <v>6001</v>
      </c>
      <c r="J1493" s="381" t="s">
        <v>6002</v>
      </c>
      <c r="L1493" s="381" t="s">
        <v>8816</v>
      </c>
      <c r="M1493" s="381" t="s">
        <v>5496</v>
      </c>
      <c r="N1493" s="380" t="s">
        <v>5519</v>
      </c>
      <c r="O1493" s="381" t="s">
        <v>5520</v>
      </c>
    </row>
    <row r="1494" spans="3:15" x14ac:dyDescent="0.2">
      <c r="C1494" s="377"/>
      <c r="D1494" s="377"/>
      <c r="E1494" s="377"/>
      <c r="H1494" s="386" t="s">
        <v>5986</v>
      </c>
      <c r="I1494" s="388" t="s">
        <v>6003</v>
      </c>
      <c r="J1494" s="381" t="s">
        <v>6004</v>
      </c>
      <c r="L1494" s="381" t="s">
        <v>8817</v>
      </c>
      <c r="M1494" s="381" t="s">
        <v>5496</v>
      </c>
      <c r="N1494" s="380" t="s">
        <v>5521</v>
      </c>
      <c r="O1494" s="381" t="s">
        <v>5522</v>
      </c>
    </row>
    <row r="1495" spans="3:15" x14ac:dyDescent="0.2">
      <c r="C1495" s="377"/>
      <c r="D1495" s="377"/>
      <c r="E1495" s="377"/>
      <c r="H1495" s="386" t="s">
        <v>5986</v>
      </c>
      <c r="I1495" s="388" t="s">
        <v>6005</v>
      </c>
      <c r="J1495" s="381" t="s">
        <v>6006</v>
      </c>
      <c r="L1495" s="381" t="s">
        <v>8818</v>
      </c>
      <c r="M1495" s="381" t="s">
        <v>5496</v>
      </c>
      <c r="N1495" s="380" t="s">
        <v>5523</v>
      </c>
      <c r="O1495" s="381" t="s">
        <v>5524</v>
      </c>
    </row>
    <row r="1496" spans="3:15" x14ac:dyDescent="0.2">
      <c r="C1496" s="377"/>
      <c r="D1496" s="377"/>
      <c r="E1496" s="377"/>
      <c r="H1496" s="386" t="s">
        <v>5986</v>
      </c>
      <c r="I1496" s="388" t="s">
        <v>6007</v>
      </c>
      <c r="J1496" s="381" t="s">
        <v>6008</v>
      </c>
      <c r="L1496" s="381" t="s">
        <v>8819</v>
      </c>
      <c r="M1496" s="381" t="s">
        <v>5496</v>
      </c>
      <c r="N1496" s="380" t="s">
        <v>5525</v>
      </c>
      <c r="O1496" s="381" t="s">
        <v>5526</v>
      </c>
    </row>
    <row r="1497" spans="3:15" x14ac:dyDescent="0.2">
      <c r="C1497" s="377"/>
      <c r="D1497" s="377"/>
      <c r="E1497" s="377"/>
      <c r="H1497" s="386" t="s">
        <v>5986</v>
      </c>
      <c r="I1497" s="388" t="s">
        <v>6009</v>
      </c>
      <c r="J1497" s="381" t="s">
        <v>6010</v>
      </c>
      <c r="L1497" s="381" t="s">
        <v>8820</v>
      </c>
      <c r="M1497" s="381" t="s">
        <v>5496</v>
      </c>
      <c r="N1497" s="380" t="s">
        <v>5527</v>
      </c>
      <c r="O1497" s="381" t="s">
        <v>5528</v>
      </c>
    </row>
    <row r="1498" spans="3:15" x14ac:dyDescent="0.2">
      <c r="C1498" s="377"/>
      <c r="D1498" s="377"/>
      <c r="E1498" s="377"/>
      <c r="H1498" s="386" t="s">
        <v>5986</v>
      </c>
      <c r="I1498" s="388" t="s">
        <v>6011</v>
      </c>
      <c r="J1498" s="381" t="s">
        <v>6012</v>
      </c>
      <c r="L1498" s="381" t="s">
        <v>8821</v>
      </c>
      <c r="M1498" s="381" t="s">
        <v>5496</v>
      </c>
      <c r="N1498" s="380" t="s">
        <v>5529</v>
      </c>
      <c r="O1498" s="381" t="s">
        <v>5530</v>
      </c>
    </row>
    <row r="1499" spans="3:15" x14ac:dyDescent="0.2">
      <c r="C1499" s="377"/>
      <c r="D1499" s="377"/>
      <c r="E1499" s="377"/>
      <c r="H1499" s="386" t="s">
        <v>5986</v>
      </c>
      <c r="I1499" s="388" t="s">
        <v>6013</v>
      </c>
      <c r="J1499" s="381" t="s">
        <v>6014</v>
      </c>
      <c r="L1499" s="381" t="s">
        <v>8822</v>
      </c>
      <c r="M1499" s="381" t="s">
        <v>5496</v>
      </c>
      <c r="N1499" s="380" t="s">
        <v>5531</v>
      </c>
      <c r="O1499" s="381" t="s">
        <v>5532</v>
      </c>
    </row>
    <row r="1500" spans="3:15" x14ac:dyDescent="0.2">
      <c r="C1500" s="377"/>
      <c r="D1500" s="377"/>
      <c r="E1500" s="377"/>
      <c r="H1500" s="386" t="s">
        <v>5986</v>
      </c>
      <c r="I1500" s="388" t="s">
        <v>6015</v>
      </c>
      <c r="J1500" s="381" t="s">
        <v>6016</v>
      </c>
      <c r="L1500" s="381" t="s">
        <v>8823</v>
      </c>
      <c r="M1500" s="381" t="s">
        <v>5496</v>
      </c>
      <c r="N1500" s="380" t="s">
        <v>5533</v>
      </c>
      <c r="O1500" s="381" t="s">
        <v>5534</v>
      </c>
    </row>
    <row r="1501" spans="3:15" x14ac:dyDescent="0.2">
      <c r="C1501" s="377"/>
      <c r="D1501" s="377"/>
      <c r="E1501" s="377"/>
      <c r="H1501" s="386" t="s">
        <v>5986</v>
      </c>
      <c r="I1501" s="388" t="s">
        <v>6017</v>
      </c>
      <c r="J1501" s="381" t="s">
        <v>6018</v>
      </c>
      <c r="L1501" s="381" t="s">
        <v>8824</v>
      </c>
      <c r="M1501" s="381" t="s">
        <v>5496</v>
      </c>
      <c r="N1501" s="380" t="s">
        <v>5535</v>
      </c>
      <c r="O1501" s="381" t="s">
        <v>5536</v>
      </c>
    </row>
    <row r="1502" spans="3:15" x14ac:dyDescent="0.2">
      <c r="C1502" s="377"/>
      <c r="D1502" s="377"/>
      <c r="E1502" s="377"/>
      <c r="H1502" s="386" t="s">
        <v>5986</v>
      </c>
      <c r="I1502" s="388" t="s">
        <v>6019</v>
      </c>
      <c r="J1502" s="381" t="s">
        <v>6020</v>
      </c>
      <c r="L1502" s="381" t="s">
        <v>8825</v>
      </c>
      <c r="M1502" s="381"/>
      <c r="N1502" s="380"/>
      <c r="O1502" s="381" t="s">
        <v>5536</v>
      </c>
    </row>
    <row r="1503" spans="3:15" x14ac:dyDescent="0.2">
      <c r="C1503" s="377"/>
      <c r="D1503" s="377"/>
      <c r="E1503" s="377"/>
      <c r="H1503" s="386" t="s">
        <v>5986</v>
      </c>
      <c r="I1503" s="388" t="s">
        <v>6021</v>
      </c>
      <c r="J1503" s="381" t="s">
        <v>6022</v>
      </c>
      <c r="L1503" s="381" t="s">
        <v>8826</v>
      </c>
      <c r="M1503" s="381" t="s">
        <v>5496</v>
      </c>
      <c r="N1503" s="380" t="s">
        <v>5537</v>
      </c>
      <c r="O1503" s="381" t="s">
        <v>5538</v>
      </c>
    </row>
    <row r="1504" spans="3:15" x14ac:dyDescent="0.2">
      <c r="C1504" s="377"/>
      <c r="D1504" s="377"/>
      <c r="E1504" s="377"/>
      <c r="H1504" s="386" t="s">
        <v>5986</v>
      </c>
      <c r="I1504" s="388" t="s">
        <v>6023</v>
      </c>
      <c r="J1504" s="381" t="s">
        <v>6024</v>
      </c>
      <c r="L1504" s="381" t="s">
        <v>8827</v>
      </c>
      <c r="M1504" s="381" t="s">
        <v>5496</v>
      </c>
      <c r="N1504" s="380" t="s">
        <v>5539</v>
      </c>
      <c r="O1504" s="381" t="s">
        <v>5540</v>
      </c>
    </row>
    <row r="1505" spans="3:15" x14ac:dyDescent="0.2">
      <c r="C1505" s="377"/>
      <c r="D1505" s="377"/>
      <c r="E1505" s="377"/>
      <c r="H1505" s="386" t="s">
        <v>5986</v>
      </c>
      <c r="I1505" s="388" t="s">
        <v>6025</v>
      </c>
      <c r="J1505" s="381" t="s">
        <v>6026</v>
      </c>
      <c r="L1505" s="381" t="s">
        <v>8828</v>
      </c>
      <c r="M1505" s="381" t="s">
        <v>5496</v>
      </c>
      <c r="N1505" s="380" t="s">
        <v>5541</v>
      </c>
      <c r="O1505" s="381" t="s">
        <v>5542</v>
      </c>
    </row>
    <row r="1506" spans="3:15" x14ac:dyDescent="0.2">
      <c r="C1506" s="377"/>
      <c r="D1506" s="377"/>
      <c r="E1506" s="377"/>
      <c r="H1506" s="386" t="s">
        <v>5986</v>
      </c>
      <c r="I1506" s="388" t="s">
        <v>6027</v>
      </c>
      <c r="J1506" s="381" t="s">
        <v>6028</v>
      </c>
      <c r="L1506" s="381" t="s">
        <v>8829</v>
      </c>
      <c r="M1506" s="381" t="s">
        <v>5496</v>
      </c>
      <c r="N1506" s="380" t="s">
        <v>5543</v>
      </c>
      <c r="O1506" s="381" t="s">
        <v>5544</v>
      </c>
    </row>
    <row r="1507" spans="3:15" x14ac:dyDescent="0.2">
      <c r="C1507" s="377"/>
      <c r="D1507" s="377"/>
      <c r="E1507" s="377"/>
      <c r="H1507" s="394"/>
      <c r="I1507" s="390" t="s">
        <v>6029</v>
      </c>
      <c r="J1507" s="395"/>
      <c r="L1507" s="381" t="s">
        <v>8830</v>
      </c>
      <c r="M1507" s="381" t="s">
        <v>5496</v>
      </c>
      <c r="N1507" s="380" t="s">
        <v>5545</v>
      </c>
      <c r="O1507" s="381" t="s">
        <v>5546</v>
      </c>
    </row>
    <row r="1508" spans="3:15" x14ac:dyDescent="0.2">
      <c r="C1508" s="377"/>
      <c r="D1508" s="377"/>
      <c r="E1508" s="377"/>
      <c r="H1508" s="386" t="s">
        <v>6030</v>
      </c>
      <c r="I1508" s="388" t="s">
        <v>6031</v>
      </c>
      <c r="J1508" s="381" t="s">
        <v>6032</v>
      </c>
      <c r="L1508" s="381" t="s">
        <v>8831</v>
      </c>
      <c r="M1508" s="381" t="s">
        <v>5496</v>
      </c>
      <c r="N1508" s="380" t="s">
        <v>5547</v>
      </c>
      <c r="O1508" s="381" t="s">
        <v>5548</v>
      </c>
    </row>
    <row r="1509" spans="3:15" x14ac:dyDescent="0.2">
      <c r="C1509" s="377"/>
      <c r="D1509" s="377"/>
      <c r="E1509" s="377"/>
      <c r="H1509" s="386" t="s">
        <v>6030</v>
      </c>
      <c r="I1509" s="388" t="s">
        <v>3669</v>
      </c>
      <c r="J1509" s="381" t="s">
        <v>6033</v>
      </c>
      <c r="L1509" s="381" t="s">
        <v>8832</v>
      </c>
      <c r="M1509" s="381" t="s">
        <v>5496</v>
      </c>
      <c r="N1509" s="380" t="s">
        <v>5549</v>
      </c>
      <c r="O1509" s="381" t="s">
        <v>5550</v>
      </c>
    </row>
    <row r="1510" spans="3:15" x14ac:dyDescent="0.2">
      <c r="C1510" s="377"/>
      <c r="D1510" s="377"/>
      <c r="E1510" s="377"/>
      <c r="H1510" s="386" t="s">
        <v>6030</v>
      </c>
      <c r="I1510" s="388" t="s">
        <v>6034</v>
      </c>
      <c r="J1510" s="381" t="s">
        <v>6035</v>
      </c>
      <c r="L1510" s="381" t="s">
        <v>8833</v>
      </c>
      <c r="M1510" s="381" t="s">
        <v>5496</v>
      </c>
      <c r="N1510" s="380" t="s">
        <v>5551</v>
      </c>
      <c r="O1510" s="381" t="s">
        <v>5552</v>
      </c>
    </row>
    <row r="1511" spans="3:15" x14ac:dyDescent="0.2">
      <c r="C1511" s="377"/>
      <c r="D1511" s="377"/>
      <c r="E1511" s="377"/>
      <c r="H1511" s="386" t="s">
        <v>6030</v>
      </c>
      <c r="I1511" s="388" t="s">
        <v>6036</v>
      </c>
      <c r="J1511" s="381" t="s">
        <v>6037</v>
      </c>
      <c r="L1511" s="381" t="s">
        <v>8834</v>
      </c>
      <c r="M1511" s="381" t="s">
        <v>5496</v>
      </c>
      <c r="N1511" s="380" t="s">
        <v>5553</v>
      </c>
      <c r="O1511" s="381" t="s">
        <v>5554</v>
      </c>
    </row>
    <row r="1512" spans="3:15" x14ac:dyDescent="0.2">
      <c r="C1512" s="377"/>
      <c r="D1512" s="377"/>
      <c r="E1512" s="377"/>
      <c r="H1512" s="386" t="s">
        <v>6030</v>
      </c>
      <c r="I1512" s="388" t="s">
        <v>6038</v>
      </c>
      <c r="J1512" s="381" t="s">
        <v>6039</v>
      </c>
      <c r="L1512" s="381" t="s">
        <v>8835</v>
      </c>
      <c r="M1512" s="381" t="s">
        <v>5496</v>
      </c>
      <c r="N1512" s="380" t="s">
        <v>5555</v>
      </c>
      <c r="O1512" s="381" t="s">
        <v>5556</v>
      </c>
    </row>
    <row r="1513" spans="3:15" x14ac:dyDescent="0.2">
      <c r="C1513" s="377"/>
      <c r="D1513" s="377"/>
      <c r="E1513" s="377"/>
      <c r="H1513" s="386" t="s">
        <v>6030</v>
      </c>
      <c r="I1513" s="388" t="s">
        <v>6040</v>
      </c>
      <c r="J1513" s="381" t="s">
        <v>6041</v>
      </c>
      <c r="L1513" s="381" t="s">
        <v>8836</v>
      </c>
      <c r="M1513" s="381" t="s">
        <v>5496</v>
      </c>
      <c r="N1513" s="380" t="s">
        <v>5557</v>
      </c>
      <c r="O1513" s="381" t="s">
        <v>5558</v>
      </c>
    </row>
    <row r="1514" spans="3:15" x14ac:dyDescent="0.2">
      <c r="C1514" s="377"/>
      <c r="D1514" s="377"/>
      <c r="E1514" s="377"/>
      <c r="H1514" s="386" t="s">
        <v>6030</v>
      </c>
      <c r="I1514" s="388" t="s">
        <v>4761</v>
      </c>
      <c r="J1514" s="381" t="s">
        <v>6042</v>
      </c>
      <c r="L1514" s="381" t="s">
        <v>8837</v>
      </c>
      <c r="M1514" s="381" t="s">
        <v>5496</v>
      </c>
      <c r="N1514" s="380" t="s">
        <v>5559</v>
      </c>
      <c r="O1514" s="381" t="s">
        <v>5560</v>
      </c>
    </row>
    <row r="1515" spans="3:15" x14ac:dyDescent="0.2">
      <c r="C1515" s="377"/>
      <c r="D1515" s="377"/>
      <c r="E1515" s="377"/>
      <c r="H1515" s="386" t="s">
        <v>6030</v>
      </c>
      <c r="I1515" s="388" t="s">
        <v>6043</v>
      </c>
      <c r="J1515" s="381" t="s">
        <v>6044</v>
      </c>
      <c r="L1515" s="381" t="s">
        <v>8838</v>
      </c>
      <c r="M1515" s="381" t="s">
        <v>5496</v>
      </c>
      <c r="N1515" s="380" t="s">
        <v>5561</v>
      </c>
      <c r="O1515" s="381" t="s">
        <v>5562</v>
      </c>
    </row>
    <row r="1516" spans="3:15" x14ac:dyDescent="0.2">
      <c r="C1516" s="377"/>
      <c r="D1516" s="377"/>
      <c r="E1516" s="377"/>
      <c r="H1516" s="386" t="s">
        <v>6030</v>
      </c>
      <c r="I1516" s="388" t="s">
        <v>6045</v>
      </c>
      <c r="J1516" s="381" t="s">
        <v>6046</v>
      </c>
      <c r="L1516" s="381" t="s">
        <v>8839</v>
      </c>
      <c r="M1516" s="381"/>
      <c r="N1516" s="380"/>
      <c r="O1516" s="381" t="s">
        <v>5562</v>
      </c>
    </row>
    <row r="1517" spans="3:15" x14ac:dyDescent="0.2">
      <c r="C1517" s="377"/>
      <c r="D1517" s="377"/>
      <c r="E1517" s="377"/>
      <c r="H1517" s="386" t="s">
        <v>6030</v>
      </c>
      <c r="I1517" s="388" t="s">
        <v>6047</v>
      </c>
      <c r="J1517" s="381" t="s">
        <v>6048</v>
      </c>
      <c r="L1517" s="381" t="s">
        <v>8840</v>
      </c>
      <c r="M1517" s="381" t="s">
        <v>5496</v>
      </c>
      <c r="N1517" s="380" t="s">
        <v>5563</v>
      </c>
      <c r="O1517" s="381" t="s">
        <v>5564</v>
      </c>
    </row>
    <row r="1518" spans="3:15" x14ac:dyDescent="0.2">
      <c r="C1518" s="377"/>
      <c r="D1518" s="377"/>
      <c r="E1518" s="377"/>
      <c r="H1518" s="386" t="s">
        <v>6030</v>
      </c>
      <c r="I1518" s="388" t="s">
        <v>6049</v>
      </c>
      <c r="J1518" s="381" t="s">
        <v>6050</v>
      </c>
      <c r="L1518" s="381" t="s">
        <v>8841</v>
      </c>
      <c r="M1518" s="381" t="s">
        <v>5496</v>
      </c>
      <c r="N1518" s="380" t="s">
        <v>5565</v>
      </c>
      <c r="O1518" s="381" t="s">
        <v>5566</v>
      </c>
    </row>
    <row r="1519" spans="3:15" x14ac:dyDescent="0.2">
      <c r="C1519" s="377"/>
      <c r="D1519" s="377"/>
      <c r="E1519" s="377"/>
      <c r="H1519" s="386" t="s">
        <v>6030</v>
      </c>
      <c r="I1519" s="388" t="s">
        <v>3915</v>
      </c>
      <c r="J1519" s="381" t="s">
        <v>6051</v>
      </c>
      <c r="L1519" s="381" t="s">
        <v>8842</v>
      </c>
      <c r="M1519" s="381" t="s">
        <v>5496</v>
      </c>
      <c r="N1519" s="380" t="s">
        <v>5567</v>
      </c>
      <c r="O1519" s="381" t="s">
        <v>5568</v>
      </c>
    </row>
    <row r="1520" spans="3:15" x14ac:dyDescent="0.2">
      <c r="C1520" s="377"/>
      <c r="D1520" s="377"/>
      <c r="E1520" s="377"/>
      <c r="H1520" s="386" t="s">
        <v>6030</v>
      </c>
      <c r="I1520" s="388" t="s">
        <v>6052</v>
      </c>
      <c r="J1520" s="381" t="s">
        <v>6053</v>
      </c>
      <c r="L1520" s="381" t="s">
        <v>8843</v>
      </c>
      <c r="M1520" s="381" t="s">
        <v>5496</v>
      </c>
      <c r="N1520" s="380" t="s">
        <v>5569</v>
      </c>
      <c r="O1520" s="381" t="s">
        <v>5570</v>
      </c>
    </row>
    <row r="1521" spans="3:15" x14ac:dyDescent="0.2">
      <c r="C1521" s="377"/>
      <c r="D1521" s="377"/>
      <c r="E1521" s="377"/>
      <c r="H1521" s="386" t="s">
        <v>6030</v>
      </c>
      <c r="I1521" s="388" t="s">
        <v>6054</v>
      </c>
      <c r="J1521" s="381" t="s">
        <v>6055</v>
      </c>
      <c r="L1521" s="381" t="s">
        <v>8844</v>
      </c>
      <c r="M1521" s="381" t="s">
        <v>5496</v>
      </c>
      <c r="N1521" s="380" t="s">
        <v>5571</v>
      </c>
      <c r="O1521" s="381" t="s">
        <v>5572</v>
      </c>
    </row>
    <row r="1522" spans="3:15" x14ac:dyDescent="0.2">
      <c r="C1522" s="377"/>
      <c r="D1522" s="377"/>
      <c r="E1522" s="377"/>
      <c r="H1522" s="386" t="s">
        <v>6030</v>
      </c>
      <c r="I1522" s="388" t="s">
        <v>6056</v>
      </c>
      <c r="J1522" s="381" t="s">
        <v>6057</v>
      </c>
      <c r="L1522" s="381" t="s">
        <v>8845</v>
      </c>
      <c r="M1522" s="381" t="s">
        <v>5496</v>
      </c>
      <c r="N1522" s="380" t="s">
        <v>5573</v>
      </c>
      <c r="O1522" s="381" t="s">
        <v>5574</v>
      </c>
    </row>
    <row r="1523" spans="3:15" x14ac:dyDescent="0.2">
      <c r="C1523" s="377"/>
      <c r="D1523" s="377"/>
      <c r="E1523" s="377"/>
      <c r="H1523" s="386" t="s">
        <v>6030</v>
      </c>
      <c r="I1523" s="388" t="s">
        <v>6058</v>
      </c>
      <c r="J1523" s="381" t="s">
        <v>6059</v>
      </c>
      <c r="L1523" s="381" t="s">
        <v>8846</v>
      </c>
      <c r="M1523" s="381" t="s">
        <v>5496</v>
      </c>
      <c r="N1523" s="380" t="s">
        <v>5575</v>
      </c>
      <c r="O1523" s="381" t="s">
        <v>5576</v>
      </c>
    </row>
    <row r="1524" spans="3:15" x14ac:dyDescent="0.2">
      <c r="C1524" s="377"/>
      <c r="D1524" s="377"/>
      <c r="E1524" s="377"/>
      <c r="H1524" s="386" t="s">
        <v>6030</v>
      </c>
      <c r="I1524" s="388" t="s">
        <v>6060</v>
      </c>
      <c r="J1524" s="381" t="s">
        <v>6061</v>
      </c>
      <c r="L1524" s="381" t="s">
        <v>8847</v>
      </c>
      <c r="M1524" s="381" t="s">
        <v>5496</v>
      </c>
      <c r="N1524" s="380" t="s">
        <v>5577</v>
      </c>
      <c r="O1524" s="381" t="s">
        <v>5578</v>
      </c>
    </row>
    <row r="1525" spans="3:15" x14ac:dyDescent="0.2">
      <c r="C1525" s="377"/>
      <c r="D1525" s="377"/>
      <c r="E1525" s="377"/>
      <c r="H1525" s="386" t="s">
        <v>6030</v>
      </c>
      <c r="I1525" s="388" t="s">
        <v>6062</v>
      </c>
      <c r="J1525" s="381" t="s">
        <v>6063</v>
      </c>
      <c r="L1525" s="381" t="s">
        <v>8848</v>
      </c>
      <c r="M1525" s="381" t="s">
        <v>5496</v>
      </c>
      <c r="N1525" s="380" t="s">
        <v>5579</v>
      </c>
      <c r="O1525" s="381" t="s">
        <v>5580</v>
      </c>
    </row>
    <row r="1526" spans="3:15" x14ac:dyDescent="0.2">
      <c r="C1526" s="377"/>
      <c r="D1526" s="377"/>
      <c r="E1526" s="377"/>
      <c r="H1526" s="386" t="s">
        <v>6030</v>
      </c>
      <c r="I1526" s="388" t="s">
        <v>6064</v>
      </c>
      <c r="J1526" s="381" t="s">
        <v>6065</v>
      </c>
      <c r="L1526" s="381" t="s">
        <v>8849</v>
      </c>
      <c r="M1526" s="381" t="s">
        <v>5496</v>
      </c>
      <c r="N1526" s="380" t="s">
        <v>5581</v>
      </c>
      <c r="O1526" s="381" t="s">
        <v>5582</v>
      </c>
    </row>
    <row r="1527" spans="3:15" x14ac:dyDescent="0.2">
      <c r="C1527" s="377"/>
      <c r="D1527" s="377"/>
      <c r="E1527" s="377"/>
      <c r="H1527" s="386" t="s">
        <v>6030</v>
      </c>
      <c r="I1527" s="388" t="s">
        <v>6066</v>
      </c>
      <c r="J1527" s="381" t="s">
        <v>6067</v>
      </c>
      <c r="L1527" s="381" t="s">
        <v>8850</v>
      </c>
      <c r="M1527" s="381" t="s">
        <v>5496</v>
      </c>
      <c r="N1527" s="380" t="s">
        <v>5583</v>
      </c>
      <c r="O1527" s="381" t="s">
        <v>5584</v>
      </c>
    </row>
    <row r="1528" spans="3:15" x14ac:dyDescent="0.2">
      <c r="C1528" s="377"/>
      <c r="D1528" s="377"/>
      <c r="E1528" s="377"/>
      <c r="H1528" s="386" t="s">
        <v>6030</v>
      </c>
      <c r="I1528" s="388" t="s">
        <v>6068</v>
      </c>
      <c r="J1528" s="381" t="s">
        <v>6069</v>
      </c>
      <c r="L1528" s="381" t="s">
        <v>8851</v>
      </c>
      <c r="M1528" s="381" t="s">
        <v>5496</v>
      </c>
      <c r="N1528" s="380" t="s">
        <v>5585</v>
      </c>
      <c r="O1528" s="381" t="s">
        <v>5586</v>
      </c>
    </row>
    <row r="1529" spans="3:15" x14ac:dyDescent="0.2">
      <c r="C1529" s="377"/>
      <c r="D1529" s="377"/>
      <c r="E1529" s="377"/>
      <c r="H1529" s="386" t="s">
        <v>6030</v>
      </c>
      <c r="I1529" s="388" t="s">
        <v>6070</v>
      </c>
      <c r="J1529" s="381" t="s">
        <v>6071</v>
      </c>
      <c r="L1529" s="381" t="s">
        <v>8852</v>
      </c>
      <c r="M1529" s="381" t="s">
        <v>5496</v>
      </c>
      <c r="N1529" s="380" t="s">
        <v>5587</v>
      </c>
      <c r="O1529" s="381" t="s">
        <v>5588</v>
      </c>
    </row>
    <row r="1530" spans="3:15" x14ac:dyDescent="0.2">
      <c r="C1530" s="377"/>
      <c r="D1530" s="377"/>
      <c r="E1530" s="377"/>
      <c r="H1530" s="386" t="s">
        <v>6030</v>
      </c>
      <c r="I1530" s="388" t="s">
        <v>4854</v>
      </c>
      <c r="J1530" s="381" t="s">
        <v>6072</v>
      </c>
      <c r="L1530" s="381" t="s">
        <v>8853</v>
      </c>
      <c r="M1530" s="381" t="s">
        <v>5496</v>
      </c>
      <c r="N1530" s="380" t="s">
        <v>5589</v>
      </c>
      <c r="O1530" s="381" t="s">
        <v>5590</v>
      </c>
    </row>
    <row r="1531" spans="3:15" x14ac:dyDescent="0.2">
      <c r="C1531" s="377"/>
      <c r="D1531" s="377"/>
      <c r="E1531" s="377"/>
      <c r="H1531" s="386" t="s">
        <v>6030</v>
      </c>
      <c r="I1531" s="388" t="s">
        <v>6073</v>
      </c>
      <c r="J1531" s="381" t="s">
        <v>6074</v>
      </c>
      <c r="L1531" s="381" t="s">
        <v>8854</v>
      </c>
      <c r="M1531" s="381" t="s">
        <v>5496</v>
      </c>
      <c r="N1531" s="380" t="s">
        <v>5591</v>
      </c>
      <c r="O1531" s="381" t="s">
        <v>5592</v>
      </c>
    </row>
    <row r="1532" spans="3:15" x14ac:dyDescent="0.2">
      <c r="C1532" s="377"/>
      <c r="D1532" s="377"/>
      <c r="E1532" s="377"/>
      <c r="H1532" s="386" t="s">
        <v>6030</v>
      </c>
      <c r="I1532" s="388" t="s">
        <v>6075</v>
      </c>
      <c r="J1532" s="381" t="s">
        <v>6076</v>
      </c>
      <c r="L1532" s="381" t="s">
        <v>8855</v>
      </c>
      <c r="M1532" s="381"/>
      <c r="N1532" s="380"/>
      <c r="O1532" s="381" t="s">
        <v>5592</v>
      </c>
    </row>
    <row r="1533" spans="3:15" x14ac:dyDescent="0.2">
      <c r="C1533" s="377"/>
      <c r="D1533" s="377"/>
      <c r="E1533" s="377"/>
      <c r="H1533" s="386" t="s">
        <v>6030</v>
      </c>
      <c r="I1533" s="388" t="s">
        <v>6077</v>
      </c>
      <c r="J1533" s="381" t="s">
        <v>6078</v>
      </c>
      <c r="L1533" s="381" t="s">
        <v>8856</v>
      </c>
      <c r="M1533" s="381"/>
      <c r="N1533" s="380"/>
      <c r="O1533" s="381" t="s">
        <v>5592</v>
      </c>
    </row>
    <row r="1534" spans="3:15" x14ac:dyDescent="0.2">
      <c r="C1534" s="377"/>
      <c r="D1534" s="377"/>
      <c r="E1534" s="377"/>
      <c r="H1534" s="386" t="s">
        <v>6030</v>
      </c>
      <c r="I1534" s="388" t="s">
        <v>6079</v>
      </c>
      <c r="J1534" s="381" t="s">
        <v>6080</v>
      </c>
      <c r="L1534" s="381" t="s">
        <v>8857</v>
      </c>
      <c r="M1534" s="381" t="s">
        <v>5496</v>
      </c>
      <c r="N1534" s="380" t="s">
        <v>5593</v>
      </c>
      <c r="O1534" s="381" t="s">
        <v>5594</v>
      </c>
    </row>
    <row r="1535" spans="3:15" x14ac:dyDescent="0.2">
      <c r="C1535" s="377"/>
      <c r="D1535" s="377"/>
      <c r="E1535" s="377"/>
      <c r="H1535" s="386" t="s">
        <v>6030</v>
      </c>
      <c r="I1535" s="388" t="s">
        <v>6081</v>
      </c>
      <c r="J1535" s="381" t="s">
        <v>6082</v>
      </c>
      <c r="L1535" s="381" t="s">
        <v>8858</v>
      </c>
      <c r="M1535" s="381" t="s">
        <v>5496</v>
      </c>
      <c r="N1535" s="380" t="s">
        <v>5595</v>
      </c>
      <c r="O1535" s="381" t="s">
        <v>5596</v>
      </c>
    </row>
    <row r="1536" spans="3:15" x14ac:dyDescent="0.2">
      <c r="C1536" s="377"/>
      <c r="D1536" s="377"/>
      <c r="E1536" s="377"/>
      <c r="H1536" s="386" t="s">
        <v>6030</v>
      </c>
      <c r="I1536" s="388" t="s">
        <v>6083</v>
      </c>
      <c r="J1536" s="381" t="s">
        <v>6084</v>
      </c>
      <c r="L1536" s="381" t="s">
        <v>8859</v>
      </c>
      <c r="M1536" s="381" t="s">
        <v>5496</v>
      </c>
      <c r="N1536" s="380" t="s">
        <v>5597</v>
      </c>
      <c r="O1536" s="381" t="s">
        <v>5598</v>
      </c>
    </row>
    <row r="1537" spans="3:15" x14ac:dyDescent="0.2">
      <c r="C1537" s="377"/>
      <c r="D1537" s="377"/>
      <c r="E1537" s="377"/>
      <c r="H1537" s="386" t="s">
        <v>6030</v>
      </c>
      <c r="I1537" s="388" t="s">
        <v>6085</v>
      </c>
      <c r="J1537" s="381" t="s">
        <v>6086</v>
      </c>
      <c r="L1537" s="381" t="s">
        <v>8860</v>
      </c>
      <c r="M1537" s="381" t="s">
        <v>5496</v>
      </c>
      <c r="N1537" s="380" t="s">
        <v>5599</v>
      </c>
      <c r="O1537" s="381" t="s">
        <v>5600</v>
      </c>
    </row>
    <row r="1538" spans="3:15" x14ac:dyDescent="0.2">
      <c r="C1538" s="377"/>
      <c r="D1538" s="377"/>
      <c r="E1538" s="377"/>
      <c r="H1538" s="386" t="s">
        <v>6030</v>
      </c>
      <c r="I1538" s="388" t="s">
        <v>6087</v>
      </c>
      <c r="J1538" s="381" t="s">
        <v>6088</v>
      </c>
      <c r="L1538" s="381" t="s">
        <v>8861</v>
      </c>
      <c r="M1538" s="381" t="s">
        <v>5496</v>
      </c>
      <c r="N1538" s="380" t="s">
        <v>5601</v>
      </c>
      <c r="O1538" s="381" t="s">
        <v>5602</v>
      </c>
    </row>
    <row r="1539" spans="3:15" x14ac:dyDescent="0.2">
      <c r="C1539" s="377"/>
      <c r="D1539" s="377"/>
      <c r="E1539" s="377"/>
      <c r="H1539" s="394"/>
      <c r="I1539" s="390" t="s">
        <v>6089</v>
      </c>
      <c r="J1539" s="395"/>
      <c r="L1539" s="381" t="s">
        <v>8862</v>
      </c>
      <c r="M1539" s="381" t="s">
        <v>5604</v>
      </c>
      <c r="N1539" s="380" t="s">
        <v>5605</v>
      </c>
      <c r="O1539" s="381" t="s">
        <v>5606</v>
      </c>
    </row>
    <row r="1540" spans="3:15" x14ac:dyDescent="0.2">
      <c r="C1540" s="377"/>
      <c r="D1540" s="377"/>
      <c r="E1540" s="377"/>
      <c r="H1540" s="386" t="s">
        <v>6090</v>
      </c>
      <c r="I1540" s="388" t="s">
        <v>6091</v>
      </c>
      <c r="J1540" s="381" t="s">
        <v>6092</v>
      </c>
      <c r="L1540" s="381" t="s">
        <v>8863</v>
      </c>
      <c r="M1540" s="381" t="s">
        <v>5604</v>
      </c>
      <c r="N1540" s="380" t="s">
        <v>5607</v>
      </c>
      <c r="O1540" s="381" t="s">
        <v>5608</v>
      </c>
    </row>
    <row r="1541" spans="3:15" x14ac:dyDescent="0.2">
      <c r="C1541" s="377"/>
      <c r="D1541" s="377"/>
      <c r="E1541" s="377"/>
      <c r="H1541" s="386" t="s">
        <v>6090</v>
      </c>
      <c r="I1541" s="388" t="s">
        <v>6093</v>
      </c>
      <c r="J1541" s="381" t="s">
        <v>6094</v>
      </c>
      <c r="L1541" s="381" t="s">
        <v>8864</v>
      </c>
      <c r="M1541" s="381" t="s">
        <v>5604</v>
      </c>
      <c r="N1541" s="380" t="s">
        <v>5609</v>
      </c>
      <c r="O1541" s="381" t="s">
        <v>5610</v>
      </c>
    </row>
    <row r="1542" spans="3:15" x14ac:dyDescent="0.2">
      <c r="C1542" s="377"/>
      <c r="D1542" s="377"/>
      <c r="E1542" s="377"/>
      <c r="H1542" s="386" t="s">
        <v>6090</v>
      </c>
      <c r="I1542" s="388" t="s">
        <v>6095</v>
      </c>
      <c r="J1542" s="381" t="s">
        <v>6096</v>
      </c>
      <c r="L1542" s="381" t="s">
        <v>8865</v>
      </c>
      <c r="M1542" s="381" t="s">
        <v>5604</v>
      </c>
      <c r="N1542" s="380" t="s">
        <v>5611</v>
      </c>
      <c r="O1542" s="381" t="s">
        <v>5612</v>
      </c>
    </row>
    <row r="1543" spans="3:15" x14ac:dyDescent="0.2">
      <c r="C1543" s="377"/>
      <c r="D1543" s="377"/>
      <c r="E1543" s="377"/>
      <c r="H1543" s="386" t="s">
        <v>6090</v>
      </c>
      <c r="I1543" s="388" t="s">
        <v>6097</v>
      </c>
      <c r="J1543" s="381" t="s">
        <v>6098</v>
      </c>
      <c r="L1543" s="381" t="s">
        <v>8866</v>
      </c>
      <c r="M1543" s="381" t="s">
        <v>5604</v>
      </c>
      <c r="N1543" s="380" t="s">
        <v>5613</v>
      </c>
      <c r="O1543" s="381" t="s">
        <v>5614</v>
      </c>
    </row>
    <row r="1544" spans="3:15" x14ac:dyDescent="0.2">
      <c r="C1544" s="377"/>
      <c r="D1544" s="377"/>
      <c r="E1544" s="377"/>
      <c r="H1544" s="386" t="s">
        <v>6090</v>
      </c>
      <c r="I1544" s="388" t="s">
        <v>6099</v>
      </c>
      <c r="J1544" s="381" t="s">
        <v>6100</v>
      </c>
      <c r="L1544" s="381" t="s">
        <v>8867</v>
      </c>
      <c r="M1544" s="381" t="s">
        <v>5604</v>
      </c>
      <c r="N1544" s="380" t="s">
        <v>5615</v>
      </c>
      <c r="O1544" s="381" t="s">
        <v>5616</v>
      </c>
    </row>
    <row r="1545" spans="3:15" x14ac:dyDescent="0.2">
      <c r="C1545" s="377"/>
      <c r="D1545" s="377"/>
      <c r="E1545" s="377"/>
      <c r="H1545" s="386" t="s">
        <v>6090</v>
      </c>
      <c r="I1545" s="388" t="s">
        <v>6101</v>
      </c>
      <c r="J1545" s="381" t="s">
        <v>6102</v>
      </c>
      <c r="L1545" s="381" t="s">
        <v>8868</v>
      </c>
      <c r="M1545" s="381"/>
      <c r="N1545" s="380"/>
      <c r="O1545" s="381" t="s">
        <v>5616</v>
      </c>
    </row>
    <row r="1546" spans="3:15" x14ac:dyDescent="0.2">
      <c r="C1546" s="377"/>
      <c r="D1546" s="377"/>
      <c r="E1546" s="377"/>
      <c r="H1546" s="386" t="s">
        <v>6090</v>
      </c>
      <c r="I1546" s="388" t="s">
        <v>6103</v>
      </c>
      <c r="J1546" s="381" t="s">
        <v>6104</v>
      </c>
      <c r="L1546" s="381" t="s">
        <v>8869</v>
      </c>
      <c r="M1546" s="381" t="s">
        <v>5604</v>
      </c>
      <c r="N1546" s="380" t="s">
        <v>5617</v>
      </c>
      <c r="O1546" s="381" t="s">
        <v>5618</v>
      </c>
    </row>
    <row r="1547" spans="3:15" x14ac:dyDescent="0.2">
      <c r="C1547" s="377"/>
      <c r="D1547" s="377"/>
      <c r="E1547" s="377"/>
      <c r="H1547" s="386" t="s">
        <v>6090</v>
      </c>
      <c r="I1547" s="388" t="s">
        <v>6105</v>
      </c>
      <c r="J1547" s="381" t="s">
        <v>6106</v>
      </c>
      <c r="L1547" s="381" t="s">
        <v>8870</v>
      </c>
      <c r="M1547" s="381"/>
      <c r="N1547" s="380"/>
      <c r="O1547" s="381" t="s">
        <v>5618</v>
      </c>
    </row>
    <row r="1548" spans="3:15" x14ac:dyDescent="0.2">
      <c r="C1548" s="377"/>
      <c r="D1548" s="377"/>
      <c r="E1548" s="377"/>
      <c r="H1548" s="386" t="s">
        <v>6090</v>
      </c>
      <c r="I1548" s="388" t="s">
        <v>4707</v>
      </c>
      <c r="J1548" s="381" t="s">
        <v>6107</v>
      </c>
      <c r="L1548" s="381" t="s">
        <v>8871</v>
      </c>
      <c r="M1548" s="381" t="s">
        <v>5604</v>
      </c>
      <c r="N1548" s="380" t="s">
        <v>5619</v>
      </c>
      <c r="O1548" s="381" t="s">
        <v>5620</v>
      </c>
    </row>
    <row r="1549" spans="3:15" x14ac:dyDescent="0.2">
      <c r="C1549" s="377"/>
      <c r="D1549" s="377"/>
      <c r="E1549" s="377"/>
      <c r="H1549" s="386" t="s">
        <v>6090</v>
      </c>
      <c r="I1549" s="388" t="s">
        <v>6108</v>
      </c>
      <c r="J1549" s="381" t="s">
        <v>6109</v>
      </c>
      <c r="L1549" s="381" t="s">
        <v>8872</v>
      </c>
      <c r="M1549" s="381" t="s">
        <v>5604</v>
      </c>
      <c r="N1549" s="380" t="s">
        <v>5621</v>
      </c>
      <c r="O1549" s="381" t="s">
        <v>5622</v>
      </c>
    </row>
    <row r="1550" spans="3:15" x14ac:dyDescent="0.2">
      <c r="C1550" s="377"/>
      <c r="D1550" s="377"/>
      <c r="E1550" s="377"/>
      <c r="H1550" s="386" t="s">
        <v>6090</v>
      </c>
      <c r="I1550" s="388" t="s">
        <v>6110</v>
      </c>
      <c r="J1550" s="381" t="s">
        <v>6111</v>
      </c>
      <c r="L1550" s="381" t="s">
        <v>8873</v>
      </c>
      <c r="M1550" s="381" t="s">
        <v>5604</v>
      </c>
      <c r="N1550" s="380" t="s">
        <v>5424</v>
      </c>
      <c r="O1550" s="381" t="s">
        <v>5623</v>
      </c>
    </row>
    <row r="1551" spans="3:15" x14ac:dyDescent="0.2">
      <c r="C1551" s="377"/>
      <c r="D1551" s="377"/>
      <c r="E1551" s="377"/>
      <c r="H1551" s="386" t="s">
        <v>6090</v>
      </c>
      <c r="I1551" s="388" t="s">
        <v>6112</v>
      </c>
      <c r="J1551" s="381" t="s">
        <v>6113</v>
      </c>
      <c r="L1551" s="381" t="s">
        <v>8874</v>
      </c>
      <c r="M1551" s="381" t="s">
        <v>5604</v>
      </c>
      <c r="N1551" s="380" t="s">
        <v>5624</v>
      </c>
      <c r="O1551" s="381" t="s">
        <v>5625</v>
      </c>
    </row>
    <row r="1552" spans="3:15" x14ac:dyDescent="0.2">
      <c r="C1552" s="377"/>
      <c r="D1552" s="377"/>
      <c r="E1552" s="377"/>
      <c r="H1552" s="386" t="s">
        <v>6090</v>
      </c>
      <c r="I1552" s="388" t="s">
        <v>6114</v>
      </c>
      <c r="J1552" s="381" t="s">
        <v>6115</v>
      </c>
      <c r="L1552" s="381" t="s">
        <v>8875</v>
      </c>
      <c r="M1552" s="381"/>
      <c r="N1552" s="380"/>
      <c r="O1552" s="381" t="s">
        <v>5625</v>
      </c>
    </row>
    <row r="1553" spans="3:15" x14ac:dyDescent="0.2">
      <c r="C1553" s="377"/>
      <c r="D1553" s="377"/>
      <c r="E1553" s="377"/>
      <c r="H1553" s="386" t="s">
        <v>6090</v>
      </c>
      <c r="I1553" s="388" t="s">
        <v>6116</v>
      </c>
      <c r="J1553" s="381" t="s">
        <v>6117</v>
      </c>
      <c r="L1553" s="381" t="s">
        <v>8876</v>
      </c>
      <c r="M1553" s="381" t="s">
        <v>5604</v>
      </c>
      <c r="N1553" s="380" t="s">
        <v>5626</v>
      </c>
      <c r="O1553" s="381" t="s">
        <v>5627</v>
      </c>
    </row>
    <row r="1554" spans="3:15" x14ac:dyDescent="0.2">
      <c r="C1554" s="377"/>
      <c r="D1554" s="377"/>
      <c r="E1554" s="377"/>
      <c r="H1554" s="386" t="s">
        <v>6090</v>
      </c>
      <c r="I1554" s="388" t="s">
        <v>6118</v>
      </c>
      <c r="J1554" s="381" t="s">
        <v>6119</v>
      </c>
      <c r="L1554" s="381" t="s">
        <v>8877</v>
      </c>
      <c r="M1554" s="381" t="s">
        <v>5604</v>
      </c>
      <c r="N1554" s="380" t="s">
        <v>5628</v>
      </c>
      <c r="O1554" s="381" t="s">
        <v>5629</v>
      </c>
    </row>
    <row r="1555" spans="3:15" x14ac:dyDescent="0.2">
      <c r="C1555" s="377"/>
      <c r="D1555" s="377"/>
      <c r="E1555" s="377"/>
      <c r="H1555" s="386" t="s">
        <v>6090</v>
      </c>
      <c r="I1555" s="388" t="s">
        <v>6120</v>
      </c>
      <c r="J1555" s="381" t="s">
        <v>6121</v>
      </c>
      <c r="L1555" s="381" t="s">
        <v>8878</v>
      </c>
      <c r="M1555" s="381" t="s">
        <v>5604</v>
      </c>
      <c r="N1555" s="380" t="s">
        <v>5630</v>
      </c>
      <c r="O1555" s="381" t="s">
        <v>5631</v>
      </c>
    </row>
    <row r="1556" spans="3:15" x14ac:dyDescent="0.2">
      <c r="C1556" s="377"/>
      <c r="D1556" s="377"/>
      <c r="E1556" s="377"/>
      <c r="H1556" s="386" t="s">
        <v>6090</v>
      </c>
      <c r="I1556" s="388" t="s">
        <v>6122</v>
      </c>
      <c r="J1556" s="381" t="s">
        <v>6123</v>
      </c>
      <c r="L1556" s="381" t="s">
        <v>8879</v>
      </c>
      <c r="M1556" s="381"/>
      <c r="N1556" s="380"/>
      <c r="O1556" s="381" t="s">
        <v>5631</v>
      </c>
    </row>
    <row r="1557" spans="3:15" x14ac:dyDescent="0.2">
      <c r="C1557" s="377"/>
      <c r="D1557" s="377"/>
      <c r="E1557" s="377"/>
      <c r="H1557" s="386" t="s">
        <v>6090</v>
      </c>
      <c r="I1557" s="388" t="s">
        <v>6124</v>
      </c>
      <c r="J1557" s="381" t="s">
        <v>6125</v>
      </c>
      <c r="L1557" s="381" t="s">
        <v>8880</v>
      </c>
      <c r="M1557" s="381"/>
      <c r="N1557" s="380"/>
      <c r="O1557" s="381" t="s">
        <v>5631</v>
      </c>
    </row>
    <row r="1558" spans="3:15" x14ac:dyDescent="0.2">
      <c r="C1558" s="377"/>
      <c r="D1558" s="377"/>
      <c r="E1558" s="377"/>
      <c r="H1558" s="386" t="s">
        <v>6090</v>
      </c>
      <c r="I1558" s="388" t="s">
        <v>6126</v>
      </c>
      <c r="J1558" s="381" t="s">
        <v>6127</v>
      </c>
      <c r="L1558" s="381" t="s">
        <v>8881</v>
      </c>
      <c r="M1558" s="381" t="s">
        <v>5604</v>
      </c>
      <c r="N1558" s="380" t="s">
        <v>5632</v>
      </c>
      <c r="O1558" s="381" t="s">
        <v>5633</v>
      </c>
    </row>
    <row r="1559" spans="3:15" x14ac:dyDescent="0.2">
      <c r="C1559" s="377"/>
      <c r="D1559" s="377"/>
      <c r="E1559" s="377"/>
      <c r="H1559" s="386" t="s">
        <v>6090</v>
      </c>
      <c r="I1559" s="388" t="s">
        <v>6128</v>
      </c>
      <c r="J1559" s="381" t="s">
        <v>6129</v>
      </c>
      <c r="L1559" s="381" t="s">
        <v>8882</v>
      </c>
      <c r="M1559" s="381"/>
      <c r="N1559" s="380"/>
      <c r="O1559" s="381" t="s">
        <v>5633</v>
      </c>
    </row>
    <row r="1560" spans="3:15" x14ac:dyDescent="0.2">
      <c r="C1560" s="377"/>
      <c r="D1560" s="377"/>
      <c r="E1560" s="377"/>
      <c r="H1560" s="386" t="s">
        <v>6090</v>
      </c>
      <c r="I1560" s="388" t="s">
        <v>6130</v>
      </c>
      <c r="J1560" s="381" t="s">
        <v>6131</v>
      </c>
      <c r="L1560" s="381" t="s">
        <v>8883</v>
      </c>
      <c r="M1560" s="381" t="s">
        <v>5635</v>
      </c>
      <c r="N1560" s="380" t="s">
        <v>5636</v>
      </c>
      <c r="O1560" s="381" t="s">
        <v>5637</v>
      </c>
    </row>
    <row r="1561" spans="3:15" x14ac:dyDescent="0.2">
      <c r="C1561" s="377"/>
      <c r="D1561" s="377"/>
      <c r="E1561" s="377"/>
      <c r="H1561" s="386" t="s">
        <v>6090</v>
      </c>
      <c r="I1561" s="388" t="s">
        <v>6132</v>
      </c>
      <c r="J1561" s="381" t="s">
        <v>6133</v>
      </c>
      <c r="L1561" s="381" t="s">
        <v>8884</v>
      </c>
      <c r="M1561" s="381" t="s">
        <v>5635</v>
      </c>
      <c r="N1561" s="380" t="s">
        <v>5638</v>
      </c>
      <c r="O1561" s="381" t="s">
        <v>5639</v>
      </c>
    </row>
    <row r="1562" spans="3:15" x14ac:dyDescent="0.2">
      <c r="C1562" s="377"/>
      <c r="D1562" s="377"/>
      <c r="E1562" s="377"/>
      <c r="H1562" s="386" t="s">
        <v>6090</v>
      </c>
      <c r="I1562" s="388" t="s">
        <v>6134</v>
      </c>
      <c r="J1562" s="381" t="s">
        <v>6135</v>
      </c>
      <c r="L1562" s="381" t="s">
        <v>8885</v>
      </c>
      <c r="M1562" s="381" t="s">
        <v>5635</v>
      </c>
      <c r="N1562" s="380" t="s">
        <v>5640</v>
      </c>
      <c r="O1562" s="381" t="s">
        <v>5641</v>
      </c>
    </row>
    <row r="1563" spans="3:15" x14ac:dyDescent="0.2">
      <c r="C1563" s="377"/>
      <c r="D1563" s="377"/>
      <c r="E1563" s="377"/>
      <c r="H1563" s="386" t="s">
        <v>6090</v>
      </c>
      <c r="I1563" s="388" t="s">
        <v>6136</v>
      </c>
      <c r="J1563" s="381" t="s">
        <v>6137</v>
      </c>
      <c r="L1563" s="381" t="s">
        <v>8886</v>
      </c>
      <c r="M1563" s="381" t="s">
        <v>5635</v>
      </c>
      <c r="N1563" s="380" t="s">
        <v>5642</v>
      </c>
      <c r="O1563" s="381" t="s">
        <v>5643</v>
      </c>
    </row>
    <row r="1564" spans="3:15" x14ac:dyDescent="0.2">
      <c r="C1564" s="377"/>
      <c r="D1564" s="377"/>
      <c r="E1564" s="377"/>
      <c r="H1564" s="386" t="s">
        <v>6090</v>
      </c>
      <c r="I1564" s="388" t="s">
        <v>6138</v>
      </c>
      <c r="J1564" s="381" t="s">
        <v>6139</v>
      </c>
      <c r="L1564" s="381" t="s">
        <v>8887</v>
      </c>
      <c r="M1564" s="381" t="s">
        <v>5635</v>
      </c>
      <c r="N1564" s="380" t="s">
        <v>5644</v>
      </c>
      <c r="O1564" s="381" t="s">
        <v>5645</v>
      </c>
    </row>
    <row r="1565" spans="3:15" x14ac:dyDescent="0.2">
      <c r="C1565" s="377"/>
      <c r="D1565" s="377"/>
      <c r="E1565" s="377"/>
      <c r="H1565" s="386" t="s">
        <v>6090</v>
      </c>
      <c r="I1565" s="388" t="s">
        <v>5042</v>
      </c>
      <c r="J1565" s="381" t="s">
        <v>6140</v>
      </c>
      <c r="L1565" s="381" t="s">
        <v>8888</v>
      </c>
      <c r="M1565" s="381" t="s">
        <v>5635</v>
      </c>
      <c r="N1565" s="380" t="s">
        <v>5646</v>
      </c>
      <c r="O1565" s="381" t="s">
        <v>5647</v>
      </c>
    </row>
    <row r="1566" spans="3:15" x14ac:dyDescent="0.2">
      <c r="C1566" s="377"/>
      <c r="D1566" s="377"/>
      <c r="E1566" s="377"/>
      <c r="H1566" s="386" t="s">
        <v>6090</v>
      </c>
      <c r="I1566" s="388" t="s">
        <v>6141</v>
      </c>
      <c r="J1566" s="381" t="s">
        <v>6142</v>
      </c>
      <c r="L1566" s="381" t="s">
        <v>8889</v>
      </c>
      <c r="M1566" s="381"/>
      <c r="N1566" s="380"/>
      <c r="O1566" s="381" t="s">
        <v>5647</v>
      </c>
    </row>
    <row r="1567" spans="3:15" x14ac:dyDescent="0.2">
      <c r="C1567" s="377"/>
      <c r="D1567" s="377"/>
      <c r="E1567" s="377"/>
      <c r="H1567" s="386" t="s">
        <v>6090</v>
      </c>
      <c r="I1567" s="388" t="s">
        <v>6143</v>
      </c>
      <c r="J1567" s="381" t="s">
        <v>6144</v>
      </c>
      <c r="L1567" s="381" t="s">
        <v>8890</v>
      </c>
      <c r="M1567" s="381" t="s">
        <v>5635</v>
      </c>
      <c r="N1567" s="380" t="s">
        <v>5648</v>
      </c>
      <c r="O1567" s="381" t="s">
        <v>5649</v>
      </c>
    </row>
    <row r="1568" spans="3:15" x14ac:dyDescent="0.2">
      <c r="C1568" s="377"/>
      <c r="D1568" s="377"/>
      <c r="E1568" s="377"/>
      <c r="H1568" s="386" t="s">
        <v>6090</v>
      </c>
      <c r="I1568" s="388" t="s">
        <v>4322</v>
      </c>
      <c r="J1568" s="381" t="s">
        <v>6145</v>
      </c>
      <c r="L1568" s="381" t="s">
        <v>8891</v>
      </c>
      <c r="M1568" s="381" t="s">
        <v>5635</v>
      </c>
      <c r="N1568" s="380" t="s">
        <v>5650</v>
      </c>
      <c r="O1568" s="381" t="s">
        <v>5651</v>
      </c>
    </row>
    <row r="1569" spans="3:15" x14ac:dyDescent="0.2">
      <c r="C1569" s="377"/>
      <c r="D1569" s="377"/>
      <c r="E1569" s="377"/>
      <c r="H1569" s="386" t="s">
        <v>6090</v>
      </c>
      <c r="I1569" s="388" t="s">
        <v>6146</v>
      </c>
      <c r="J1569" s="381" t="s">
        <v>6147</v>
      </c>
      <c r="L1569" s="381" t="s">
        <v>8892</v>
      </c>
      <c r="M1569" s="381" t="s">
        <v>5635</v>
      </c>
      <c r="N1569" s="380" t="s">
        <v>5652</v>
      </c>
      <c r="O1569" s="381" t="s">
        <v>5653</v>
      </c>
    </row>
    <row r="1570" spans="3:15" x14ac:dyDescent="0.2">
      <c r="C1570" s="377"/>
      <c r="D1570" s="377"/>
      <c r="E1570" s="377"/>
      <c r="H1570" s="386" t="s">
        <v>6090</v>
      </c>
      <c r="I1570" s="388" t="s">
        <v>6148</v>
      </c>
      <c r="J1570" s="381" t="s">
        <v>6149</v>
      </c>
      <c r="L1570" s="381" t="s">
        <v>8893</v>
      </c>
      <c r="M1570" s="381" t="s">
        <v>5635</v>
      </c>
      <c r="N1570" s="380" t="s">
        <v>5654</v>
      </c>
      <c r="O1570" s="381" t="s">
        <v>5655</v>
      </c>
    </row>
    <row r="1571" spans="3:15" x14ac:dyDescent="0.2">
      <c r="C1571" s="377"/>
      <c r="D1571" s="377"/>
      <c r="E1571" s="377"/>
      <c r="H1571" s="386" t="s">
        <v>6090</v>
      </c>
      <c r="I1571" s="388" t="s">
        <v>6150</v>
      </c>
      <c r="J1571" s="381" t="s">
        <v>6151</v>
      </c>
      <c r="L1571" s="381" t="s">
        <v>8894</v>
      </c>
      <c r="M1571" s="381" t="s">
        <v>5635</v>
      </c>
      <c r="N1571" s="380" t="s">
        <v>5656</v>
      </c>
      <c r="O1571" s="381" t="s">
        <v>5657</v>
      </c>
    </row>
    <row r="1572" spans="3:15" x14ac:dyDescent="0.2">
      <c r="C1572" s="377"/>
      <c r="D1572" s="377"/>
      <c r="E1572" s="377"/>
      <c r="H1572" s="386" t="s">
        <v>6090</v>
      </c>
      <c r="I1572" s="388" t="s">
        <v>6152</v>
      </c>
      <c r="J1572" s="381" t="s">
        <v>6153</v>
      </c>
      <c r="L1572" s="381" t="s">
        <v>8895</v>
      </c>
      <c r="M1572" s="381" t="s">
        <v>5635</v>
      </c>
      <c r="N1572" s="380" t="s">
        <v>5658</v>
      </c>
      <c r="O1572" s="381" t="s">
        <v>5659</v>
      </c>
    </row>
    <row r="1573" spans="3:15" x14ac:dyDescent="0.2">
      <c r="C1573" s="377"/>
      <c r="D1573" s="377"/>
      <c r="E1573" s="377"/>
      <c r="H1573" s="386" t="s">
        <v>6090</v>
      </c>
      <c r="I1573" s="388" t="s">
        <v>6154</v>
      </c>
      <c r="J1573" s="381" t="s">
        <v>6155</v>
      </c>
      <c r="L1573" s="381" t="s">
        <v>8896</v>
      </c>
      <c r="M1573" s="381" t="s">
        <v>5635</v>
      </c>
      <c r="N1573" s="380" t="s">
        <v>5660</v>
      </c>
      <c r="O1573" s="381" t="s">
        <v>5661</v>
      </c>
    </row>
    <row r="1574" spans="3:15" x14ac:dyDescent="0.2">
      <c r="C1574" s="377"/>
      <c r="D1574" s="377"/>
      <c r="E1574" s="377"/>
      <c r="H1574" s="386" t="s">
        <v>6090</v>
      </c>
      <c r="I1574" s="388" t="s">
        <v>6156</v>
      </c>
      <c r="J1574" s="381" t="s">
        <v>6157</v>
      </c>
      <c r="L1574" s="381" t="s">
        <v>8897</v>
      </c>
      <c r="M1574" s="381" t="s">
        <v>5635</v>
      </c>
      <c r="N1574" s="380" t="s">
        <v>5662</v>
      </c>
      <c r="O1574" s="381" t="s">
        <v>5663</v>
      </c>
    </row>
    <row r="1575" spans="3:15" x14ac:dyDescent="0.2">
      <c r="C1575" s="377"/>
      <c r="D1575" s="377"/>
      <c r="E1575" s="377"/>
      <c r="H1575" s="386" t="s">
        <v>6090</v>
      </c>
      <c r="I1575" s="388" t="s">
        <v>6158</v>
      </c>
      <c r="J1575" s="381" t="s">
        <v>6159</v>
      </c>
      <c r="L1575" s="381" t="s">
        <v>8898</v>
      </c>
      <c r="M1575" s="381" t="s">
        <v>5635</v>
      </c>
      <c r="N1575" s="380" t="s">
        <v>5664</v>
      </c>
      <c r="O1575" s="381" t="s">
        <v>5665</v>
      </c>
    </row>
    <row r="1576" spans="3:15" x14ac:dyDescent="0.2">
      <c r="C1576" s="377"/>
      <c r="D1576" s="377"/>
      <c r="E1576" s="377"/>
      <c r="H1576" s="386" t="s">
        <v>6090</v>
      </c>
      <c r="I1576" s="388" t="s">
        <v>6160</v>
      </c>
      <c r="J1576" s="381" t="s">
        <v>6161</v>
      </c>
      <c r="L1576" s="381" t="s">
        <v>8899</v>
      </c>
      <c r="M1576" s="381"/>
      <c r="N1576" s="380"/>
      <c r="O1576" s="381" t="s">
        <v>5665</v>
      </c>
    </row>
    <row r="1577" spans="3:15" x14ac:dyDescent="0.2">
      <c r="C1577" s="377"/>
      <c r="D1577" s="377"/>
      <c r="E1577" s="377"/>
      <c r="H1577" s="386" t="s">
        <v>6090</v>
      </c>
      <c r="I1577" s="388" t="s">
        <v>6162</v>
      </c>
      <c r="J1577" s="381" t="s">
        <v>6163</v>
      </c>
      <c r="L1577" s="381" t="s">
        <v>8900</v>
      </c>
      <c r="M1577" s="381" t="s">
        <v>5635</v>
      </c>
      <c r="N1577" s="380" t="s">
        <v>5666</v>
      </c>
      <c r="O1577" s="381" t="s">
        <v>5667</v>
      </c>
    </row>
    <row r="1578" spans="3:15" x14ac:dyDescent="0.2">
      <c r="C1578" s="377"/>
      <c r="D1578" s="377"/>
      <c r="E1578" s="377"/>
      <c r="H1578" s="386" t="s">
        <v>6090</v>
      </c>
      <c r="I1578" s="388" t="s">
        <v>6164</v>
      </c>
      <c r="J1578" s="381" t="s">
        <v>6165</v>
      </c>
      <c r="L1578" s="381" t="s">
        <v>8901</v>
      </c>
      <c r="M1578" s="381" t="s">
        <v>5635</v>
      </c>
      <c r="N1578" s="380" t="s">
        <v>5668</v>
      </c>
      <c r="O1578" s="381" t="s">
        <v>5669</v>
      </c>
    </row>
    <row r="1579" spans="3:15" x14ac:dyDescent="0.2">
      <c r="C1579" s="377"/>
      <c r="D1579" s="377"/>
      <c r="E1579" s="377"/>
      <c r="H1579" s="386" t="s">
        <v>6090</v>
      </c>
      <c r="I1579" s="388" t="s">
        <v>6166</v>
      </c>
      <c r="J1579" s="381" t="s">
        <v>6167</v>
      </c>
      <c r="L1579" s="381" t="s">
        <v>8902</v>
      </c>
      <c r="M1579" s="381" t="s">
        <v>5635</v>
      </c>
      <c r="N1579" s="380" t="s">
        <v>5670</v>
      </c>
      <c r="O1579" s="381" t="s">
        <v>5671</v>
      </c>
    </row>
    <row r="1580" spans="3:15" x14ac:dyDescent="0.2">
      <c r="C1580" s="377"/>
      <c r="D1580" s="377"/>
      <c r="E1580" s="377"/>
      <c r="H1580" s="394"/>
      <c r="I1580" s="390" t="s">
        <v>6168</v>
      </c>
      <c r="J1580" s="395"/>
      <c r="L1580" s="381" t="s">
        <v>8903</v>
      </c>
      <c r="M1580" s="381"/>
      <c r="N1580" s="380"/>
      <c r="O1580" s="381" t="s">
        <v>5671</v>
      </c>
    </row>
    <row r="1581" spans="3:15" x14ac:dyDescent="0.2">
      <c r="C1581" s="377"/>
      <c r="D1581" s="377"/>
      <c r="E1581" s="377"/>
      <c r="H1581" s="386" t="s">
        <v>6169</v>
      </c>
      <c r="I1581" s="388" t="s">
        <v>6170</v>
      </c>
      <c r="J1581" s="381" t="s">
        <v>6171</v>
      </c>
      <c r="L1581" s="381" t="s">
        <v>8904</v>
      </c>
      <c r="M1581" s="381" t="s">
        <v>5635</v>
      </c>
      <c r="N1581" s="380" t="s">
        <v>3515</v>
      </c>
      <c r="O1581" s="381" t="s">
        <v>5672</v>
      </c>
    </row>
    <row r="1582" spans="3:15" x14ac:dyDescent="0.2">
      <c r="C1582" s="377"/>
      <c r="D1582" s="377"/>
      <c r="E1582" s="377"/>
      <c r="H1582" s="386" t="s">
        <v>6169</v>
      </c>
      <c r="I1582" s="388" t="s">
        <v>6172</v>
      </c>
      <c r="J1582" s="381" t="s">
        <v>6173</v>
      </c>
      <c r="L1582" s="381" t="s">
        <v>8905</v>
      </c>
      <c r="M1582" s="381" t="s">
        <v>5635</v>
      </c>
      <c r="N1582" s="380" t="s">
        <v>5673</v>
      </c>
      <c r="O1582" s="381" t="s">
        <v>5674</v>
      </c>
    </row>
    <row r="1583" spans="3:15" x14ac:dyDescent="0.2">
      <c r="C1583" s="377"/>
      <c r="D1583" s="377"/>
      <c r="E1583" s="377"/>
      <c r="H1583" s="386" t="s">
        <v>6169</v>
      </c>
      <c r="I1583" s="388" t="s">
        <v>6174</v>
      </c>
      <c r="J1583" s="381" t="s">
        <v>6175</v>
      </c>
      <c r="L1583" s="381" t="s">
        <v>8906</v>
      </c>
      <c r="M1583" s="381" t="s">
        <v>5635</v>
      </c>
      <c r="N1583" s="380" t="s">
        <v>5675</v>
      </c>
      <c r="O1583" s="381" t="s">
        <v>5676</v>
      </c>
    </row>
    <row r="1584" spans="3:15" x14ac:dyDescent="0.2">
      <c r="C1584" s="377"/>
      <c r="D1584" s="377"/>
      <c r="E1584" s="377"/>
      <c r="H1584" s="386" t="s">
        <v>6169</v>
      </c>
      <c r="I1584" s="388" t="s">
        <v>6176</v>
      </c>
      <c r="J1584" s="381" t="s">
        <v>6177</v>
      </c>
      <c r="L1584" s="381" t="s">
        <v>8907</v>
      </c>
      <c r="M1584" s="381" t="s">
        <v>5635</v>
      </c>
      <c r="N1584" s="380" t="s">
        <v>5677</v>
      </c>
      <c r="O1584" s="381" t="s">
        <v>5678</v>
      </c>
    </row>
    <row r="1585" spans="3:15" x14ac:dyDescent="0.2">
      <c r="C1585" s="377"/>
      <c r="D1585" s="377"/>
      <c r="E1585" s="377"/>
      <c r="H1585" s="386" t="s">
        <v>6169</v>
      </c>
      <c r="I1585" s="388" t="s">
        <v>6178</v>
      </c>
      <c r="J1585" s="381" t="s">
        <v>6179</v>
      </c>
      <c r="L1585" s="381" t="s">
        <v>8908</v>
      </c>
      <c r="M1585" s="381" t="s">
        <v>5635</v>
      </c>
      <c r="N1585" s="380" t="s">
        <v>5679</v>
      </c>
      <c r="O1585" s="381" t="s">
        <v>5680</v>
      </c>
    </row>
    <row r="1586" spans="3:15" x14ac:dyDescent="0.2">
      <c r="C1586" s="377"/>
      <c r="D1586" s="377"/>
      <c r="E1586" s="377"/>
      <c r="H1586" s="386" t="s">
        <v>6169</v>
      </c>
      <c r="I1586" s="388" t="s">
        <v>6180</v>
      </c>
      <c r="J1586" s="381" t="s">
        <v>6181</v>
      </c>
      <c r="L1586" s="381" t="s">
        <v>8909</v>
      </c>
      <c r="M1586" s="381" t="s">
        <v>5635</v>
      </c>
      <c r="N1586" s="380" t="s">
        <v>5681</v>
      </c>
      <c r="O1586" s="381" t="s">
        <v>5682</v>
      </c>
    </row>
    <row r="1587" spans="3:15" x14ac:dyDescent="0.2">
      <c r="C1587" s="377"/>
      <c r="D1587" s="377"/>
      <c r="E1587" s="377"/>
      <c r="H1587" s="386" t="s">
        <v>6169</v>
      </c>
      <c r="I1587" s="388" t="s">
        <v>6182</v>
      </c>
      <c r="J1587" s="381" t="s">
        <v>6183</v>
      </c>
      <c r="L1587" s="381" t="s">
        <v>8910</v>
      </c>
      <c r="M1587" s="381" t="s">
        <v>5635</v>
      </c>
      <c r="N1587" s="380" t="s">
        <v>5683</v>
      </c>
      <c r="O1587" s="381" t="s">
        <v>5684</v>
      </c>
    </row>
    <row r="1588" spans="3:15" x14ac:dyDescent="0.2">
      <c r="C1588" s="377"/>
      <c r="D1588" s="377"/>
      <c r="E1588" s="377"/>
      <c r="H1588" s="386" t="s">
        <v>6169</v>
      </c>
      <c r="I1588" s="388" t="s">
        <v>6184</v>
      </c>
      <c r="J1588" s="381" t="s">
        <v>6185</v>
      </c>
      <c r="L1588" s="381" t="s">
        <v>8911</v>
      </c>
      <c r="M1588" s="381" t="s">
        <v>5635</v>
      </c>
      <c r="N1588" s="380" t="s">
        <v>5685</v>
      </c>
      <c r="O1588" s="381" t="s">
        <v>5686</v>
      </c>
    </row>
    <row r="1589" spans="3:15" x14ac:dyDescent="0.2">
      <c r="C1589" s="377"/>
      <c r="D1589" s="377"/>
      <c r="E1589" s="377"/>
      <c r="H1589" s="386" t="s">
        <v>6169</v>
      </c>
      <c r="I1589" s="388" t="s">
        <v>6186</v>
      </c>
      <c r="J1589" s="381" t="s">
        <v>6187</v>
      </c>
      <c r="L1589" s="381" t="s">
        <v>8912</v>
      </c>
      <c r="M1589" s="381" t="s">
        <v>5635</v>
      </c>
      <c r="N1589" s="380" t="s">
        <v>5687</v>
      </c>
      <c r="O1589" s="381" t="s">
        <v>5688</v>
      </c>
    </row>
    <row r="1590" spans="3:15" x14ac:dyDescent="0.2">
      <c r="C1590" s="377"/>
      <c r="D1590" s="377"/>
      <c r="E1590" s="377"/>
      <c r="H1590" s="386" t="s">
        <v>6169</v>
      </c>
      <c r="I1590" s="388" t="s">
        <v>6188</v>
      </c>
      <c r="J1590" s="381" t="s">
        <v>6189</v>
      </c>
      <c r="L1590" s="381" t="s">
        <v>8913</v>
      </c>
      <c r="M1590" s="381" t="s">
        <v>5635</v>
      </c>
      <c r="N1590" s="380" t="s">
        <v>4573</v>
      </c>
      <c r="O1590" s="381" t="s">
        <v>5689</v>
      </c>
    </row>
    <row r="1591" spans="3:15" x14ac:dyDescent="0.2">
      <c r="C1591" s="377"/>
      <c r="D1591" s="377"/>
      <c r="E1591" s="377"/>
      <c r="H1591" s="386" t="s">
        <v>6169</v>
      </c>
      <c r="I1591" s="388" t="s">
        <v>6190</v>
      </c>
      <c r="J1591" s="381" t="s">
        <v>6191</v>
      </c>
      <c r="L1591" s="381" t="s">
        <v>8914</v>
      </c>
      <c r="M1591" s="381" t="s">
        <v>5635</v>
      </c>
      <c r="N1591" s="380" t="s">
        <v>5690</v>
      </c>
      <c r="O1591" s="381" t="s">
        <v>5691</v>
      </c>
    </row>
    <row r="1592" spans="3:15" x14ac:dyDescent="0.2">
      <c r="C1592" s="377"/>
      <c r="D1592" s="377"/>
      <c r="E1592" s="377"/>
      <c r="H1592" s="386" t="s">
        <v>6169</v>
      </c>
      <c r="I1592" s="388" t="s">
        <v>6192</v>
      </c>
      <c r="J1592" s="381" t="s">
        <v>6193</v>
      </c>
      <c r="L1592" s="381" t="s">
        <v>8915</v>
      </c>
      <c r="M1592" s="381" t="s">
        <v>5635</v>
      </c>
      <c r="N1592" s="380" t="s">
        <v>5692</v>
      </c>
      <c r="O1592" s="381" t="s">
        <v>5693</v>
      </c>
    </row>
    <row r="1593" spans="3:15" x14ac:dyDescent="0.2">
      <c r="C1593" s="377"/>
      <c r="D1593" s="377"/>
      <c r="E1593" s="377"/>
      <c r="H1593" s="386" t="s">
        <v>6169</v>
      </c>
      <c r="I1593" s="388" t="s">
        <v>6194</v>
      </c>
      <c r="J1593" s="381" t="s">
        <v>6195</v>
      </c>
      <c r="L1593" s="381" t="s">
        <v>8916</v>
      </c>
      <c r="M1593" s="381" t="s">
        <v>5635</v>
      </c>
      <c r="N1593" s="380" t="s">
        <v>5694</v>
      </c>
      <c r="O1593" s="381" t="s">
        <v>5695</v>
      </c>
    </row>
    <row r="1594" spans="3:15" x14ac:dyDescent="0.2">
      <c r="C1594" s="377"/>
      <c r="D1594" s="377"/>
      <c r="E1594" s="377"/>
      <c r="H1594" s="386" t="s">
        <v>6169</v>
      </c>
      <c r="I1594" s="388" t="s">
        <v>6196</v>
      </c>
      <c r="J1594" s="381" t="s">
        <v>6197</v>
      </c>
      <c r="L1594" s="381" t="s">
        <v>8917</v>
      </c>
      <c r="M1594" s="381" t="s">
        <v>5635</v>
      </c>
      <c r="N1594" s="380" t="s">
        <v>5696</v>
      </c>
      <c r="O1594" s="381" t="s">
        <v>5697</v>
      </c>
    </row>
    <row r="1595" spans="3:15" x14ac:dyDescent="0.2">
      <c r="C1595" s="377"/>
      <c r="D1595" s="377"/>
      <c r="E1595" s="377"/>
      <c r="H1595" s="386" t="s">
        <v>6169</v>
      </c>
      <c r="I1595" s="388" t="s">
        <v>6198</v>
      </c>
      <c r="J1595" s="381" t="s">
        <v>6199</v>
      </c>
      <c r="L1595" s="381" t="s">
        <v>8918</v>
      </c>
      <c r="M1595" s="381" t="s">
        <v>5635</v>
      </c>
      <c r="N1595" s="380" t="s">
        <v>5698</v>
      </c>
      <c r="O1595" s="381" t="s">
        <v>5699</v>
      </c>
    </row>
    <row r="1596" spans="3:15" x14ac:dyDescent="0.2">
      <c r="C1596" s="377"/>
      <c r="D1596" s="377"/>
      <c r="E1596" s="377"/>
      <c r="H1596" s="386" t="s">
        <v>6169</v>
      </c>
      <c r="I1596" s="388" t="s">
        <v>6200</v>
      </c>
      <c r="J1596" s="381" t="s">
        <v>6201</v>
      </c>
      <c r="L1596" s="381" t="s">
        <v>8919</v>
      </c>
      <c r="M1596" s="381" t="s">
        <v>5635</v>
      </c>
      <c r="N1596" s="380" t="s">
        <v>5700</v>
      </c>
      <c r="O1596" s="381" t="s">
        <v>5701</v>
      </c>
    </row>
    <row r="1597" spans="3:15" x14ac:dyDescent="0.2">
      <c r="C1597" s="377"/>
      <c r="D1597" s="377"/>
      <c r="E1597" s="377"/>
      <c r="H1597" s="386" t="s">
        <v>6169</v>
      </c>
      <c r="I1597" s="388" t="s">
        <v>6202</v>
      </c>
      <c r="J1597" s="381" t="s">
        <v>6203</v>
      </c>
      <c r="L1597" s="381" t="s">
        <v>8920</v>
      </c>
      <c r="M1597" s="381" t="s">
        <v>5635</v>
      </c>
      <c r="N1597" s="380" t="s">
        <v>5702</v>
      </c>
      <c r="O1597" s="381" t="s">
        <v>5703</v>
      </c>
    </row>
    <row r="1598" spans="3:15" x14ac:dyDescent="0.2">
      <c r="C1598" s="377"/>
      <c r="D1598" s="377"/>
      <c r="E1598" s="377"/>
      <c r="H1598" s="386" t="s">
        <v>6169</v>
      </c>
      <c r="I1598" s="388" t="s">
        <v>6204</v>
      </c>
      <c r="J1598" s="381" t="s">
        <v>6205</v>
      </c>
      <c r="L1598" s="381" t="s">
        <v>8921</v>
      </c>
      <c r="M1598" s="381" t="s">
        <v>5635</v>
      </c>
      <c r="N1598" s="380" t="s">
        <v>5704</v>
      </c>
      <c r="O1598" s="381" t="s">
        <v>5705</v>
      </c>
    </row>
    <row r="1599" spans="3:15" x14ac:dyDescent="0.2">
      <c r="C1599" s="377"/>
      <c r="D1599" s="377"/>
      <c r="E1599" s="377"/>
      <c r="H1599" s="394"/>
      <c r="I1599" s="390" t="s">
        <v>6206</v>
      </c>
      <c r="J1599" s="395"/>
      <c r="L1599" s="381" t="s">
        <v>8922</v>
      </c>
      <c r="M1599" s="381" t="s">
        <v>5635</v>
      </c>
      <c r="N1599" s="380" t="s">
        <v>5706</v>
      </c>
      <c r="O1599" s="381" t="s">
        <v>5707</v>
      </c>
    </row>
    <row r="1600" spans="3:15" x14ac:dyDescent="0.2">
      <c r="C1600" s="377"/>
      <c r="D1600" s="377"/>
      <c r="E1600" s="377"/>
      <c r="H1600" s="386" t="s">
        <v>6207</v>
      </c>
      <c r="I1600" s="388" t="s">
        <v>6208</v>
      </c>
      <c r="J1600" s="381" t="s">
        <v>6209</v>
      </c>
      <c r="L1600" s="381" t="s">
        <v>8923</v>
      </c>
      <c r="M1600" s="381" t="s">
        <v>5635</v>
      </c>
      <c r="N1600" s="380" t="s">
        <v>5708</v>
      </c>
      <c r="O1600" s="381" t="s">
        <v>5709</v>
      </c>
    </row>
    <row r="1601" spans="3:15" x14ac:dyDescent="0.2">
      <c r="C1601" s="377"/>
      <c r="D1601" s="377"/>
      <c r="E1601" s="377"/>
      <c r="H1601" s="386" t="s">
        <v>6207</v>
      </c>
      <c r="I1601" s="388" t="s">
        <v>6210</v>
      </c>
      <c r="J1601" s="381" t="s">
        <v>6211</v>
      </c>
      <c r="L1601" s="381" t="s">
        <v>8924</v>
      </c>
      <c r="M1601" s="381" t="s">
        <v>5635</v>
      </c>
      <c r="N1601" s="380" t="s">
        <v>5710</v>
      </c>
      <c r="O1601" s="381" t="s">
        <v>5711</v>
      </c>
    </row>
    <row r="1602" spans="3:15" x14ac:dyDescent="0.2">
      <c r="C1602" s="377"/>
      <c r="D1602" s="377"/>
      <c r="E1602" s="377"/>
      <c r="H1602" s="386" t="s">
        <v>6207</v>
      </c>
      <c r="I1602" s="388" t="s">
        <v>6212</v>
      </c>
      <c r="J1602" s="381" t="s">
        <v>6213</v>
      </c>
      <c r="L1602" s="381" t="s">
        <v>8925</v>
      </c>
      <c r="M1602" s="381" t="s">
        <v>5635</v>
      </c>
      <c r="N1602" s="380" t="s">
        <v>5712</v>
      </c>
      <c r="O1602" s="381" t="s">
        <v>5713</v>
      </c>
    </row>
    <row r="1603" spans="3:15" x14ac:dyDescent="0.2">
      <c r="C1603" s="377"/>
      <c r="D1603" s="377"/>
      <c r="E1603" s="377"/>
      <c r="H1603" s="386" t="s">
        <v>6207</v>
      </c>
      <c r="I1603" s="388" t="s">
        <v>6214</v>
      </c>
      <c r="J1603" s="381" t="s">
        <v>6215</v>
      </c>
      <c r="L1603" s="381" t="s">
        <v>8926</v>
      </c>
      <c r="M1603" s="381" t="s">
        <v>5635</v>
      </c>
      <c r="N1603" s="380" t="s">
        <v>5714</v>
      </c>
      <c r="O1603" s="381" t="s">
        <v>5715</v>
      </c>
    </row>
    <row r="1604" spans="3:15" x14ac:dyDescent="0.2">
      <c r="C1604" s="377"/>
      <c r="D1604" s="377"/>
      <c r="E1604" s="377"/>
      <c r="H1604" s="386" t="s">
        <v>6207</v>
      </c>
      <c r="I1604" s="388" t="s">
        <v>6216</v>
      </c>
      <c r="J1604" s="381" t="s">
        <v>6217</v>
      </c>
      <c r="L1604" s="381" t="s">
        <v>8927</v>
      </c>
      <c r="M1604" s="381" t="s">
        <v>5635</v>
      </c>
      <c r="N1604" s="380" t="s">
        <v>5716</v>
      </c>
      <c r="O1604" s="381" t="s">
        <v>5717</v>
      </c>
    </row>
    <row r="1605" spans="3:15" x14ac:dyDescent="0.2">
      <c r="C1605" s="377"/>
      <c r="D1605" s="377"/>
      <c r="E1605" s="377"/>
      <c r="H1605" s="386" t="s">
        <v>6207</v>
      </c>
      <c r="I1605" s="388" t="s">
        <v>6218</v>
      </c>
      <c r="J1605" s="381" t="s">
        <v>6219</v>
      </c>
      <c r="L1605" s="381" t="s">
        <v>8928</v>
      </c>
      <c r="M1605" s="381" t="s">
        <v>5635</v>
      </c>
      <c r="N1605" s="380" t="s">
        <v>5718</v>
      </c>
      <c r="O1605" s="381" t="s">
        <v>5719</v>
      </c>
    </row>
    <row r="1606" spans="3:15" x14ac:dyDescent="0.2">
      <c r="C1606" s="377"/>
      <c r="D1606" s="377"/>
      <c r="E1606" s="377"/>
      <c r="H1606" s="386" t="s">
        <v>6207</v>
      </c>
      <c r="I1606" s="388" t="s">
        <v>6220</v>
      </c>
      <c r="J1606" s="381" t="s">
        <v>6221</v>
      </c>
      <c r="L1606" s="381" t="s">
        <v>8929</v>
      </c>
      <c r="M1606" s="381" t="s">
        <v>5635</v>
      </c>
      <c r="N1606" s="380" t="s">
        <v>5720</v>
      </c>
      <c r="O1606" s="381" t="s">
        <v>5721</v>
      </c>
    </row>
    <row r="1607" spans="3:15" x14ac:dyDescent="0.2">
      <c r="C1607" s="377"/>
      <c r="D1607" s="377"/>
      <c r="E1607" s="377"/>
      <c r="H1607" s="386" t="s">
        <v>6207</v>
      </c>
      <c r="I1607" s="388" t="s">
        <v>6222</v>
      </c>
      <c r="J1607" s="381" t="s">
        <v>6223</v>
      </c>
      <c r="L1607" s="381" t="s">
        <v>8930</v>
      </c>
      <c r="M1607" s="381" t="s">
        <v>5635</v>
      </c>
      <c r="N1607" s="380" t="s">
        <v>5722</v>
      </c>
      <c r="O1607" s="381" t="s">
        <v>5723</v>
      </c>
    </row>
    <row r="1608" spans="3:15" x14ac:dyDescent="0.2">
      <c r="C1608" s="377"/>
      <c r="D1608" s="377"/>
      <c r="E1608" s="377"/>
      <c r="H1608" s="386" t="s">
        <v>6207</v>
      </c>
      <c r="I1608" s="388" t="s">
        <v>6224</v>
      </c>
      <c r="J1608" s="381" t="s">
        <v>6225</v>
      </c>
      <c r="L1608" s="381" t="s">
        <v>8931</v>
      </c>
      <c r="M1608" s="381" t="s">
        <v>5635</v>
      </c>
      <c r="N1608" s="380" t="s">
        <v>5724</v>
      </c>
      <c r="O1608" s="381" t="s">
        <v>5725</v>
      </c>
    </row>
    <row r="1609" spans="3:15" x14ac:dyDescent="0.2">
      <c r="C1609" s="377"/>
      <c r="D1609" s="377"/>
      <c r="E1609" s="377"/>
      <c r="H1609" s="386" t="s">
        <v>6207</v>
      </c>
      <c r="I1609" s="388" t="s">
        <v>6226</v>
      </c>
      <c r="J1609" s="381" t="s">
        <v>6227</v>
      </c>
      <c r="L1609" s="381" t="s">
        <v>8932</v>
      </c>
      <c r="M1609" s="381" t="s">
        <v>5635</v>
      </c>
      <c r="N1609" s="380" t="s">
        <v>5726</v>
      </c>
      <c r="O1609" s="381" t="s">
        <v>5727</v>
      </c>
    </row>
    <row r="1610" spans="3:15" x14ac:dyDescent="0.2">
      <c r="C1610" s="377"/>
      <c r="D1610" s="377"/>
      <c r="E1610" s="377"/>
      <c r="H1610" s="386" t="s">
        <v>6207</v>
      </c>
      <c r="I1610" s="388" t="s">
        <v>6228</v>
      </c>
      <c r="J1610" s="381" t="s">
        <v>6229</v>
      </c>
      <c r="L1610" s="381" t="s">
        <v>8933</v>
      </c>
      <c r="M1610" s="381" t="s">
        <v>5635</v>
      </c>
      <c r="N1610" s="380" t="s">
        <v>5728</v>
      </c>
      <c r="O1610" s="381" t="s">
        <v>5729</v>
      </c>
    </row>
    <row r="1611" spans="3:15" x14ac:dyDescent="0.2">
      <c r="C1611" s="377"/>
      <c r="D1611" s="377"/>
      <c r="E1611" s="377"/>
      <c r="H1611" s="386" t="s">
        <v>6207</v>
      </c>
      <c r="I1611" s="388" t="s">
        <v>6230</v>
      </c>
      <c r="J1611" s="381" t="s">
        <v>6231</v>
      </c>
      <c r="L1611" s="381" t="s">
        <v>8934</v>
      </c>
      <c r="M1611" s="381" t="s">
        <v>5635</v>
      </c>
      <c r="N1611" s="380" t="s">
        <v>4858</v>
      </c>
      <c r="O1611" s="381" t="s">
        <v>5730</v>
      </c>
    </row>
    <row r="1612" spans="3:15" x14ac:dyDescent="0.2">
      <c r="C1612" s="377"/>
      <c r="D1612" s="377"/>
      <c r="E1612" s="377"/>
      <c r="H1612" s="386" t="s">
        <v>6207</v>
      </c>
      <c r="I1612" s="388" t="s">
        <v>6232</v>
      </c>
      <c r="J1612" s="381" t="s">
        <v>6233</v>
      </c>
      <c r="L1612" s="381" t="s">
        <v>8935</v>
      </c>
      <c r="M1612" s="381" t="s">
        <v>5635</v>
      </c>
      <c r="N1612" s="380" t="s">
        <v>5731</v>
      </c>
      <c r="O1612" s="381" t="s">
        <v>5732</v>
      </c>
    </row>
    <row r="1613" spans="3:15" x14ac:dyDescent="0.2">
      <c r="C1613" s="377"/>
      <c r="D1613" s="377"/>
      <c r="E1613" s="377"/>
      <c r="H1613" s="386" t="s">
        <v>6207</v>
      </c>
      <c r="I1613" s="388" t="s">
        <v>6234</v>
      </c>
      <c r="J1613" s="381" t="s">
        <v>6235</v>
      </c>
      <c r="L1613" s="381" t="s">
        <v>8936</v>
      </c>
      <c r="M1613" s="381" t="s">
        <v>5635</v>
      </c>
      <c r="N1613" s="380" t="s">
        <v>5733</v>
      </c>
      <c r="O1613" s="381" t="s">
        <v>5734</v>
      </c>
    </row>
    <row r="1614" spans="3:15" x14ac:dyDescent="0.2">
      <c r="C1614" s="377"/>
      <c r="D1614" s="377"/>
      <c r="E1614" s="377"/>
      <c r="H1614" s="386" t="s">
        <v>6207</v>
      </c>
      <c r="I1614" s="388" t="s">
        <v>6236</v>
      </c>
      <c r="J1614" s="381" t="s">
        <v>6237</v>
      </c>
      <c r="L1614" s="381" t="s">
        <v>8937</v>
      </c>
      <c r="M1614" s="381" t="s">
        <v>5635</v>
      </c>
      <c r="N1614" s="380" t="s">
        <v>5735</v>
      </c>
      <c r="O1614" s="381" t="s">
        <v>5736</v>
      </c>
    </row>
    <row r="1615" spans="3:15" x14ac:dyDescent="0.2">
      <c r="C1615" s="377"/>
      <c r="D1615" s="377"/>
      <c r="E1615" s="377"/>
      <c r="H1615" s="386" t="s">
        <v>6207</v>
      </c>
      <c r="I1615" s="388" t="s">
        <v>6238</v>
      </c>
      <c r="J1615" s="381" t="s">
        <v>6239</v>
      </c>
      <c r="L1615" s="381" t="s">
        <v>8938</v>
      </c>
      <c r="M1615" s="381" t="s">
        <v>5635</v>
      </c>
      <c r="N1615" s="380" t="s">
        <v>5737</v>
      </c>
      <c r="O1615" s="381" t="s">
        <v>5738</v>
      </c>
    </row>
    <row r="1616" spans="3:15" x14ac:dyDescent="0.2">
      <c r="C1616" s="377"/>
      <c r="D1616" s="377"/>
      <c r="E1616" s="377"/>
      <c r="H1616" s="386" t="s">
        <v>6207</v>
      </c>
      <c r="I1616" s="388" t="s">
        <v>6240</v>
      </c>
      <c r="J1616" s="381" t="s">
        <v>6241</v>
      </c>
      <c r="L1616" s="381" t="s">
        <v>8939</v>
      </c>
      <c r="M1616" s="381" t="s">
        <v>5635</v>
      </c>
      <c r="N1616" s="380" t="s">
        <v>5739</v>
      </c>
      <c r="O1616" s="381" t="s">
        <v>5740</v>
      </c>
    </row>
    <row r="1617" spans="3:15" x14ac:dyDescent="0.2">
      <c r="C1617" s="377"/>
      <c r="D1617" s="377"/>
      <c r="E1617" s="377"/>
      <c r="H1617" s="386" t="s">
        <v>6207</v>
      </c>
      <c r="I1617" s="388" t="s">
        <v>6242</v>
      </c>
      <c r="J1617" s="381" t="s">
        <v>6243</v>
      </c>
      <c r="L1617" s="381" t="s">
        <v>8940</v>
      </c>
      <c r="M1617" s="381" t="s">
        <v>5635</v>
      </c>
      <c r="N1617" s="380" t="s">
        <v>5741</v>
      </c>
      <c r="O1617" s="381" t="s">
        <v>5742</v>
      </c>
    </row>
    <row r="1618" spans="3:15" x14ac:dyDescent="0.2">
      <c r="C1618" s="377"/>
      <c r="D1618" s="377"/>
      <c r="E1618" s="377"/>
      <c r="H1618" s="386" t="s">
        <v>6207</v>
      </c>
      <c r="I1618" s="388" t="s">
        <v>6244</v>
      </c>
      <c r="J1618" s="381" t="s">
        <v>6245</v>
      </c>
      <c r="L1618" s="381" t="s">
        <v>8941</v>
      </c>
      <c r="M1618" s="381" t="s">
        <v>5635</v>
      </c>
      <c r="N1618" s="380" t="s">
        <v>3669</v>
      </c>
      <c r="O1618" s="381" t="s">
        <v>5743</v>
      </c>
    </row>
    <row r="1619" spans="3:15" x14ac:dyDescent="0.2">
      <c r="C1619" s="377"/>
      <c r="D1619" s="377"/>
      <c r="E1619" s="377"/>
      <c r="H1619" s="386" t="s">
        <v>6207</v>
      </c>
      <c r="I1619" s="388" t="s">
        <v>6246</v>
      </c>
      <c r="J1619" s="381" t="s">
        <v>6247</v>
      </c>
      <c r="L1619" s="381" t="s">
        <v>8942</v>
      </c>
      <c r="M1619" s="381" t="s">
        <v>5635</v>
      </c>
      <c r="N1619" s="380" t="s">
        <v>5744</v>
      </c>
      <c r="O1619" s="381" t="s">
        <v>5745</v>
      </c>
    </row>
    <row r="1620" spans="3:15" x14ac:dyDescent="0.2">
      <c r="C1620" s="377"/>
      <c r="D1620" s="377"/>
      <c r="E1620" s="377"/>
      <c r="H1620" s="386" t="s">
        <v>6207</v>
      </c>
      <c r="I1620" s="388" t="s">
        <v>6248</v>
      </c>
      <c r="J1620" s="381" t="s">
        <v>6249</v>
      </c>
      <c r="L1620" s="381" t="s">
        <v>8943</v>
      </c>
      <c r="M1620" s="381" t="s">
        <v>5635</v>
      </c>
      <c r="N1620" s="380" t="s">
        <v>5746</v>
      </c>
      <c r="O1620" s="381" t="s">
        <v>5747</v>
      </c>
    </row>
    <row r="1621" spans="3:15" x14ac:dyDescent="0.2">
      <c r="C1621" s="377"/>
      <c r="D1621" s="377"/>
      <c r="E1621" s="377"/>
      <c r="H1621" s="386" t="s">
        <v>6207</v>
      </c>
      <c r="I1621" s="388" t="s">
        <v>6250</v>
      </c>
      <c r="J1621" s="381" t="s">
        <v>6251</v>
      </c>
      <c r="L1621" s="381" t="s">
        <v>8944</v>
      </c>
      <c r="M1621" s="381" t="s">
        <v>5749</v>
      </c>
      <c r="N1621" s="380" t="s">
        <v>5750</v>
      </c>
      <c r="O1621" s="381" t="s">
        <v>5751</v>
      </c>
    </row>
    <row r="1622" spans="3:15" x14ac:dyDescent="0.2">
      <c r="C1622" s="377"/>
      <c r="D1622" s="377"/>
      <c r="E1622" s="377"/>
      <c r="H1622" s="386" t="s">
        <v>6207</v>
      </c>
      <c r="I1622" s="388" t="s">
        <v>6252</v>
      </c>
      <c r="J1622" s="381" t="s">
        <v>6253</v>
      </c>
      <c r="L1622" s="381" t="s">
        <v>8945</v>
      </c>
      <c r="M1622" s="381"/>
      <c r="N1622" s="380"/>
      <c r="O1622" s="381" t="s">
        <v>5751</v>
      </c>
    </row>
    <row r="1623" spans="3:15" x14ac:dyDescent="0.2">
      <c r="C1623" s="377"/>
      <c r="D1623" s="377"/>
      <c r="E1623" s="377"/>
      <c r="H1623" s="386" t="s">
        <v>6207</v>
      </c>
      <c r="I1623" s="388" t="s">
        <v>6254</v>
      </c>
      <c r="J1623" s="381" t="s">
        <v>6255</v>
      </c>
      <c r="L1623" s="381" t="s">
        <v>8946</v>
      </c>
      <c r="M1623" s="381"/>
      <c r="N1623" s="380"/>
      <c r="O1623" s="381" t="s">
        <v>5751</v>
      </c>
    </row>
    <row r="1624" spans="3:15" x14ac:dyDescent="0.2">
      <c r="C1624" s="377"/>
      <c r="D1624" s="377"/>
      <c r="E1624" s="377"/>
      <c r="H1624" s="386" t="s">
        <v>6207</v>
      </c>
      <c r="I1624" s="388" t="s">
        <v>6256</v>
      </c>
      <c r="J1624" s="381" t="s">
        <v>6257</v>
      </c>
      <c r="L1624" s="381" t="s">
        <v>8947</v>
      </c>
      <c r="M1624" s="381" t="s">
        <v>5749</v>
      </c>
      <c r="N1624" s="380" t="s">
        <v>5752</v>
      </c>
      <c r="O1624" s="381" t="s">
        <v>5753</v>
      </c>
    </row>
    <row r="1625" spans="3:15" x14ac:dyDescent="0.2">
      <c r="C1625" s="377"/>
      <c r="D1625" s="377"/>
      <c r="E1625" s="377"/>
      <c r="H1625" s="386" t="s">
        <v>6207</v>
      </c>
      <c r="I1625" s="388" t="s">
        <v>6258</v>
      </c>
      <c r="J1625" s="381" t="s">
        <v>6259</v>
      </c>
      <c r="L1625" s="381" t="s">
        <v>8948</v>
      </c>
      <c r="M1625" s="381"/>
      <c r="N1625" s="380"/>
      <c r="O1625" s="381" t="s">
        <v>5753</v>
      </c>
    </row>
    <row r="1626" spans="3:15" x14ac:dyDescent="0.2">
      <c r="C1626" s="377"/>
      <c r="D1626" s="377"/>
      <c r="E1626" s="377"/>
      <c r="H1626" s="386" t="s">
        <v>6207</v>
      </c>
      <c r="I1626" s="388" t="s">
        <v>6260</v>
      </c>
      <c r="J1626" s="381" t="s">
        <v>6261</v>
      </c>
      <c r="L1626" s="381" t="s">
        <v>8949</v>
      </c>
      <c r="M1626" s="381"/>
      <c r="N1626" s="380"/>
      <c r="O1626" s="381" t="s">
        <v>5753</v>
      </c>
    </row>
    <row r="1627" spans="3:15" x14ac:dyDescent="0.2">
      <c r="C1627" s="377"/>
      <c r="D1627" s="377"/>
      <c r="E1627" s="377"/>
      <c r="H1627" s="386" t="s">
        <v>6207</v>
      </c>
      <c r="I1627" s="388" t="s">
        <v>6262</v>
      </c>
      <c r="J1627" s="381" t="s">
        <v>6263</v>
      </c>
      <c r="L1627" s="381" t="s">
        <v>8950</v>
      </c>
      <c r="M1627" s="381" t="s">
        <v>5749</v>
      </c>
      <c r="N1627" s="380" t="s">
        <v>5754</v>
      </c>
      <c r="O1627" s="381" t="s">
        <v>5755</v>
      </c>
    </row>
    <row r="1628" spans="3:15" x14ac:dyDescent="0.2">
      <c r="C1628" s="377"/>
      <c r="D1628" s="377"/>
      <c r="E1628" s="377"/>
      <c r="H1628" s="386" t="s">
        <v>6207</v>
      </c>
      <c r="I1628" s="388" t="s">
        <v>6264</v>
      </c>
      <c r="J1628" s="381" t="s">
        <v>6265</v>
      </c>
      <c r="L1628" s="381" t="s">
        <v>8951</v>
      </c>
      <c r="M1628" s="381"/>
      <c r="N1628" s="380"/>
      <c r="O1628" s="381" t="s">
        <v>5755</v>
      </c>
    </row>
    <row r="1629" spans="3:15" x14ac:dyDescent="0.2">
      <c r="C1629" s="377"/>
      <c r="D1629" s="377"/>
      <c r="E1629" s="377"/>
      <c r="H1629" s="386" t="s">
        <v>6207</v>
      </c>
      <c r="I1629" s="388" t="s">
        <v>6266</v>
      </c>
      <c r="J1629" s="381" t="s">
        <v>6267</v>
      </c>
      <c r="L1629" s="381" t="s">
        <v>8952</v>
      </c>
      <c r="M1629" s="381" t="s">
        <v>5749</v>
      </c>
      <c r="N1629" s="380" t="s">
        <v>5756</v>
      </c>
      <c r="O1629" s="381" t="s">
        <v>5757</v>
      </c>
    </row>
    <row r="1630" spans="3:15" x14ac:dyDescent="0.2">
      <c r="C1630" s="377"/>
      <c r="D1630" s="377"/>
      <c r="E1630" s="377"/>
      <c r="H1630" s="386" t="s">
        <v>6207</v>
      </c>
      <c r="I1630" s="388" t="s">
        <v>6268</v>
      </c>
      <c r="J1630" s="381" t="s">
        <v>6269</v>
      </c>
      <c r="L1630" s="381" t="s">
        <v>8953</v>
      </c>
      <c r="M1630" s="381"/>
      <c r="N1630" s="380"/>
      <c r="O1630" s="381" t="s">
        <v>5757</v>
      </c>
    </row>
    <row r="1631" spans="3:15" x14ac:dyDescent="0.2">
      <c r="C1631" s="377"/>
      <c r="D1631" s="377"/>
      <c r="E1631" s="377"/>
      <c r="H1631" s="386" t="s">
        <v>6207</v>
      </c>
      <c r="I1631" s="388" t="s">
        <v>6270</v>
      </c>
      <c r="J1631" s="381" t="s">
        <v>6271</v>
      </c>
      <c r="L1631" s="381" t="s">
        <v>8954</v>
      </c>
      <c r="M1631" s="381" t="s">
        <v>5749</v>
      </c>
      <c r="N1631" s="380" t="s">
        <v>5758</v>
      </c>
      <c r="O1631" s="381" t="s">
        <v>5759</v>
      </c>
    </row>
    <row r="1632" spans="3:15" x14ac:dyDescent="0.2">
      <c r="C1632" s="377"/>
      <c r="D1632" s="377"/>
      <c r="E1632" s="377"/>
      <c r="H1632" s="386" t="s">
        <v>6207</v>
      </c>
      <c r="I1632" s="388" t="s">
        <v>6272</v>
      </c>
      <c r="J1632" s="381" t="s">
        <v>6273</v>
      </c>
      <c r="L1632" s="381" t="s">
        <v>8955</v>
      </c>
      <c r="M1632" s="381"/>
      <c r="N1632" s="380"/>
      <c r="O1632" s="381" t="s">
        <v>5759</v>
      </c>
    </row>
    <row r="1633" spans="3:15" x14ac:dyDescent="0.2">
      <c r="C1633" s="377"/>
      <c r="D1633" s="377"/>
      <c r="E1633" s="377"/>
      <c r="H1633" s="386" t="s">
        <v>6207</v>
      </c>
      <c r="I1633" s="388" t="s">
        <v>4322</v>
      </c>
      <c r="J1633" s="381" t="s">
        <v>6274</v>
      </c>
      <c r="L1633" s="381" t="s">
        <v>8956</v>
      </c>
      <c r="M1633" s="381"/>
      <c r="N1633" s="380"/>
      <c r="O1633" s="381" t="s">
        <v>5759</v>
      </c>
    </row>
    <row r="1634" spans="3:15" x14ac:dyDescent="0.2">
      <c r="C1634" s="377"/>
      <c r="D1634" s="377"/>
      <c r="E1634" s="377"/>
      <c r="H1634" s="386" t="s">
        <v>6207</v>
      </c>
      <c r="I1634" s="388" t="s">
        <v>6025</v>
      </c>
      <c r="J1634" s="381" t="s">
        <v>6275</v>
      </c>
      <c r="L1634" s="381" t="s">
        <v>8957</v>
      </c>
      <c r="M1634" s="381"/>
      <c r="N1634" s="380"/>
      <c r="O1634" s="381" t="s">
        <v>5759</v>
      </c>
    </row>
    <row r="1635" spans="3:15" x14ac:dyDescent="0.2">
      <c r="C1635" s="377"/>
      <c r="D1635" s="377"/>
      <c r="E1635" s="377"/>
      <c r="H1635" s="386" t="s">
        <v>6207</v>
      </c>
      <c r="I1635" s="388" t="s">
        <v>6276</v>
      </c>
      <c r="J1635" s="381" t="s">
        <v>6277</v>
      </c>
      <c r="L1635" s="381" t="s">
        <v>8958</v>
      </c>
      <c r="M1635" s="381" t="s">
        <v>5749</v>
      </c>
      <c r="N1635" s="380" t="s">
        <v>5760</v>
      </c>
      <c r="O1635" s="381" t="s">
        <v>5761</v>
      </c>
    </row>
    <row r="1636" spans="3:15" x14ac:dyDescent="0.2">
      <c r="C1636" s="377"/>
      <c r="D1636" s="377"/>
      <c r="E1636" s="377"/>
      <c r="H1636" s="386" t="s">
        <v>6207</v>
      </c>
      <c r="I1636" s="388" t="s">
        <v>6278</v>
      </c>
      <c r="J1636" s="381" t="s">
        <v>6279</v>
      </c>
      <c r="L1636" s="381" t="s">
        <v>8959</v>
      </c>
      <c r="M1636" s="381"/>
      <c r="N1636" s="380"/>
      <c r="O1636" s="381" t="s">
        <v>5761</v>
      </c>
    </row>
    <row r="1637" spans="3:15" x14ac:dyDescent="0.2">
      <c r="C1637" s="377"/>
      <c r="D1637" s="377"/>
      <c r="E1637" s="377"/>
      <c r="H1637" s="386" t="s">
        <v>6207</v>
      </c>
      <c r="I1637" s="388" t="s">
        <v>6280</v>
      </c>
      <c r="J1637" s="381" t="s">
        <v>6281</v>
      </c>
      <c r="L1637" s="381" t="s">
        <v>8960</v>
      </c>
      <c r="M1637" s="381"/>
      <c r="N1637" s="380"/>
      <c r="O1637" s="381" t="s">
        <v>5761</v>
      </c>
    </row>
    <row r="1638" spans="3:15" x14ac:dyDescent="0.2">
      <c r="C1638" s="377"/>
      <c r="D1638" s="377"/>
      <c r="E1638" s="377"/>
      <c r="H1638" s="386" t="s">
        <v>6207</v>
      </c>
      <c r="I1638" s="388" t="s">
        <v>6282</v>
      </c>
      <c r="J1638" s="381" t="s">
        <v>6283</v>
      </c>
      <c r="L1638" s="381" t="s">
        <v>8961</v>
      </c>
      <c r="M1638" s="381"/>
      <c r="N1638" s="380"/>
      <c r="O1638" s="381" t="s">
        <v>5761</v>
      </c>
    </row>
    <row r="1639" spans="3:15" x14ac:dyDescent="0.2">
      <c r="C1639" s="377"/>
      <c r="D1639" s="377"/>
      <c r="E1639" s="377"/>
      <c r="H1639" s="386" t="s">
        <v>6207</v>
      </c>
      <c r="I1639" s="388" t="s">
        <v>6284</v>
      </c>
      <c r="J1639" s="381" t="s">
        <v>6285</v>
      </c>
      <c r="L1639" s="381" t="s">
        <v>8962</v>
      </c>
      <c r="M1639" s="381" t="s">
        <v>5749</v>
      </c>
      <c r="N1639" s="380" t="s">
        <v>5762</v>
      </c>
      <c r="O1639" s="381" t="s">
        <v>5763</v>
      </c>
    </row>
    <row r="1640" spans="3:15" x14ac:dyDescent="0.2">
      <c r="C1640" s="377"/>
      <c r="D1640" s="377"/>
      <c r="E1640" s="377"/>
      <c r="H1640" s="386" t="s">
        <v>6207</v>
      </c>
      <c r="I1640" s="388" t="s">
        <v>6286</v>
      </c>
      <c r="J1640" s="381" t="s">
        <v>6287</v>
      </c>
      <c r="L1640" s="381" t="s">
        <v>8963</v>
      </c>
      <c r="M1640" s="381"/>
      <c r="N1640" s="380"/>
      <c r="O1640" s="381" t="s">
        <v>5763</v>
      </c>
    </row>
    <row r="1641" spans="3:15" x14ac:dyDescent="0.2">
      <c r="C1641" s="377"/>
      <c r="D1641" s="377"/>
      <c r="E1641" s="377"/>
      <c r="H1641" s="386" t="s">
        <v>6207</v>
      </c>
      <c r="I1641" s="388" t="s">
        <v>6288</v>
      </c>
      <c r="J1641" s="381" t="s">
        <v>6289</v>
      </c>
      <c r="L1641" s="381" t="s">
        <v>8964</v>
      </c>
      <c r="M1641" s="381" t="s">
        <v>5749</v>
      </c>
      <c r="N1641" s="380" t="s">
        <v>5764</v>
      </c>
      <c r="O1641" s="381" t="s">
        <v>5765</v>
      </c>
    </row>
    <row r="1642" spans="3:15" x14ac:dyDescent="0.2">
      <c r="C1642" s="377"/>
      <c r="D1642" s="377"/>
      <c r="E1642" s="377"/>
      <c r="H1642" s="386" t="s">
        <v>6207</v>
      </c>
      <c r="I1642" s="388" t="s">
        <v>6290</v>
      </c>
      <c r="J1642" s="381" t="s">
        <v>6291</v>
      </c>
      <c r="L1642" s="381" t="s">
        <v>8965</v>
      </c>
      <c r="M1642" s="381" t="s">
        <v>5767</v>
      </c>
      <c r="N1642" s="380" t="s">
        <v>5768</v>
      </c>
      <c r="O1642" s="381" t="s">
        <v>5769</v>
      </c>
    </row>
    <row r="1643" spans="3:15" x14ac:dyDescent="0.2">
      <c r="C1643" s="377"/>
      <c r="D1643" s="377"/>
      <c r="E1643" s="377"/>
      <c r="H1643" s="386" t="s">
        <v>6207</v>
      </c>
      <c r="I1643" s="388" t="s">
        <v>6292</v>
      </c>
      <c r="J1643" s="381" t="s">
        <v>6293</v>
      </c>
      <c r="L1643" s="381" t="s">
        <v>8966</v>
      </c>
      <c r="M1643" s="381"/>
      <c r="N1643" s="380"/>
      <c r="O1643" s="381" t="s">
        <v>5769</v>
      </c>
    </row>
    <row r="1644" spans="3:15" x14ac:dyDescent="0.2">
      <c r="C1644" s="377"/>
      <c r="D1644" s="377"/>
      <c r="E1644" s="377"/>
      <c r="H1644" s="394"/>
      <c r="I1644" s="390" t="s">
        <v>6294</v>
      </c>
      <c r="J1644" s="395"/>
      <c r="L1644" s="381" t="s">
        <v>8967</v>
      </c>
      <c r="M1644" s="381" t="s">
        <v>5767</v>
      </c>
      <c r="N1644" s="380" t="s">
        <v>5770</v>
      </c>
      <c r="O1644" s="381" t="s">
        <v>5771</v>
      </c>
    </row>
    <row r="1645" spans="3:15" x14ac:dyDescent="0.2">
      <c r="C1645" s="377"/>
      <c r="D1645" s="377"/>
      <c r="E1645" s="377"/>
      <c r="H1645" s="386" t="s">
        <v>6295</v>
      </c>
      <c r="I1645" s="388" t="s">
        <v>6296</v>
      </c>
      <c r="J1645" s="381" t="s">
        <v>6297</v>
      </c>
      <c r="L1645" s="381" t="s">
        <v>8968</v>
      </c>
      <c r="M1645" s="381" t="s">
        <v>5767</v>
      </c>
      <c r="N1645" s="380" t="s">
        <v>5772</v>
      </c>
      <c r="O1645" s="381" t="s">
        <v>5773</v>
      </c>
    </row>
    <row r="1646" spans="3:15" x14ac:dyDescent="0.2">
      <c r="C1646" s="377"/>
      <c r="D1646" s="377"/>
      <c r="E1646" s="377"/>
      <c r="H1646" s="386" t="s">
        <v>6295</v>
      </c>
      <c r="I1646" s="388" t="s">
        <v>6298</v>
      </c>
      <c r="J1646" s="381" t="s">
        <v>6299</v>
      </c>
      <c r="L1646" s="381" t="s">
        <v>8969</v>
      </c>
      <c r="M1646" s="381" t="s">
        <v>5767</v>
      </c>
      <c r="N1646" s="380" t="s">
        <v>5774</v>
      </c>
      <c r="O1646" s="381" t="s">
        <v>5775</v>
      </c>
    </row>
    <row r="1647" spans="3:15" x14ac:dyDescent="0.2">
      <c r="C1647" s="377"/>
      <c r="D1647" s="377"/>
      <c r="E1647" s="377"/>
      <c r="H1647" s="386" t="s">
        <v>6295</v>
      </c>
      <c r="I1647" s="388" t="s">
        <v>6300</v>
      </c>
      <c r="J1647" s="381" t="s">
        <v>6301</v>
      </c>
      <c r="L1647" s="381" t="s">
        <v>8970</v>
      </c>
      <c r="M1647" s="381" t="s">
        <v>5767</v>
      </c>
      <c r="N1647" s="380" t="s">
        <v>5776</v>
      </c>
      <c r="O1647" s="381" t="s">
        <v>5777</v>
      </c>
    </row>
    <row r="1648" spans="3:15" x14ac:dyDescent="0.2">
      <c r="C1648" s="377"/>
      <c r="D1648" s="377"/>
      <c r="E1648" s="377"/>
      <c r="H1648" s="386" t="s">
        <v>6295</v>
      </c>
      <c r="I1648" s="388" t="s">
        <v>6302</v>
      </c>
      <c r="J1648" s="381" t="s">
        <v>6303</v>
      </c>
      <c r="L1648" s="381" t="s">
        <v>8971</v>
      </c>
      <c r="M1648" s="381" t="s">
        <v>5767</v>
      </c>
      <c r="N1648" s="380" t="s">
        <v>5778</v>
      </c>
      <c r="O1648" s="381" t="s">
        <v>5779</v>
      </c>
    </row>
    <row r="1649" spans="3:15" x14ac:dyDescent="0.2">
      <c r="C1649" s="377"/>
      <c r="D1649" s="377"/>
      <c r="E1649" s="377"/>
      <c r="H1649" s="386" t="s">
        <v>6295</v>
      </c>
      <c r="I1649" s="388" t="s">
        <v>6304</v>
      </c>
      <c r="J1649" s="381" t="s">
        <v>6305</v>
      </c>
      <c r="L1649" s="381" t="s">
        <v>8972</v>
      </c>
      <c r="M1649" s="381" t="s">
        <v>5767</v>
      </c>
      <c r="N1649" s="380" t="s">
        <v>5780</v>
      </c>
      <c r="O1649" s="381" t="s">
        <v>5781</v>
      </c>
    </row>
    <row r="1650" spans="3:15" x14ac:dyDescent="0.2">
      <c r="C1650" s="377"/>
      <c r="D1650" s="377"/>
      <c r="E1650" s="377"/>
      <c r="H1650" s="386" t="s">
        <v>6295</v>
      </c>
      <c r="I1650" s="388" t="s">
        <v>6306</v>
      </c>
      <c r="J1650" s="381" t="s">
        <v>6307</v>
      </c>
      <c r="L1650" s="381" t="s">
        <v>8973</v>
      </c>
      <c r="M1650" s="381" t="s">
        <v>5767</v>
      </c>
      <c r="N1650" s="380" t="s">
        <v>5782</v>
      </c>
      <c r="O1650" s="381" t="s">
        <v>5783</v>
      </c>
    </row>
    <row r="1651" spans="3:15" x14ac:dyDescent="0.2">
      <c r="C1651" s="377"/>
      <c r="D1651" s="377"/>
      <c r="E1651" s="377"/>
      <c r="H1651" s="386" t="s">
        <v>6295</v>
      </c>
      <c r="I1651" s="388" t="s">
        <v>6308</v>
      </c>
      <c r="J1651" s="381" t="s">
        <v>6309</v>
      </c>
      <c r="L1651" s="381" t="s">
        <v>8974</v>
      </c>
      <c r="M1651" s="381" t="s">
        <v>5767</v>
      </c>
      <c r="N1651" s="380" t="s">
        <v>5784</v>
      </c>
      <c r="O1651" s="381" t="s">
        <v>5785</v>
      </c>
    </row>
    <row r="1652" spans="3:15" x14ac:dyDescent="0.2">
      <c r="C1652" s="377"/>
      <c r="D1652" s="377"/>
      <c r="E1652" s="377"/>
      <c r="H1652" s="386" t="s">
        <v>6295</v>
      </c>
      <c r="I1652" s="388" t="s">
        <v>6310</v>
      </c>
      <c r="J1652" s="381" t="s">
        <v>6311</v>
      </c>
      <c r="L1652" s="381" t="s">
        <v>8975</v>
      </c>
      <c r="M1652" s="381" t="s">
        <v>5767</v>
      </c>
      <c r="N1652" s="380" t="s">
        <v>5786</v>
      </c>
      <c r="O1652" s="381" t="s">
        <v>5787</v>
      </c>
    </row>
    <row r="1653" spans="3:15" x14ac:dyDescent="0.2">
      <c r="C1653" s="377"/>
      <c r="D1653" s="377"/>
      <c r="E1653" s="377"/>
      <c r="H1653" s="386" t="s">
        <v>6295</v>
      </c>
      <c r="I1653" s="388" t="s">
        <v>6312</v>
      </c>
      <c r="J1653" s="381" t="s">
        <v>6313</v>
      </c>
      <c r="L1653" s="381" t="s">
        <v>8976</v>
      </c>
      <c r="M1653" s="381" t="s">
        <v>5767</v>
      </c>
      <c r="N1653" s="380" t="s">
        <v>5788</v>
      </c>
      <c r="O1653" s="381" t="s">
        <v>5789</v>
      </c>
    </row>
    <row r="1654" spans="3:15" x14ac:dyDescent="0.2">
      <c r="C1654" s="377"/>
      <c r="D1654" s="377"/>
      <c r="E1654" s="377"/>
      <c r="H1654" s="386" t="s">
        <v>6295</v>
      </c>
      <c r="I1654" s="388" t="s">
        <v>6314</v>
      </c>
      <c r="J1654" s="381" t="s">
        <v>6315</v>
      </c>
      <c r="L1654" s="381" t="s">
        <v>8977</v>
      </c>
      <c r="M1654" s="381"/>
      <c r="N1654" s="380"/>
      <c r="O1654" s="381" t="s">
        <v>5789</v>
      </c>
    </row>
    <row r="1655" spans="3:15" x14ac:dyDescent="0.2">
      <c r="C1655" s="377"/>
      <c r="D1655" s="377"/>
      <c r="E1655" s="377"/>
      <c r="H1655" s="386" t="s">
        <v>6295</v>
      </c>
      <c r="I1655" s="388" t="s">
        <v>3960</v>
      </c>
      <c r="J1655" s="381" t="s">
        <v>6316</v>
      </c>
      <c r="L1655" s="381" t="s">
        <v>8978</v>
      </c>
      <c r="M1655" s="381" t="s">
        <v>5767</v>
      </c>
      <c r="N1655" s="380" t="s">
        <v>5790</v>
      </c>
      <c r="O1655" s="381" t="s">
        <v>5791</v>
      </c>
    </row>
    <row r="1656" spans="3:15" x14ac:dyDescent="0.2">
      <c r="C1656" s="377"/>
      <c r="D1656" s="377"/>
      <c r="E1656" s="377"/>
      <c r="H1656" s="386" t="s">
        <v>6295</v>
      </c>
      <c r="I1656" s="388" t="s">
        <v>6317</v>
      </c>
      <c r="J1656" s="381" t="s">
        <v>6318</v>
      </c>
      <c r="L1656" s="381" t="s">
        <v>8979</v>
      </c>
      <c r="M1656" s="381" t="s">
        <v>5767</v>
      </c>
      <c r="N1656" s="380" t="s">
        <v>5792</v>
      </c>
      <c r="O1656" s="381" t="s">
        <v>5793</v>
      </c>
    </row>
    <row r="1657" spans="3:15" x14ac:dyDescent="0.2">
      <c r="C1657" s="377"/>
      <c r="D1657" s="377"/>
      <c r="E1657" s="377"/>
      <c r="H1657" s="386" t="s">
        <v>6295</v>
      </c>
      <c r="I1657" s="388" t="s">
        <v>6319</v>
      </c>
      <c r="J1657" s="381" t="s">
        <v>6320</v>
      </c>
      <c r="L1657" s="381" t="s">
        <v>8980</v>
      </c>
      <c r="M1657" s="381" t="s">
        <v>5767</v>
      </c>
      <c r="N1657" s="380" t="s">
        <v>5794</v>
      </c>
      <c r="O1657" s="381" t="s">
        <v>5795</v>
      </c>
    </row>
    <row r="1658" spans="3:15" x14ac:dyDescent="0.2">
      <c r="C1658" s="377"/>
      <c r="D1658" s="377"/>
      <c r="E1658" s="377"/>
      <c r="H1658" s="386" t="s">
        <v>6295</v>
      </c>
      <c r="I1658" s="388" t="s">
        <v>6321</v>
      </c>
      <c r="J1658" s="381" t="s">
        <v>6322</v>
      </c>
      <c r="L1658" s="381" t="s">
        <v>8981</v>
      </c>
      <c r="M1658" s="381"/>
      <c r="N1658" s="380"/>
      <c r="O1658" s="381" t="s">
        <v>5795</v>
      </c>
    </row>
    <row r="1659" spans="3:15" x14ac:dyDescent="0.2">
      <c r="C1659" s="377"/>
      <c r="D1659" s="377"/>
      <c r="E1659" s="377"/>
      <c r="H1659" s="386" t="s">
        <v>6295</v>
      </c>
      <c r="I1659" s="388" t="s">
        <v>6323</v>
      </c>
      <c r="J1659" s="381" t="s">
        <v>6324</v>
      </c>
      <c r="L1659" s="381" t="s">
        <v>8982</v>
      </c>
      <c r="M1659" s="381" t="s">
        <v>5767</v>
      </c>
      <c r="N1659" s="380" t="s">
        <v>5796</v>
      </c>
      <c r="O1659" s="381" t="s">
        <v>5797</v>
      </c>
    </row>
    <row r="1660" spans="3:15" x14ac:dyDescent="0.2">
      <c r="C1660" s="377"/>
      <c r="D1660" s="377"/>
      <c r="E1660" s="377"/>
      <c r="H1660" s="386" t="s">
        <v>6295</v>
      </c>
      <c r="I1660" s="388" t="s">
        <v>6325</v>
      </c>
      <c r="J1660" s="381" t="s">
        <v>6326</v>
      </c>
      <c r="L1660" s="381" t="s">
        <v>8983</v>
      </c>
      <c r="M1660" s="381"/>
      <c r="N1660" s="380"/>
      <c r="O1660" s="381" t="s">
        <v>5797</v>
      </c>
    </row>
    <row r="1661" spans="3:15" x14ac:dyDescent="0.2">
      <c r="C1661" s="377"/>
      <c r="D1661" s="377"/>
      <c r="E1661" s="377"/>
      <c r="H1661" s="386" t="s">
        <v>6295</v>
      </c>
      <c r="I1661" s="388" t="s">
        <v>6327</v>
      </c>
      <c r="J1661" s="381" t="s">
        <v>6328</v>
      </c>
      <c r="L1661" s="381" t="s">
        <v>8984</v>
      </c>
      <c r="M1661" s="381" t="s">
        <v>5767</v>
      </c>
      <c r="N1661" s="380" t="s">
        <v>5798</v>
      </c>
      <c r="O1661" s="381" t="s">
        <v>5799</v>
      </c>
    </row>
    <row r="1662" spans="3:15" x14ac:dyDescent="0.2">
      <c r="C1662" s="377"/>
      <c r="D1662" s="377"/>
      <c r="E1662" s="377"/>
      <c r="H1662" s="386" t="s">
        <v>6295</v>
      </c>
      <c r="I1662" s="388" t="s">
        <v>6329</v>
      </c>
      <c r="J1662" s="381" t="s">
        <v>6330</v>
      </c>
      <c r="L1662" s="381" t="s">
        <v>8985</v>
      </c>
      <c r="M1662" s="381" t="s">
        <v>5767</v>
      </c>
      <c r="N1662" s="380" t="s">
        <v>5800</v>
      </c>
      <c r="O1662" s="381" t="s">
        <v>5801</v>
      </c>
    </row>
    <row r="1663" spans="3:15" x14ac:dyDescent="0.2">
      <c r="C1663" s="377"/>
      <c r="D1663" s="377"/>
      <c r="E1663" s="377"/>
      <c r="H1663" s="386" t="s">
        <v>6295</v>
      </c>
      <c r="I1663" s="388" t="s">
        <v>3669</v>
      </c>
      <c r="J1663" s="381" t="s">
        <v>6331</v>
      </c>
      <c r="L1663" s="381" t="s">
        <v>8986</v>
      </c>
      <c r="M1663" s="381"/>
      <c r="N1663" s="380"/>
      <c r="O1663" s="381" t="s">
        <v>5801</v>
      </c>
    </row>
    <row r="1664" spans="3:15" x14ac:dyDescent="0.2">
      <c r="C1664" s="377"/>
      <c r="D1664" s="377"/>
      <c r="E1664" s="377"/>
      <c r="H1664" s="386" t="s">
        <v>6295</v>
      </c>
      <c r="I1664" s="388" t="s">
        <v>6332</v>
      </c>
      <c r="J1664" s="381" t="s">
        <v>6333</v>
      </c>
      <c r="L1664" s="381" t="s">
        <v>8987</v>
      </c>
      <c r="M1664" s="381" t="s">
        <v>5767</v>
      </c>
      <c r="N1664" s="380" t="s">
        <v>5802</v>
      </c>
      <c r="O1664" s="381" t="s">
        <v>5803</v>
      </c>
    </row>
    <row r="1665" spans="3:15" x14ac:dyDescent="0.2">
      <c r="C1665" s="377"/>
      <c r="D1665" s="377"/>
      <c r="E1665" s="377"/>
      <c r="H1665" s="386" t="s">
        <v>6295</v>
      </c>
      <c r="I1665" s="388" t="s">
        <v>6334</v>
      </c>
      <c r="J1665" s="381" t="s">
        <v>6335</v>
      </c>
      <c r="L1665" s="381" t="s">
        <v>8988</v>
      </c>
      <c r="M1665" s="381" t="s">
        <v>5767</v>
      </c>
      <c r="N1665" s="380" t="s">
        <v>5804</v>
      </c>
      <c r="O1665" s="381" t="s">
        <v>5805</v>
      </c>
    </row>
    <row r="1666" spans="3:15" x14ac:dyDescent="0.2">
      <c r="C1666" s="377"/>
      <c r="D1666" s="377"/>
      <c r="E1666" s="377"/>
      <c r="H1666" s="386" t="s">
        <v>6295</v>
      </c>
      <c r="I1666" s="388" t="s">
        <v>6336</v>
      </c>
      <c r="J1666" s="381" t="s">
        <v>6337</v>
      </c>
      <c r="L1666" s="381" t="s">
        <v>8989</v>
      </c>
      <c r="M1666" s="381" t="s">
        <v>5767</v>
      </c>
      <c r="N1666" s="380" t="s">
        <v>5806</v>
      </c>
      <c r="O1666" s="381" t="s">
        <v>5807</v>
      </c>
    </row>
    <row r="1667" spans="3:15" x14ac:dyDescent="0.2">
      <c r="C1667" s="377"/>
      <c r="D1667" s="377"/>
      <c r="E1667" s="377"/>
      <c r="H1667" s="386" t="s">
        <v>6295</v>
      </c>
      <c r="I1667" s="388" t="s">
        <v>6338</v>
      </c>
      <c r="J1667" s="381" t="s">
        <v>6339</v>
      </c>
      <c r="L1667" s="381" t="s">
        <v>8990</v>
      </c>
      <c r="M1667" s="381"/>
      <c r="N1667" s="380"/>
      <c r="O1667" s="381" t="s">
        <v>5807</v>
      </c>
    </row>
    <row r="1668" spans="3:15" x14ac:dyDescent="0.2">
      <c r="C1668" s="377"/>
      <c r="D1668" s="377"/>
      <c r="E1668" s="377"/>
      <c r="H1668" s="394"/>
      <c r="I1668" s="390" t="s">
        <v>6340</v>
      </c>
      <c r="J1668" s="395"/>
      <c r="L1668" s="381" t="s">
        <v>8991</v>
      </c>
      <c r="M1668" s="381" t="s">
        <v>5767</v>
      </c>
      <c r="N1668" s="380" t="s">
        <v>5808</v>
      </c>
      <c r="O1668" s="381" t="s">
        <v>5809</v>
      </c>
    </row>
    <row r="1669" spans="3:15" x14ac:dyDescent="0.2">
      <c r="C1669" s="377"/>
      <c r="D1669" s="377"/>
      <c r="E1669" s="377"/>
      <c r="H1669" s="386" t="s">
        <v>6341</v>
      </c>
      <c r="I1669" s="388" t="s">
        <v>6342</v>
      </c>
      <c r="J1669" s="381" t="s">
        <v>6343</v>
      </c>
      <c r="L1669" s="381" t="s">
        <v>8992</v>
      </c>
      <c r="M1669" s="381"/>
      <c r="N1669" s="380"/>
      <c r="O1669" s="381" t="s">
        <v>5809</v>
      </c>
    </row>
    <row r="1670" spans="3:15" x14ac:dyDescent="0.2">
      <c r="C1670" s="377"/>
      <c r="D1670" s="377"/>
      <c r="E1670" s="377"/>
      <c r="H1670" s="386" t="s">
        <v>6341</v>
      </c>
      <c r="I1670" s="388" t="s">
        <v>6344</v>
      </c>
      <c r="J1670" s="381" t="s">
        <v>6345</v>
      </c>
      <c r="L1670" s="381" t="s">
        <v>8993</v>
      </c>
      <c r="M1670" s="381"/>
      <c r="N1670" s="380"/>
      <c r="O1670" s="381" t="s">
        <v>5809</v>
      </c>
    </row>
    <row r="1671" spans="3:15" x14ac:dyDescent="0.2">
      <c r="C1671" s="377"/>
      <c r="D1671" s="377"/>
      <c r="E1671" s="377"/>
      <c r="H1671" s="386" t="s">
        <v>6341</v>
      </c>
      <c r="I1671" s="388" t="s">
        <v>6346</v>
      </c>
      <c r="J1671" s="381" t="s">
        <v>6347</v>
      </c>
      <c r="L1671" s="381" t="s">
        <v>8994</v>
      </c>
      <c r="M1671" s="381" t="s">
        <v>5767</v>
      </c>
      <c r="N1671" s="380" t="s">
        <v>5810</v>
      </c>
      <c r="O1671" s="381" t="s">
        <v>5811</v>
      </c>
    </row>
    <row r="1672" spans="3:15" x14ac:dyDescent="0.2">
      <c r="C1672" s="377"/>
      <c r="D1672" s="377"/>
      <c r="E1672" s="377"/>
      <c r="H1672" s="386" t="s">
        <v>6341</v>
      </c>
      <c r="I1672" s="388" t="s">
        <v>6348</v>
      </c>
      <c r="J1672" s="381" t="s">
        <v>6349</v>
      </c>
      <c r="L1672" s="381" t="s">
        <v>8995</v>
      </c>
      <c r="M1672" s="381"/>
      <c r="N1672" s="380"/>
      <c r="O1672" s="381" t="s">
        <v>5811</v>
      </c>
    </row>
    <row r="1673" spans="3:15" x14ac:dyDescent="0.2">
      <c r="C1673" s="377"/>
      <c r="D1673" s="377"/>
      <c r="E1673" s="377"/>
      <c r="H1673" s="386" t="s">
        <v>6341</v>
      </c>
      <c r="I1673" s="388" t="s">
        <v>6350</v>
      </c>
      <c r="J1673" s="381" t="s">
        <v>6351</v>
      </c>
      <c r="L1673" s="381" t="s">
        <v>8996</v>
      </c>
      <c r="M1673" s="381" t="s">
        <v>5767</v>
      </c>
      <c r="N1673" s="380" t="s">
        <v>5812</v>
      </c>
      <c r="O1673" s="381" t="s">
        <v>5813</v>
      </c>
    </row>
    <row r="1674" spans="3:15" x14ac:dyDescent="0.2">
      <c r="C1674" s="377"/>
      <c r="D1674" s="377"/>
      <c r="E1674" s="377"/>
      <c r="H1674" s="386" t="s">
        <v>6341</v>
      </c>
      <c r="I1674" s="388" t="s">
        <v>6352</v>
      </c>
      <c r="J1674" s="381" t="s">
        <v>6353</v>
      </c>
      <c r="L1674" s="381" t="s">
        <v>8997</v>
      </c>
      <c r="M1674" s="381" t="s">
        <v>5767</v>
      </c>
      <c r="N1674" s="380" t="s">
        <v>5814</v>
      </c>
      <c r="O1674" s="381" t="s">
        <v>5815</v>
      </c>
    </row>
    <row r="1675" spans="3:15" x14ac:dyDescent="0.2">
      <c r="C1675" s="377"/>
      <c r="D1675" s="377"/>
      <c r="E1675" s="377"/>
      <c r="H1675" s="386" t="s">
        <v>6341</v>
      </c>
      <c r="I1675" s="388" t="s">
        <v>6354</v>
      </c>
      <c r="J1675" s="381" t="s">
        <v>6355</v>
      </c>
      <c r="L1675" s="381" t="s">
        <v>8998</v>
      </c>
      <c r="M1675" s="381" t="s">
        <v>5767</v>
      </c>
      <c r="N1675" s="380" t="s">
        <v>5816</v>
      </c>
      <c r="O1675" s="381" t="s">
        <v>5817</v>
      </c>
    </row>
    <row r="1676" spans="3:15" x14ac:dyDescent="0.2">
      <c r="C1676" s="377"/>
      <c r="D1676" s="377"/>
      <c r="E1676" s="377"/>
      <c r="H1676" s="386" t="s">
        <v>6341</v>
      </c>
      <c r="I1676" s="388" t="s">
        <v>6356</v>
      </c>
      <c r="J1676" s="381" t="s">
        <v>6357</v>
      </c>
      <c r="L1676" s="381" t="s">
        <v>8999</v>
      </c>
      <c r="M1676" s="381" t="s">
        <v>5767</v>
      </c>
      <c r="N1676" s="380" t="s">
        <v>5818</v>
      </c>
      <c r="O1676" s="381" t="s">
        <v>5819</v>
      </c>
    </row>
    <row r="1677" spans="3:15" x14ac:dyDescent="0.2">
      <c r="C1677" s="377"/>
      <c r="D1677" s="377"/>
      <c r="E1677" s="377"/>
      <c r="H1677" s="386" t="s">
        <v>6341</v>
      </c>
      <c r="I1677" s="388" t="s">
        <v>4581</v>
      </c>
      <c r="J1677" s="381" t="s">
        <v>6358</v>
      </c>
      <c r="L1677" s="381" t="s">
        <v>9000</v>
      </c>
      <c r="M1677" s="381"/>
      <c r="N1677" s="380"/>
      <c r="O1677" s="381" t="s">
        <v>5819</v>
      </c>
    </row>
    <row r="1678" spans="3:15" x14ac:dyDescent="0.2">
      <c r="C1678" s="377"/>
      <c r="D1678" s="377"/>
      <c r="E1678" s="377"/>
      <c r="H1678" s="386" t="s">
        <v>6341</v>
      </c>
      <c r="I1678" s="388" t="s">
        <v>6359</v>
      </c>
      <c r="J1678" s="381" t="s">
        <v>6360</v>
      </c>
      <c r="L1678" s="381" t="s">
        <v>9001</v>
      </c>
      <c r="M1678" s="381" t="s">
        <v>5767</v>
      </c>
      <c r="N1678" s="380" t="s">
        <v>5820</v>
      </c>
      <c r="O1678" s="381" t="s">
        <v>5821</v>
      </c>
    </row>
    <row r="1679" spans="3:15" x14ac:dyDescent="0.2">
      <c r="C1679" s="377"/>
      <c r="D1679" s="377"/>
      <c r="E1679" s="377"/>
      <c r="H1679" s="386" t="s">
        <v>6341</v>
      </c>
      <c r="I1679" s="388" t="s">
        <v>6361</v>
      </c>
      <c r="J1679" s="381" t="s">
        <v>6362</v>
      </c>
      <c r="L1679" s="381" t="s">
        <v>9002</v>
      </c>
      <c r="M1679" s="381" t="s">
        <v>5767</v>
      </c>
      <c r="N1679" s="380" t="s">
        <v>5822</v>
      </c>
      <c r="O1679" s="381" t="s">
        <v>5823</v>
      </c>
    </row>
    <row r="1680" spans="3:15" x14ac:dyDescent="0.2">
      <c r="C1680" s="377"/>
      <c r="D1680" s="377"/>
      <c r="E1680" s="377"/>
      <c r="H1680" s="386" t="s">
        <v>6341</v>
      </c>
      <c r="I1680" s="388" t="s">
        <v>3871</v>
      </c>
      <c r="J1680" s="381" t="s">
        <v>6363</v>
      </c>
      <c r="L1680" s="381" t="s">
        <v>9003</v>
      </c>
      <c r="M1680" s="381"/>
      <c r="N1680" s="380"/>
      <c r="O1680" s="381" t="s">
        <v>5823</v>
      </c>
    </row>
    <row r="1681" spans="3:15" x14ac:dyDescent="0.2">
      <c r="C1681" s="377"/>
      <c r="D1681" s="377"/>
      <c r="E1681" s="377"/>
      <c r="H1681" s="386" t="s">
        <v>6341</v>
      </c>
      <c r="I1681" s="388" t="s">
        <v>6364</v>
      </c>
      <c r="J1681" s="381" t="s">
        <v>6365</v>
      </c>
      <c r="L1681" s="381" t="s">
        <v>9004</v>
      </c>
      <c r="M1681" s="381" t="s">
        <v>5767</v>
      </c>
      <c r="N1681" s="380" t="s">
        <v>5824</v>
      </c>
      <c r="O1681" s="381" t="s">
        <v>5825</v>
      </c>
    </row>
    <row r="1682" spans="3:15" x14ac:dyDescent="0.2">
      <c r="C1682" s="377"/>
      <c r="D1682" s="377"/>
      <c r="E1682" s="377"/>
      <c r="H1682" s="386" t="s">
        <v>6341</v>
      </c>
      <c r="I1682" s="388" t="s">
        <v>6366</v>
      </c>
      <c r="J1682" s="381" t="s">
        <v>6367</v>
      </c>
      <c r="L1682" s="381" t="s">
        <v>9005</v>
      </c>
      <c r="M1682" s="381" t="s">
        <v>5767</v>
      </c>
      <c r="N1682" s="380" t="s">
        <v>5826</v>
      </c>
      <c r="O1682" s="381" t="s">
        <v>5827</v>
      </c>
    </row>
    <row r="1683" spans="3:15" x14ac:dyDescent="0.2">
      <c r="C1683" s="377"/>
      <c r="D1683" s="377"/>
      <c r="E1683" s="377"/>
      <c r="H1683" s="386" t="s">
        <v>6341</v>
      </c>
      <c r="I1683" s="388" t="s">
        <v>6368</v>
      </c>
      <c r="J1683" s="381" t="s">
        <v>6369</v>
      </c>
      <c r="L1683" s="381" t="s">
        <v>9006</v>
      </c>
      <c r="M1683" s="381" t="s">
        <v>5767</v>
      </c>
      <c r="N1683" s="380" t="s">
        <v>5828</v>
      </c>
      <c r="O1683" s="381" t="s">
        <v>5829</v>
      </c>
    </row>
    <row r="1684" spans="3:15" x14ac:dyDescent="0.2">
      <c r="C1684" s="377"/>
      <c r="D1684" s="377"/>
      <c r="E1684" s="377"/>
      <c r="H1684" s="386" t="s">
        <v>6341</v>
      </c>
      <c r="I1684" s="388" t="s">
        <v>3137</v>
      </c>
      <c r="J1684" s="381" t="s">
        <v>6370</v>
      </c>
      <c r="L1684" s="381" t="s">
        <v>9007</v>
      </c>
      <c r="M1684" s="381"/>
      <c r="N1684" s="380"/>
      <c r="O1684" s="381" t="s">
        <v>5829</v>
      </c>
    </row>
    <row r="1685" spans="3:15" x14ac:dyDescent="0.2">
      <c r="C1685" s="377"/>
      <c r="D1685" s="377"/>
      <c r="E1685" s="377"/>
      <c r="H1685" s="386" t="s">
        <v>6341</v>
      </c>
      <c r="I1685" s="388" t="s">
        <v>6371</v>
      </c>
      <c r="J1685" s="381" t="s">
        <v>6372</v>
      </c>
      <c r="L1685" s="381" t="s">
        <v>9008</v>
      </c>
      <c r="M1685" s="381" t="s">
        <v>5767</v>
      </c>
      <c r="N1685" s="380" t="s">
        <v>5830</v>
      </c>
      <c r="O1685" s="381" t="s">
        <v>5831</v>
      </c>
    </row>
    <row r="1686" spans="3:15" x14ac:dyDescent="0.2">
      <c r="C1686" s="377"/>
      <c r="D1686" s="377"/>
      <c r="E1686" s="377"/>
      <c r="H1686" s="386" t="s">
        <v>6341</v>
      </c>
      <c r="I1686" s="388" t="s">
        <v>4587</v>
      </c>
      <c r="J1686" s="381" t="s">
        <v>6373</v>
      </c>
      <c r="L1686" s="381" t="s">
        <v>9009</v>
      </c>
      <c r="M1686" s="381"/>
      <c r="N1686" s="380"/>
      <c r="O1686" s="381" t="s">
        <v>5831</v>
      </c>
    </row>
    <row r="1687" spans="3:15" x14ac:dyDescent="0.2">
      <c r="C1687" s="377"/>
      <c r="D1687" s="377"/>
      <c r="E1687" s="377"/>
      <c r="H1687" s="386" t="s">
        <v>6341</v>
      </c>
      <c r="I1687" s="388" t="s">
        <v>6374</v>
      </c>
      <c r="J1687" s="381" t="s">
        <v>6375</v>
      </c>
      <c r="L1687" s="381" t="s">
        <v>9010</v>
      </c>
      <c r="M1687" s="381" t="s">
        <v>5833</v>
      </c>
      <c r="N1687" s="380" t="s">
        <v>5834</v>
      </c>
      <c r="O1687" s="381" t="s">
        <v>5835</v>
      </c>
    </row>
    <row r="1688" spans="3:15" x14ac:dyDescent="0.2">
      <c r="C1688" s="377"/>
      <c r="D1688" s="377"/>
      <c r="E1688" s="377"/>
      <c r="H1688" s="386" t="s">
        <v>6341</v>
      </c>
      <c r="I1688" s="388" t="s">
        <v>6376</v>
      </c>
      <c r="J1688" s="381" t="s">
        <v>6377</v>
      </c>
      <c r="L1688" s="381" t="s">
        <v>9011</v>
      </c>
      <c r="M1688" s="381"/>
      <c r="N1688" s="380"/>
      <c r="O1688" s="381" t="s">
        <v>5835</v>
      </c>
    </row>
    <row r="1689" spans="3:15" x14ac:dyDescent="0.2">
      <c r="C1689" s="377"/>
      <c r="D1689" s="377"/>
      <c r="E1689" s="377"/>
      <c r="H1689" s="386" t="s">
        <v>6341</v>
      </c>
      <c r="I1689" s="388" t="s">
        <v>6378</v>
      </c>
      <c r="J1689" s="381" t="s">
        <v>6379</v>
      </c>
      <c r="L1689" s="381" t="s">
        <v>9012</v>
      </c>
      <c r="M1689" s="381" t="s">
        <v>5833</v>
      </c>
      <c r="N1689" s="380" t="s">
        <v>5836</v>
      </c>
      <c r="O1689" s="381" t="s">
        <v>5837</v>
      </c>
    </row>
    <row r="1690" spans="3:15" x14ac:dyDescent="0.2">
      <c r="C1690" s="377"/>
      <c r="D1690" s="377"/>
      <c r="E1690" s="377"/>
      <c r="H1690" s="386" t="s">
        <v>6341</v>
      </c>
      <c r="I1690" s="388" t="s">
        <v>6380</v>
      </c>
      <c r="J1690" s="381" t="s">
        <v>6381</v>
      </c>
      <c r="L1690" s="381" t="s">
        <v>9013</v>
      </c>
      <c r="M1690" s="381" t="s">
        <v>5833</v>
      </c>
      <c r="N1690" s="380" t="s">
        <v>5838</v>
      </c>
      <c r="O1690" s="381" t="s">
        <v>5839</v>
      </c>
    </row>
    <row r="1691" spans="3:15" x14ac:dyDescent="0.2">
      <c r="C1691" s="377"/>
      <c r="D1691" s="377"/>
      <c r="E1691" s="377"/>
      <c r="H1691" s="386" t="s">
        <v>6341</v>
      </c>
      <c r="I1691" s="388" t="s">
        <v>6382</v>
      </c>
      <c r="J1691" s="381" t="s">
        <v>6383</v>
      </c>
      <c r="L1691" s="381" t="s">
        <v>9014</v>
      </c>
      <c r="M1691" s="381" t="s">
        <v>5833</v>
      </c>
      <c r="N1691" s="380" t="s">
        <v>5840</v>
      </c>
      <c r="O1691" s="381" t="s">
        <v>5841</v>
      </c>
    </row>
    <row r="1692" spans="3:15" x14ac:dyDescent="0.2">
      <c r="C1692" s="377"/>
      <c r="D1692" s="377"/>
      <c r="E1692" s="377"/>
      <c r="H1692" s="386" t="s">
        <v>6341</v>
      </c>
      <c r="I1692" s="388" t="s">
        <v>6384</v>
      </c>
      <c r="J1692" s="381" t="s">
        <v>6385</v>
      </c>
      <c r="L1692" s="381" t="s">
        <v>9015</v>
      </c>
      <c r="M1692" s="381" t="s">
        <v>5833</v>
      </c>
      <c r="N1692" s="380" t="s">
        <v>5842</v>
      </c>
      <c r="O1692" s="381" t="s">
        <v>5843</v>
      </c>
    </row>
    <row r="1693" spans="3:15" x14ac:dyDescent="0.2">
      <c r="C1693" s="377"/>
      <c r="D1693" s="377"/>
      <c r="E1693" s="377"/>
      <c r="H1693" s="386" t="s">
        <v>6341</v>
      </c>
      <c r="I1693" s="388" t="s">
        <v>6386</v>
      </c>
      <c r="J1693" s="381" t="s">
        <v>6387</v>
      </c>
      <c r="L1693" s="381" t="s">
        <v>9016</v>
      </c>
      <c r="M1693" s="381" t="s">
        <v>5833</v>
      </c>
      <c r="N1693" s="380" t="s">
        <v>5844</v>
      </c>
      <c r="O1693" s="381" t="s">
        <v>5845</v>
      </c>
    </row>
    <row r="1694" spans="3:15" x14ac:dyDescent="0.2">
      <c r="C1694" s="377"/>
      <c r="D1694" s="377"/>
      <c r="E1694" s="377"/>
      <c r="H1694" s="386" t="s">
        <v>6341</v>
      </c>
      <c r="I1694" s="388" t="s">
        <v>6388</v>
      </c>
      <c r="J1694" s="381" t="s">
        <v>6389</v>
      </c>
      <c r="L1694" s="381" t="s">
        <v>9017</v>
      </c>
      <c r="M1694" s="381" t="s">
        <v>5833</v>
      </c>
      <c r="N1694" s="380" t="s">
        <v>5846</v>
      </c>
      <c r="O1694" s="381" t="s">
        <v>5847</v>
      </c>
    </row>
    <row r="1695" spans="3:15" x14ac:dyDescent="0.2">
      <c r="C1695" s="377"/>
      <c r="D1695" s="377"/>
      <c r="E1695" s="377"/>
      <c r="H1695" s="386" t="s">
        <v>6341</v>
      </c>
      <c r="I1695" s="388" t="s">
        <v>6390</v>
      </c>
      <c r="J1695" s="381" t="s">
        <v>6391</v>
      </c>
      <c r="L1695" s="381" t="s">
        <v>9018</v>
      </c>
      <c r="M1695" s="381" t="s">
        <v>5833</v>
      </c>
      <c r="N1695" s="380" t="s">
        <v>5848</v>
      </c>
      <c r="O1695" s="381" t="s">
        <v>5849</v>
      </c>
    </row>
    <row r="1696" spans="3:15" x14ac:dyDescent="0.2">
      <c r="C1696" s="377"/>
      <c r="D1696" s="377"/>
      <c r="E1696" s="377"/>
      <c r="H1696" s="386" t="s">
        <v>6341</v>
      </c>
      <c r="I1696" s="388" t="s">
        <v>6392</v>
      </c>
      <c r="J1696" s="381" t="s">
        <v>6393</v>
      </c>
      <c r="L1696" s="381" t="s">
        <v>9019</v>
      </c>
      <c r="M1696" s="381" t="s">
        <v>5833</v>
      </c>
      <c r="N1696" s="380" t="s">
        <v>5850</v>
      </c>
      <c r="O1696" s="381" t="s">
        <v>5851</v>
      </c>
    </row>
    <row r="1697" spans="3:15" x14ac:dyDescent="0.2">
      <c r="C1697" s="377"/>
      <c r="D1697" s="377"/>
      <c r="E1697" s="377"/>
      <c r="H1697" s="386" t="s">
        <v>6341</v>
      </c>
      <c r="I1697" s="388" t="s">
        <v>6394</v>
      </c>
      <c r="J1697" s="381" t="s">
        <v>6395</v>
      </c>
      <c r="L1697" s="381" t="s">
        <v>9020</v>
      </c>
      <c r="M1697" s="381" t="s">
        <v>5833</v>
      </c>
      <c r="N1697" s="380" t="s">
        <v>5852</v>
      </c>
      <c r="O1697" s="381" t="s">
        <v>5853</v>
      </c>
    </row>
    <row r="1698" spans="3:15" x14ac:dyDescent="0.2">
      <c r="C1698" s="377"/>
      <c r="D1698" s="377"/>
      <c r="E1698" s="377"/>
      <c r="H1698" s="386" t="s">
        <v>6341</v>
      </c>
      <c r="I1698" s="388" t="s">
        <v>6396</v>
      </c>
      <c r="J1698" s="381" t="s">
        <v>6397</v>
      </c>
      <c r="L1698" s="381" t="s">
        <v>9021</v>
      </c>
      <c r="M1698" s="381" t="s">
        <v>5833</v>
      </c>
      <c r="N1698" s="380" t="s">
        <v>5854</v>
      </c>
      <c r="O1698" s="381" t="s">
        <v>5855</v>
      </c>
    </row>
    <row r="1699" spans="3:15" x14ac:dyDescent="0.2">
      <c r="C1699" s="377"/>
      <c r="D1699" s="377"/>
      <c r="E1699" s="377"/>
      <c r="H1699" s="386" t="s">
        <v>6341</v>
      </c>
      <c r="I1699" s="388" t="s">
        <v>6398</v>
      </c>
      <c r="J1699" s="381" t="s">
        <v>6399</v>
      </c>
      <c r="L1699" s="381" t="s">
        <v>9022</v>
      </c>
      <c r="M1699" s="381" t="s">
        <v>5833</v>
      </c>
      <c r="N1699" s="380" t="s">
        <v>5856</v>
      </c>
      <c r="O1699" s="381" t="s">
        <v>5857</v>
      </c>
    </row>
    <row r="1700" spans="3:15" x14ac:dyDescent="0.2">
      <c r="C1700" s="377"/>
      <c r="D1700" s="377"/>
      <c r="E1700" s="377"/>
      <c r="H1700" s="386" t="s">
        <v>6341</v>
      </c>
      <c r="I1700" s="388" t="s">
        <v>6400</v>
      </c>
      <c r="J1700" s="381" t="s">
        <v>6401</v>
      </c>
      <c r="L1700" s="381" t="s">
        <v>9023</v>
      </c>
      <c r="M1700" s="381" t="s">
        <v>5833</v>
      </c>
      <c r="N1700" s="380" t="s">
        <v>5858</v>
      </c>
      <c r="O1700" s="381" t="s">
        <v>5859</v>
      </c>
    </row>
    <row r="1701" spans="3:15" x14ac:dyDescent="0.2">
      <c r="C1701" s="377"/>
      <c r="D1701" s="377"/>
      <c r="E1701" s="377"/>
      <c r="H1701" s="386" t="s">
        <v>6341</v>
      </c>
      <c r="I1701" s="388" t="s">
        <v>6402</v>
      </c>
      <c r="J1701" s="381" t="s">
        <v>6403</v>
      </c>
      <c r="L1701" s="381" t="s">
        <v>9024</v>
      </c>
      <c r="M1701" s="381" t="s">
        <v>5833</v>
      </c>
      <c r="N1701" s="380" t="s">
        <v>5860</v>
      </c>
      <c r="O1701" s="381" t="s">
        <v>5861</v>
      </c>
    </row>
    <row r="1702" spans="3:15" x14ac:dyDescent="0.2">
      <c r="C1702" s="377"/>
      <c r="D1702" s="377"/>
      <c r="E1702" s="377"/>
      <c r="H1702" s="386" t="s">
        <v>6341</v>
      </c>
      <c r="I1702" s="388" t="s">
        <v>6404</v>
      </c>
      <c r="J1702" s="381" t="s">
        <v>6405</v>
      </c>
      <c r="L1702" s="381" t="s">
        <v>9025</v>
      </c>
      <c r="M1702" s="381" t="s">
        <v>5833</v>
      </c>
      <c r="N1702" s="380" t="s">
        <v>5862</v>
      </c>
      <c r="O1702" s="381" t="s">
        <v>5863</v>
      </c>
    </row>
    <row r="1703" spans="3:15" x14ac:dyDescent="0.2">
      <c r="C1703" s="377"/>
      <c r="D1703" s="377"/>
      <c r="E1703" s="377"/>
      <c r="H1703" s="386" t="s">
        <v>6341</v>
      </c>
      <c r="I1703" s="388" t="s">
        <v>6406</v>
      </c>
      <c r="J1703" s="381" t="s">
        <v>6407</v>
      </c>
      <c r="L1703" s="381" t="s">
        <v>9026</v>
      </c>
      <c r="M1703" s="381" t="s">
        <v>5833</v>
      </c>
      <c r="N1703" s="380" t="s">
        <v>5864</v>
      </c>
      <c r="O1703" s="381" t="s">
        <v>5865</v>
      </c>
    </row>
    <row r="1704" spans="3:15" x14ac:dyDescent="0.2">
      <c r="C1704" s="377"/>
      <c r="D1704" s="377"/>
      <c r="E1704" s="377"/>
      <c r="H1704" s="386" t="s">
        <v>6341</v>
      </c>
      <c r="I1704" s="388" t="s">
        <v>6408</v>
      </c>
      <c r="J1704" s="381" t="s">
        <v>6409</v>
      </c>
      <c r="L1704" s="381" t="s">
        <v>9027</v>
      </c>
      <c r="M1704" s="381" t="s">
        <v>5833</v>
      </c>
      <c r="N1704" s="380" t="s">
        <v>5866</v>
      </c>
      <c r="O1704" s="381" t="s">
        <v>5867</v>
      </c>
    </row>
    <row r="1705" spans="3:15" x14ac:dyDescent="0.2">
      <c r="C1705" s="377"/>
      <c r="D1705" s="377"/>
      <c r="E1705" s="377"/>
      <c r="H1705" s="394"/>
      <c r="I1705" s="390" t="s">
        <v>6410</v>
      </c>
      <c r="J1705" s="395"/>
      <c r="L1705" s="381" t="s">
        <v>9028</v>
      </c>
      <c r="M1705" s="381" t="s">
        <v>5833</v>
      </c>
      <c r="N1705" s="380" t="s">
        <v>5868</v>
      </c>
      <c r="O1705" s="381" t="s">
        <v>5869</v>
      </c>
    </row>
    <row r="1706" spans="3:15" x14ac:dyDescent="0.2">
      <c r="C1706" s="377"/>
      <c r="D1706" s="377"/>
      <c r="E1706" s="377"/>
      <c r="H1706" s="386" t="s">
        <v>6411</v>
      </c>
      <c r="I1706" s="388" t="s">
        <v>6412</v>
      </c>
      <c r="J1706" s="381" t="s">
        <v>6413</v>
      </c>
      <c r="L1706" s="381" t="s">
        <v>9029</v>
      </c>
      <c r="M1706" s="381" t="s">
        <v>5833</v>
      </c>
      <c r="N1706" s="380" t="s">
        <v>5870</v>
      </c>
      <c r="O1706" s="381" t="s">
        <v>5871</v>
      </c>
    </row>
    <row r="1707" spans="3:15" x14ac:dyDescent="0.2">
      <c r="C1707" s="377"/>
      <c r="D1707" s="377"/>
      <c r="E1707" s="377"/>
      <c r="H1707" s="386" t="s">
        <v>6411</v>
      </c>
      <c r="I1707" s="388" t="s">
        <v>6414</v>
      </c>
      <c r="J1707" s="381" t="s">
        <v>6415</v>
      </c>
      <c r="L1707" s="381" t="s">
        <v>9030</v>
      </c>
      <c r="M1707" s="381" t="s">
        <v>5833</v>
      </c>
      <c r="N1707" s="380" t="s">
        <v>5872</v>
      </c>
      <c r="O1707" s="381" t="s">
        <v>5873</v>
      </c>
    </row>
    <row r="1708" spans="3:15" x14ac:dyDescent="0.2">
      <c r="C1708" s="377"/>
      <c r="D1708" s="377"/>
      <c r="E1708" s="377"/>
      <c r="H1708" s="386" t="s">
        <v>6411</v>
      </c>
      <c r="I1708" s="388" t="s">
        <v>6416</v>
      </c>
      <c r="J1708" s="381" t="s">
        <v>6417</v>
      </c>
      <c r="L1708" s="381" t="s">
        <v>9031</v>
      </c>
      <c r="M1708" s="381" t="s">
        <v>5833</v>
      </c>
      <c r="N1708" s="380" t="s">
        <v>5874</v>
      </c>
      <c r="O1708" s="381" t="s">
        <v>5875</v>
      </c>
    </row>
    <row r="1709" spans="3:15" x14ac:dyDescent="0.2">
      <c r="C1709" s="377"/>
      <c r="D1709" s="377"/>
      <c r="E1709" s="377"/>
      <c r="H1709" s="386" t="s">
        <v>6411</v>
      </c>
      <c r="I1709" s="388" t="s">
        <v>6418</v>
      </c>
      <c r="J1709" s="381" t="s">
        <v>6419</v>
      </c>
      <c r="L1709" s="381" t="s">
        <v>9032</v>
      </c>
      <c r="M1709" s="381" t="s">
        <v>5833</v>
      </c>
      <c r="N1709" s="380" t="s">
        <v>5876</v>
      </c>
      <c r="O1709" s="381" t="s">
        <v>5877</v>
      </c>
    </row>
    <row r="1710" spans="3:15" x14ac:dyDescent="0.2">
      <c r="C1710" s="377"/>
      <c r="D1710" s="377"/>
      <c r="E1710" s="377"/>
      <c r="H1710" s="386" t="s">
        <v>6411</v>
      </c>
      <c r="I1710" s="388" t="s">
        <v>6420</v>
      </c>
      <c r="J1710" s="381" t="s">
        <v>6421</v>
      </c>
      <c r="L1710" s="381" t="s">
        <v>9033</v>
      </c>
      <c r="M1710" s="381" t="s">
        <v>5833</v>
      </c>
      <c r="N1710" s="380" t="s">
        <v>5878</v>
      </c>
      <c r="O1710" s="381" t="s">
        <v>5879</v>
      </c>
    </row>
    <row r="1711" spans="3:15" x14ac:dyDescent="0.2">
      <c r="C1711" s="377"/>
      <c r="D1711" s="377"/>
      <c r="E1711" s="377"/>
      <c r="H1711" s="386" t="s">
        <v>6411</v>
      </c>
      <c r="I1711" s="388" t="s">
        <v>6422</v>
      </c>
      <c r="J1711" s="381" t="s">
        <v>6423</v>
      </c>
      <c r="L1711" s="381" t="s">
        <v>9034</v>
      </c>
      <c r="M1711" s="381" t="s">
        <v>5833</v>
      </c>
      <c r="N1711" s="380" t="s">
        <v>5880</v>
      </c>
      <c r="O1711" s="381" t="s">
        <v>5881</v>
      </c>
    </row>
    <row r="1712" spans="3:15" x14ac:dyDescent="0.2">
      <c r="C1712" s="377"/>
      <c r="D1712" s="377"/>
      <c r="E1712" s="377"/>
      <c r="H1712" s="386" t="s">
        <v>6411</v>
      </c>
      <c r="I1712" s="388" t="s">
        <v>6424</v>
      </c>
      <c r="J1712" s="381" t="s">
        <v>6425</v>
      </c>
      <c r="L1712" s="381" t="s">
        <v>9035</v>
      </c>
      <c r="M1712" s="381" t="s">
        <v>5833</v>
      </c>
      <c r="N1712" s="380" t="s">
        <v>5882</v>
      </c>
      <c r="O1712" s="381" t="s">
        <v>5883</v>
      </c>
    </row>
    <row r="1713" spans="3:15" x14ac:dyDescent="0.2">
      <c r="C1713" s="377"/>
      <c r="D1713" s="377"/>
      <c r="E1713" s="377"/>
      <c r="H1713" s="386" t="s">
        <v>6411</v>
      </c>
      <c r="I1713" s="388" t="s">
        <v>4067</v>
      </c>
      <c r="J1713" s="381" t="s">
        <v>6426</v>
      </c>
      <c r="L1713" s="381" t="s">
        <v>9036</v>
      </c>
      <c r="M1713" s="381" t="s">
        <v>5833</v>
      </c>
      <c r="N1713" s="380" t="s">
        <v>5884</v>
      </c>
      <c r="O1713" s="381" t="s">
        <v>5885</v>
      </c>
    </row>
    <row r="1714" spans="3:15" x14ac:dyDescent="0.2">
      <c r="C1714" s="377"/>
      <c r="D1714" s="377"/>
      <c r="E1714" s="377"/>
      <c r="H1714" s="386" t="s">
        <v>6411</v>
      </c>
      <c r="I1714" s="388" t="s">
        <v>6427</v>
      </c>
      <c r="J1714" s="381" t="s">
        <v>6428</v>
      </c>
      <c r="L1714" s="381" t="s">
        <v>9037</v>
      </c>
      <c r="M1714" s="381" t="s">
        <v>5833</v>
      </c>
      <c r="N1714" s="380" t="s">
        <v>5886</v>
      </c>
      <c r="O1714" s="381" t="s">
        <v>5887</v>
      </c>
    </row>
    <row r="1715" spans="3:15" x14ac:dyDescent="0.2">
      <c r="C1715" s="377"/>
      <c r="D1715" s="377"/>
      <c r="E1715" s="377"/>
      <c r="H1715" s="386" t="s">
        <v>6411</v>
      </c>
      <c r="I1715" s="388" t="s">
        <v>6429</v>
      </c>
      <c r="J1715" s="381" t="s">
        <v>6430</v>
      </c>
      <c r="L1715" s="381" t="s">
        <v>9038</v>
      </c>
      <c r="M1715" s="381" t="s">
        <v>5833</v>
      </c>
      <c r="N1715" s="380" t="s">
        <v>5888</v>
      </c>
      <c r="O1715" s="381" t="s">
        <v>5889</v>
      </c>
    </row>
    <row r="1716" spans="3:15" x14ac:dyDescent="0.2">
      <c r="C1716" s="377"/>
      <c r="D1716" s="377"/>
      <c r="E1716" s="377"/>
      <c r="H1716" s="386" t="s">
        <v>6411</v>
      </c>
      <c r="I1716" s="388" t="s">
        <v>6431</v>
      </c>
      <c r="J1716" s="381" t="s">
        <v>6432</v>
      </c>
      <c r="L1716" s="381" t="s">
        <v>9039</v>
      </c>
      <c r="M1716" s="381" t="s">
        <v>5833</v>
      </c>
      <c r="N1716" s="380" t="s">
        <v>5890</v>
      </c>
      <c r="O1716" s="381" t="s">
        <v>5891</v>
      </c>
    </row>
    <row r="1717" spans="3:15" x14ac:dyDescent="0.2">
      <c r="C1717" s="377"/>
      <c r="D1717" s="377"/>
      <c r="E1717" s="377"/>
      <c r="H1717" s="386" t="s">
        <v>6411</v>
      </c>
      <c r="I1717" s="388" t="s">
        <v>6433</v>
      </c>
      <c r="J1717" s="381" t="s">
        <v>6434</v>
      </c>
      <c r="L1717" s="381" t="s">
        <v>9040</v>
      </c>
      <c r="M1717" s="381" t="s">
        <v>5833</v>
      </c>
      <c r="N1717" s="380" t="s">
        <v>5892</v>
      </c>
      <c r="O1717" s="381" t="s">
        <v>5893</v>
      </c>
    </row>
    <row r="1718" spans="3:15" x14ac:dyDescent="0.2">
      <c r="C1718" s="377"/>
      <c r="D1718" s="377"/>
      <c r="E1718" s="377"/>
      <c r="H1718" s="386" t="s">
        <v>6411</v>
      </c>
      <c r="I1718" s="388" t="s">
        <v>6435</v>
      </c>
      <c r="J1718" s="381" t="s">
        <v>6436</v>
      </c>
      <c r="L1718" s="381" t="s">
        <v>9041</v>
      </c>
      <c r="M1718" s="381" t="s">
        <v>5833</v>
      </c>
      <c r="N1718" s="380" t="s">
        <v>5894</v>
      </c>
      <c r="O1718" s="381" t="s">
        <v>5895</v>
      </c>
    </row>
    <row r="1719" spans="3:15" x14ac:dyDescent="0.2">
      <c r="C1719" s="377"/>
      <c r="D1719" s="377"/>
      <c r="E1719" s="377"/>
      <c r="H1719" s="386" t="s">
        <v>6411</v>
      </c>
      <c r="I1719" s="388" t="s">
        <v>6437</v>
      </c>
      <c r="J1719" s="381" t="s">
        <v>6438</v>
      </c>
      <c r="L1719" s="381" t="s">
        <v>9042</v>
      </c>
      <c r="M1719" s="381" t="s">
        <v>5833</v>
      </c>
      <c r="N1719" s="380" t="s">
        <v>5896</v>
      </c>
      <c r="O1719" s="381" t="s">
        <v>5897</v>
      </c>
    </row>
    <row r="1720" spans="3:15" x14ac:dyDescent="0.2">
      <c r="C1720" s="377"/>
      <c r="D1720" s="377"/>
      <c r="E1720" s="377"/>
      <c r="H1720" s="386" t="s">
        <v>6411</v>
      </c>
      <c r="I1720" s="388" t="s">
        <v>6439</v>
      </c>
      <c r="J1720" s="381" t="s">
        <v>6440</v>
      </c>
      <c r="L1720" s="381" t="s">
        <v>9043</v>
      </c>
      <c r="M1720" s="381" t="s">
        <v>5833</v>
      </c>
      <c r="N1720" s="380" t="s">
        <v>5898</v>
      </c>
      <c r="O1720" s="381" t="s">
        <v>5899</v>
      </c>
    </row>
    <row r="1721" spans="3:15" x14ac:dyDescent="0.2">
      <c r="C1721" s="377"/>
      <c r="D1721" s="377"/>
      <c r="E1721" s="377"/>
      <c r="H1721" s="386" t="s">
        <v>6411</v>
      </c>
      <c r="I1721" s="388" t="s">
        <v>6441</v>
      </c>
      <c r="J1721" s="381" t="s">
        <v>6442</v>
      </c>
      <c r="L1721" s="381" t="s">
        <v>9044</v>
      </c>
      <c r="M1721" s="381" t="s">
        <v>5833</v>
      </c>
      <c r="N1721" s="380" t="s">
        <v>5900</v>
      </c>
      <c r="O1721" s="381" t="s">
        <v>5901</v>
      </c>
    </row>
    <row r="1722" spans="3:15" x14ac:dyDescent="0.2">
      <c r="C1722" s="377"/>
      <c r="D1722" s="377"/>
      <c r="E1722" s="377"/>
      <c r="H1722" s="386" t="s">
        <v>6411</v>
      </c>
      <c r="I1722" s="388" t="s">
        <v>3503</v>
      </c>
      <c r="J1722" s="381" t="s">
        <v>6443</v>
      </c>
      <c r="L1722" s="381" t="s">
        <v>9045</v>
      </c>
      <c r="M1722" s="381" t="s">
        <v>5833</v>
      </c>
      <c r="N1722" s="380" t="s">
        <v>5902</v>
      </c>
      <c r="O1722" s="381" t="s">
        <v>5903</v>
      </c>
    </row>
    <row r="1723" spans="3:15" x14ac:dyDescent="0.2">
      <c r="C1723" s="377"/>
      <c r="D1723" s="377"/>
      <c r="E1723" s="377"/>
      <c r="H1723" s="386" t="s">
        <v>6411</v>
      </c>
      <c r="I1723" s="388" t="s">
        <v>6444</v>
      </c>
      <c r="J1723" s="381" t="s">
        <v>6445</v>
      </c>
      <c r="L1723" s="381" t="s">
        <v>9046</v>
      </c>
      <c r="M1723" s="381" t="s">
        <v>5833</v>
      </c>
      <c r="N1723" s="380" t="s">
        <v>5904</v>
      </c>
      <c r="O1723" s="381" t="s">
        <v>5905</v>
      </c>
    </row>
    <row r="1724" spans="3:15" x14ac:dyDescent="0.2">
      <c r="C1724" s="377"/>
      <c r="D1724" s="377"/>
      <c r="E1724" s="377"/>
      <c r="H1724" s="386" t="s">
        <v>6411</v>
      </c>
      <c r="I1724" s="388" t="s">
        <v>6446</v>
      </c>
      <c r="J1724" s="381" t="s">
        <v>6447</v>
      </c>
      <c r="L1724" s="381" t="s">
        <v>9047</v>
      </c>
      <c r="M1724" s="381" t="s">
        <v>5833</v>
      </c>
      <c r="N1724" s="380" t="s">
        <v>5906</v>
      </c>
      <c r="O1724" s="381" t="s">
        <v>5907</v>
      </c>
    </row>
    <row r="1725" spans="3:15" x14ac:dyDescent="0.2">
      <c r="C1725" s="377"/>
      <c r="D1725" s="377"/>
      <c r="E1725" s="377"/>
      <c r="H1725" s="386" t="s">
        <v>6411</v>
      </c>
      <c r="I1725" s="388" t="s">
        <v>6448</v>
      </c>
      <c r="J1725" s="381" t="s">
        <v>6449</v>
      </c>
      <c r="L1725" s="381" t="s">
        <v>9048</v>
      </c>
      <c r="M1725" s="381" t="s">
        <v>5833</v>
      </c>
      <c r="N1725" s="380" t="s">
        <v>5908</v>
      </c>
      <c r="O1725" s="381" t="s">
        <v>5909</v>
      </c>
    </row>
    <row r="1726" spans="3:15" x14ac:dyDescent="0.2">
      <c r="C1726" s="377"/>
      <c r="D1726" s="377"/>
      <c r="E1726" s="377"/>
      <c r="H1726" s="386" t="s">
        <v>6411</v>
      </c>
      <c r="I1726" s="388" t="s">
        <v>6450</v>
      </c>
      <c r="J1726" s="381" t="s">
        <v>6451</v>
      </c>
      <c r="L1726" s="381" t="s">
        <v>9049</v>
      </c>
      <c r="M1726" s="381" t="s">
        <v>5833</v>
      </c>
      <c r="N1726" s="380" t="s">
        <v>5910</v>
      </c>
      <c r="O1726" s="381" t="s">
        <v>5911</v>
      </c>
    </row>
    <row r="1727" spans="3:15" x14ac:dyDescent="0.2">
      <c r="C1727" s="377"/>
      <c r="D1727" s="377"/>
      <c r="E1727" s="377"/>
      <c r="H1727" s="386" t="s">
        <v>6411</v>
      </c>
      <c r="I1727" s="388" t="s">
        <v>6452</v>
      </c>
      <c r="J1727" s="381" t="s">
        <v>6453</v>
      </c>
      <c r="L1727" s="381" t="s">
        <v>9050</v>
      </c>
      <c r="M1727" s="381" t="s">
        <v>5913</v>
      </c>
      <c r="N1727" s="380" t="s">
        <v>5914</v>
      </c>
      <c r="O1727" s="381" t="s">
        <v>5915</v>
      </c>
    </row>
    <row r="1728" spans="3:15" x14ac:dyDescent="0.2">
      <c r="C1728" s="377"/>
      <c r="D1728" s="377"/>
      <c r="E1728" s="377"/>
      <c r="H1728" s="386" t="s">
        <v>6411</v>
      </c>
      <c r="I1728" s="388" t="s">
        <v>6454</v>
      </c>
      <c r="J1728" s="381" t="s">
        <v>6455</v>
      </c>
      <c r="L1728" s="381" t="s">
        <v>9051</v>
      </c>
      <c r="M1728" s="381" t="s">
        <v>5913</v>
      </c>
      <c r="N1728" s="380" t="s">
        <v>5916</v>
      </c>
      <c r="O1728" s="381" t="s">
        <v>5917</v>
      </c>
    </row>
    <row r="1729" spans="3:15" x14ac:dyDescent="0.2">
      <c r="C1729" s="377"/>
      <c r="D1729" s="377"/>
      <c r="E1729" s="377"/>
      <c r="H1729" s="386" t="s">
        <v>6411</v>
      </c>
      <c r="I1729" s="388" t="s">
        <v>6456</v>
      </c>
      <c r="J1729" s="381" t="s">
        <v>6457</v>
      </c>
      <c r="L1729" s="381" t="s">
        <v>9052</v>
      </c>
      <c r="M1729" s="381" t="s">
        <v>5913</v>
      </c>
      <c r="N1729" s="380" t="s">
        <v>4361</v>
      </c>
      <c r="O1729" s="381" t="s">
        <v>5918</v>
      </c>
    </row>
    <row r="1730" spans="3:15" x14ac:dyDescent="0.2">
      <c r="C1730" s="377"/>
      <c r="D1730" s="377"/>
      <c r="E1730" s="377"/>
      <c r="H1730" s="386" t="s">
        <v>6411</v>
      </c>
      <c r="I1730" s="388" t="s">
        <v>6458</v>
      </c>
      <c r="J1730" s="381" t="s">
        <v>6459</v>
      </c>
      <c r="L1730" s="381" t="s">
        <v>9053</v>
      </c>
      <c r="M1730" s="381" t="s">
        <v>5913</v>
      </c>
      <c r="N1730" s="380" t="s">
        <v>5919</v>
      </c>
      <c r="O1730" s="381" t="s">
        <v>5920</v>
      </c>
    </row>
    <row r="1731" spans="3:15" x14ac:dyDescent="0.2">
      <c r="C1731" s="377"/>
      <c r="D1731" s="377"/>
      <c r="E1731" s="377"/>
      <c r="H1731" s="394"/>
      <c r="I1731" s="390" t="s">
        <v>6460</v>
      </c>
      <c r="J1731" s="395"/>
      <c r="L1731" s="381" t="s">
        <v>9054</v>
      </c>
      <c r="M1731" s="381"/>
      <c r="N1731" s="380"/>
      <c r="O1731" s="381" t="s">
        <v>5920</v>
      </c>
    </row>
    <row r="1732" spans="3:15" x14ac:dyDescent="0.2">
      <c r="C1732" s="377"/>
      <c r="D1732" s="377"/>
      <c r="E1732" s="377"/>
      <c r="H1732" s="386" t="s">
        <v>6461</v>
      </c>
      <c r="I1732" s="388" t="s">
        <v>6462</v>
      </c>
      <c r="J1732" s="381" t="s">
        <v>6463</v>
      </c>
      <c r="L1732" s="381" t="s">
        <v>9055</v>
      </c>
      <c r="M1732" s="381" t="s">
        <v>5913</v>
      </c>
      <c r="N1732" s="380" t="s">
        <v>5921</v>
      </c>
      <c r="O1732" s="381" t="s">
        <v>5922</v>
      </c>
    </row>
    <row r="1733" spans="3:15" x14ac:dyDescent="0.2">
      <c r="C1733" s="377"/>
      <c r="D1733" s="377"/>
      <c r="E1733" s="377"/>
      <c r="H1733" s="386" t="s">
        <v>6461</v>
      </c>
      <c r="I1733" s="388" t="s">
        <v>6464</v>
      </c>
      <c r="J1733" s="381" t="s">
        <v>6465</v>
      </c>
      <c r="L1733" s="381" t="s">
        <v>9056</v>
      </c>
      <c r="M1733" s="381" t="s">
        <v>5913</v>
      </c>
      <c r="N1733" s="380" t="s">
        <v>5923</v>
      </c>
      <c r="O1733" s="381" t="s">
        <v>5924</v>
      </c>
    </row>
    <row r="1734" spans="3:15" x14ac:dyDescent="0.2">
      <c r="C1734" s="377"/>
      <c r="D1734" s="377"/>
      <c r="E1734" s="377"/>
      <c r="H1734" s="386" t="s">
        <v>6461</v>
      </c>
      <c r="I1734" s="388" t="s">
        <v>6466</v>
      </c>
      <c r="J1734" s="381" t="s">
        <v>6467</v>
      </c>
      <c r="L1734" s="381" t="s">
        <v>9057</v>
      </c>
      <c r="M1734" s="381"/>
      <c r="N1734" s="380"/>
      <c r="O1734" s="381" t="s">
        <v>5924</v>
      </c>
    </row>
    <row r="1735" spans="3:15" x14ac:dyDescent="0.2">
      <c r="C1735" s="377"/>
      <c r="D1735" s="377"/>
      <c r="E1735" s="377"/>
      <c r="H1735" s="386" t="s">
        <v>6461</v>
      </c>
      <c r="I1735" s="388" t="s">
        <v>6468</v>
      </c>
      <c r="J1735" s="381" t="s">
        <v>6469</v>
      </c>
      <c r="L1735" s="381" t="s">
        <v>9058</v>
      </c>
      <c r="M1735" s="381"/>
      <c r="N1735" s="380"/>
      <c r="O1735" s="381" t="s">
        <v>5924</v>
      </c>
    </row>
    <row r="1736" spans="3:15" x14ac:dyDescent="0.2">
      <c r="C1736" s="377"/>
      <c r="D1736" s="377"/>
      <c r="E1736" s="377"/>
      <c r="H1736" s="386" t="s">
        <v>6461</v>
      </c>
      <c r="I1736" s="388" t="s">
        <v>6470</v>
      </c>
      <c r="J1736" s="381" t="s">
        <v>6471</v>
      </c>
      <c r="L1736" s="381" t="s">
        <v>9059</v>
      </c>
      <c r="M1736" s="381" t="s">
        <v>5913</v>
      </c>
      <c r="N1736" s="380" t="s">
        <v>5925</v>
      </c>
      <c r="O1736" s="381" t="s">
        <v>5926</v>
      </c>
    </row>
    <row r="1737" spans="3:15" x14ac:dyDescent="0.2">
      <c r="C1737" s="377"/>
      <c r="D1737" s="377"/>
      <c r="E1737" s="377"/>
      <c r="H1737" s="386" t="s">
        <v>6461</v>
      </c>
      <c r="I1737" s="388" t="s">
        <v>6472</v>
      </c>
      <c r="J1737" s="381" t="s">
        <v>6473</v>
      </c>
      <c r="L1737" s="381" t="s">
        <v>9060</v>
      </c>
      <c r="M1737" s="381"/>
      <c r="N1737" s="380"/>
      <c r="O1737" s="381" t="s">
        <v>5926</v>
      </c>
    </row>
    <row r="1738" spans="3:15" x14ac:dyDescent="0.2">
      <c r="C1738" s="377"/>
      <c r="D1738" s="377"/>
      <c r="E1738" s="377"/>
      <c r="H1738" s="386" t="s">
        <v>6461</v>
      </c>
      <c r="I1738" s="388" t="s">
        <v>6474</v>
      </c>
      <c r="J1738" s="381" t="s">
        <v>6475</v>
      </c>
      <c r="L1738" s="381" t="s">
        <v>9061</v>
      </c>
      <c r="M1738" s="381"/>
      <c r="N1738" s="380"/>
      <c r="O1738" s="381" t="s">
        <v>5926</v>
      </c>
    </row>
    <row r="1739" spans="3:15" x14ac:dyDescent="0.2">
      <c r="C1739" s="377"/>
      <c r="D1739" s="377"/>
      <c r="E1739" s="377"/>
      <c r="H1739" s="386" t="s">
        <v>6461</v>
      </c>
      <c r="I1739" s="388" t="s">
        <v>6476</v>
      </c>
      <c r="J1739" s="381" t="s">
        <v>6477</v>
      </c>
      <c r="L1739" s="381" t="s">
        <v>9062</v>
      </c>
      <c r="M1739" s="381" t="s">
        <v>5913</v>
      </c>
      <c r="N1739" s="380" t="s">
        <v>5927</v>
      </c>
      <c r="O1739" s="381" t="s">
        <v>5928</v>
      </c>
    </row>
    <row r="1740" spans="3:15" x14ac:dyDescent="0.2">
      <c r="C1740" s="377"/>
      <c r="D1740" s="377"/>
      <c r="E1740" s="377"/>
      <c r="H1740" s="386" t="s">
        <v>6461</v>
      </c>
      <c r="I1740" s="388" t="s">
        <v>6478</v>
      </c>
      <c r="J1740" s="381" t="s">
        <v>6479</v>
      </c>
      <c r="L1740" s="381" t="s">
        <v>9063</v>
      </c>
      <c r="M1740" s="381" t="s">
        <v>5913</v>
      </c>
      <c r="N1740" s="380" t="s">
        <v>5929</v>
      </c>
      <c r="O1740" s="381" t="s">
        <v>5930</v>
      </c>
    </row>
    <row r="1741" spans="3:15" x14ac:dyDescent="0.2">
      <c r="C1741" s="377"/>
      <c r="D1741" s="377"/>
      <c r="E1741" s="377"/>
      <c r="H1741" s="386" t="s">
        <v>6461</v>
      </c>
      <c r="I1741" s="388" t="s">
        <v>6480</v>
      </c>
      <c r="J1741" s="381" t="s">
        <v>6481</v>
      </c>
      <c r="L1741" s="381" t="s">
        <v>9064</v>
      </c>
      <c r="M1741" s="381" t="s">
        <v>5913</v>
      </c>
      <c r="N1741" s="380" t="s">
        <v>5931</v>
      </c>
      <c r="O1741" s="381" t="s">
        <v>5932</v>
      </c>
    </row>
    <row r="1742" spans="3:15" x14ac:dyDescent="0.2">
      <c r="C1742" s="377"/>
      <c r="D1742" s="377"/>
      <c r="E1742" s="377"/>
      <c r="H1742" s="386" t="s">
        <v>6461</v>
      </c>
      <c r="I1742" s="388" t="s">
        <v>6482</v>
      </c>
      <c r="J1742" s="381" t="s">
        <v>6483</v>
      </c>
      <c r="L1742" s="381" t="s">
        <v>9065</v>
      </c>
      <c r="M1742" s="381" t="s">
        <v>5913</v>
      </c>
      <c r="N1742" s="380" t="s">
        <v>5933</v>
      </c>
      <c r="O1742" s="381" t="s">
        <v>5934</v>
      </c>
    </row>
    <row r="1743" spans="3:15" x14ac:dyDescent="0.2">
      <c r="C1743" s="377"/>
      <c r="D1743" s="377"/>
      <c r="E1743" s="377"/>
      <c r="H1743" s="386" t="s">
        <v>6461</v>
      </c>
      <c r="I1743" s="388" t="s">
        <v>6484</v>
      </c>
      <c r="J1743" s="381" t="s">
        <v>6485</v>
      </c>
      <c r="L1743" s="381" t="s">
        <v>9066</v>
      </c>
      <c r="M1743" s="381" t="s">
        <v>5913</v>
      </c>
      <c r="N1743" s="380" t="s">
        <v>5935</v>
      </c>
      <c r="O1743" s="381" t="s">
        <v>5936</v>
      </c>
    </row>
    <row r="1744" spans="3:15" x14ac:dyDescent="0.2">
      <c r="C1744" s="377"/>
      <c r="D1744" s="377"/>
      <c r="E1744" s="377"/>
      <c r="H1744" s="386" t="s">
        <v>6461</v>
      </c>
      <c r="I1744" s="388" t="s">
        <v>6486</v>
      </c>
      <c r="J1744" s="381" t="s">
        <v>6487</v>
      </c>
      <c r="L1744" s="381" t="s">
        <v>9067</v>
      </c>
      <c r="M1744" s="381" t="s">
        <v>5913</v>
      </c>
      <c r="N1744" s="380" t="s">
        <v>3075</v>
      </c>
      <c r="O1744" s="381" t="s">
        <v>5937</v>
      </c>
    </row>
    <row r="1745" spans="3:15" x14ac:dyDescent="0.2">
      <c r="C1745" s="377"/>
      <c r="D1745" s="377"/>
      <c r="E1745" s="377"/>
      <c r="H1745" s="386" t="s">
        <v>6461</v>
      </c>
      <c r="I1745" s="388" t="s">
        <v>6488</v>
      </c>
      <c r="J1745" s="381" t="s">
        <v>6489</v>
      </c>
      <c r="L1745" s="381" t="s">
        <v>9068</v>
      </c>
      <c r="M1745" s="381" t="s">
        <v>5913</v>
      </c>
      <c r="N1745" s="380" t="s">
        <v>5938</v>
      </c>
      <c r="O1745" s="381" t="s">
        <v>5939</v>
      </c>
    </row>
    <row r="1746" spans="3:15" x14ac:dyDescent="0.2">
      <c r="C1746" s="377"/>
      <c r="D1746" s="377"/>
      <c r="E1746" s="377"/>
      <c r="H1746" s="386" t="s">
        <v>6461</v>
      </c>
      <c r="I1746" s="388" t="s">
        <v>6490</v>
      </c>
      <c r="J1746" s="381" t="s">
        <v>6491</v>
      </c>
      <c r="L1746" s="381" t="s">
        <v>9069</v>
      </c>
      <c r="M1746" s="381" t="s">
        <v>5913</v>
      </c>
      <c r="N1746" s="380" t="s">
        <v>5940</v>
      </c>
      <c r="O1746" s="381" t="s">
        <v>5941</v>
      </c>
    </row>
    <row r="1747" spans="3:15" x14ac:dyDescent="0.2">
      <c r="C1747" s="377"/>
      <c r="D1747" s="377"/>
      <c r="E1747" s="377"/>
      <c r="H1747" s="386" t="s">
        <v>6461</v>
      </c>
      <c r="I1747" s="388" t="s">
        <v>6492</v>
      </c>
      <c r="J1747" s="381" t="s">
        <v>6493</v>
      </c>
      <c r="L1747" s="381" t="s">
        <v>9070</v>
      </c>
      <c r="M1747" s="381"/>
      <c r="N1747" s="380"/>
      <c r="O1747" s="381" t="s">
        <v>5941</v>
      </c>
    </row>
    <row r="1748" spans="3:15" x14ac:dyDescent="0.2">
      <c r="C1748" s="377"/>
      <c r="D1748" s="377"/>
      <c r="E1748" s="377"/>
      <c r="H1748" s="386" t="s">
        <v>6461</v>
      </c>
      <c r="I1748" s="388" t="s">
        <v>6494</v>
      </c>
      <c r="J1748" s="381" t="s">
        <v>6495</v>
      </c>
      <c r="L1748" s="381" t="s">
        <v>9071</v>
      </c>
      <c r="M1748" s="381" t="s">
        <v>5913</v>
      </c>
      <c r="N1748" s="380" t="s">
        <v>5942</v>
      </c>
      <c r="O1748" s="381" t="s">
        <v>5943</v>
      </c>
    </row>
    <row r="1749" spans="3:15" x14ac:dyDescent="0.2">
      <c r="C1749" s="377"/>
      <c r="D1749" s="377"/>
      <c r="E1749" s="377"/>
      <c r="H1749" s="386" t="s">
        <v>6461</v>
      </c>
      <c r="I1749" s="388" t="s">
        <v>6496</v>
      </c>
      <c r="J1749" s="381" t="s">
        <v>6497</v>
      </c>
      <c r="L1749" s="381" t="s">
        <v>9072</v>
      </c>
      <c r="M1749" s="381" t="s">
        <v>5913</v>
      </c>
      <c r="N1749" s="380" t="s">
        <v>5944</v>
      </c>
      <c r="O1749" s="381" t="s">
        <v>5945</v>
      </c>
    </row>
    <row r="1750" spans="3:15" x14ac:dyDescent="0.2">
      <c r="C1750" s="377"/>
      <c r="D1750" s="377"/>
      <c r="E1750" s="377"/>
      <c r="H1750" s="394"/>
      <c r="I1750" s="390" t="s">
        <v>6498</v>
      </c>
      <c r="J1750" s="395"/>
      <c r="L1750" s="381" t="s">
        <v>9073</v>
      </c>
      <c r="M1750" s="381" t="s">
        <v>5913</v>
      </c>
      <c r="N1750" s="380" t="s">
        <v>5946</v>
      </c>
      <c r="O1750" s="381" t="s">
        <v>5947</v>
      </c>
    </row>
    <row r="1751" spans="3:15" x14ac:dyDescent="0.2">
      <c r="C1751" s="377"/>
      <c r="D1751" s="377"/>
      <c r="E1751" s="377"/>
      <c r="H1751" s="386" t="s">
        <v>6499</v>
      </c>
      <c r="I1751" s="388" t="s">
        <v>6500</v>
      </c>
      <c r="J1751" s="381" t="s">
        <v>6501</v>
      </c>
      <c r="L1751" s="381" t="s">
        <v>9074</v>
      </c>
      <c r="M1751" s="381" t="s">
        <v>5913</v>
      </c>
      <c r="N1751" s="380" t="s">
        <v>5948</v>
      </c>
      <c r="O1751" s="381" t="s">
        <v>5949</v>
      </c>
    </row>
    <row r="1752" spans="3:15" x14ac:dyDescent="0.2">
      <c r="C1752" s="377"/>
      <c r="D1752" s="377"/>
      <c r="E1752" s="377"/>
      <c r="H1752" s="386" t="s">
        <v>6499</v>
      </c>
      <c r="I1752" s="388" t="s">
        <v>6502</v>
      </c>
      <c r="J1752" s="381" t="s">
        <v>6503</v>
      </c>
      <c r="L1752" s="381" t="s">
        <v>9075</v>
      </c>
      <c r="M1752" s="381" t="s">
        <v>5913</v>
      </c>
      <c r="N1752" s="380" t="s">
        <v>5950</v>
      </c>
      <c r="O1752" s="381" t="s">
        <v>5951</v>
      </c>
    </row>
    <row r="1753" spans="3:15" x14ac:dyDescent="0.2">
      <c r="C1753" s="377"/>
      <c r="D1753" s="377"/>
      <c r="E1753" s="377"/>
      <c r="H1753" s="386" t="s">
        <v>6499</v>
      </c>
      <c r="I1753" s="388" t="s">
        <v>6504</v>
      </c>
      <c r="J1753" s="381" t="s">
        <v>6505</v>
      </c>
      <c r="L1753" s="381" t="s">
        <v>9076</v>
      </c>
      <c r="M1753" s="381" t="s">
        <v>5913</v>
      </c>
      <c r="N1753" s="380" t="s">
        <v>5952</v>
      </c>
      <c r="O1753" s="381" t="s">
        <v>5953</v>
      </c>
    </row>
    <row r="1754" spans="3:15" x14ac:dyDescent="0.2">
      <c r="C1754" s="377"/>
      <c r="D1754" s="377"/>
      <c r="E1754" s="377"/>
      <c r="H1754" s="386" t="s">
        <v>6499</v>
      </c>
      <c r="I1754" s="388" t="s">
        <v>6506</v>
      </c>
      <c r="J1754" s="381" t="s">
        <v>6507</v>
      </c>
      <c r="L1754" s="381" t="s">
        <v>9077</v>
      </c>
      <c r="M1754" s="381" t="s">
        <v>5913</v>
      </c>
      <c r="N1754" s="380" t="s">
        <v>5954</v>
      </c>
      <c r="O1754" s="381" t="s">
        <v>5955</v>
      </c>
    </row>
    <row r="1755" spans="3:15" x14ac:dyDescent="0.2">
      <c r="C1755" s="377"/>
      <c r="D1755" s="377"/>
      <c r="E1755" s="377"/>
      <c r="H1755" s="386" t="s">
        <v>6499</v>
      </c>
      <c r="I1755" s="388" t="s">
        <v>6508</v>
      </c>
      <c r="J1755" s="381" t="s">
        <v>6509</v>
      </c>
      <c r="L1755" s="381" t="s">
        <v>9078</v>
      </c>
      <c r="M1755" s="381" t="s">
        <v>5913</v>
      </c>
      <c r="N1755" s="380" t="s">
        <v>5956</v>
      </c>
      <c r="O1755" s="381" t="s">
        <v>5957</v>
      </c>
    </row>
    <row r="1756" spans="3:15" x14ac:dyDescent="0.2">
      <c r="C1756" s="377"/>
      <c r="D1756" s="377"/>
      <c r="E1756" s="377"/>
      <c r="H1756" s="386" t="s">
        <v>6499</v>
      </c>
      <c r="I1756" s="388" t="s">
        <v>6510</v>
      </c>
      <c r="J1756" s="381" t="s">
        <v>6511</v>
      </c>
      <c r="L1756" s="381" t="s">
        <v>9079</v>
      </c>
      <c r="M1756" s="381" t="s">
        <v>5913</v>
      </c>
      <c r="N1756" s="380" t="s">
        <v>5958</v>
      </c>
      <c r="O1756" s="381" t="s">
        <v>5959</v>
      </c>
    </row>
    <row r="1757" spans="3:15" x14ac:dyDescent="0.2">
      <c r="C1757" s="377"/>
      <c r="D1757" s="377"/>
      <c r="E1757" s="377"/>
      <c r="H1757" s="386" t="s">
        <v>6499</v>
      </c>
      <c r="I1757" s="388" t="s">
        <v>6512</v>
      </c>
      <c r="J1757" s="381" t="s">
        <v>6513</v>
      </c>
      <c r="L1757" s="381" t="s">
        <v>9080</v>
      </c>
      <c r="M1757" s="381" t="s">
        <v>5913</v>
      </c>
      <c r="N1757" s="380" t="s">
        <v>5960</v>
      </c>
      <c r="O1757" s="381" t="s">
        <v>5961</v>
      </c>
    </row>
    <row r="1758" spans="3:15" x14ac:dyDescent="0.2">
      <c r="C1758" s="377"/>
      <c r="D1758" s="377"/>
      <c r="E1758" s="377"/>
      <c r="H1758" s="386" t="s">
        <v>6499</v>
      </c>
      <c r="I1758" s="388" t="s">
        <v>6514</v>
      </c>
      <c r="J1758" s="381" t="s">
        <v>6515</v>
      </c>
      <c r="L1758" s="381" t="s">
        <v>9081</v>
      </c>
      <c r="M1758" s="381" t="s">
        <v>5913</v>
      </c>
      <c r="N1758" s="380" t="s">
        <v>5716</v>
      </c>
      <c r="O1758" s="381" t="s">
        <v>5962</v>
      </c>
    </row>
    <row r="1759" spans="3:15" x14ac:dyDescent="0.2">
      <c r="C1759" s="377"/>
      <c r="D1759" s="377"/>
      <c r="E1759" s="377"/>
      <c r="H1759" s="386" t="s">
        <v>6499</v>
      </c>
      <c r="I1759" s="388" t="s">
        <v>6516</v>
      </c>
      <c r="J1759" s="381" t="s">
        <v>6517</v>
      </c>
      <c r="L1759" s="381" t="s">
        <v>9082</v>
      </c>
      <c r="M1759" s="381" t="s">
        <v>5913</v>
      </c>
      <c r="N1759" s="380" t="s">
        <v>5963</v>
      </c>
      <c r="O1759" s="381" t="s">
        <v>5964</v>
      </c>
    </row>
    <row r="1760" spans="3:15" x14ac:dyDescent="0.2">
      <c r="C1760" s="377"/>
      <c r="D1760" s="377"/>
      <c r="E1760" s="377"/>
      <c r="H1760" s="386" t="s">
        <v>6499</v>
      </c>
      <c r="I1760" s="388" t="s">
        <v>6518</v>
      </c>
      <c r="J1760" s="381" t="s">
        <v>6519</v>
      </c>
      <c r="L1760" s="381" t="s">
        <v>9083</v>
      </c>
      <c r="M1760" s="381" t="s">
        <v>5913</v>
      </c>
      <c r="N1760" s="380" t="s">
        <v>5965</v>
      </c>
      <c r="O1760" s="381" t="s">
        <v>5966</v>
      </c>
    </row>
    <row r="1761" spans="3:15" x14ac:dyDescent="0.2">
      <c r="C1761" s="377"/>
      <c r="D1761" s="377"/>
      <c r="E1761" s="377"/>
      <c r="H1761" s="386" t="s">
        <v>6499</v>
      </c>
      <c r="I1761" s="388" t="s">
        <v>6520</v>
      </c>
      <c r="J1761" s="381" t="s">
        <v>6521</v>
      </c>
      <c r="L1761" s="381" t="s">
        <v>9084</v>
      </c>
      <c r="M1761" s="381"/>
      <c r="N1761" s="380"/>
      <c r="O1761" s="381" t="s">
        <v>5966</v>
      </c>
    </row>
    <row r="1762" spans="3:15" x14ac:dyDescent="0.2">
      <c r="C1762" s="377"/>
      <c r="D1762" s="377"/>
      <c r="E1762" s="377"/>
      <c r="H1762" s="386" t="s">
        <v>6499</v>
      </c>
      <c r="I1762" s="388" t="s">
        <v>6522</v>
      </c>
      <c r="J1762" s="381" t="s">
        <v>6523</v>
      </c>
      <c r="L1762" s="381" t="s">
        <v>9085</v>
      </c>
      <c r="M1762" s="381" t="s">
        <v>5913</v>
      </c>
      <c r="N1762" s="380" t="s">
        <v>5967</v>
      </c>
      <c r="O1762" s="381" t="s">
        <v>5968</v>
      </c>
    </row>
    <row r="1763" spans="3:15" x14ac:dyDescent="0.2">
      <c r="C1763" s="377"/>
      <c r="D1763" s="377"/>
      <c r="E1763" s="377"/>
      <c r="H1763" s="386" t="s">
        <v>6499</v>
      </c>
      <c r="I1763" s="388" t="s">
        <v>6260</v>
      </c>
      <c r="J1763" s="381" t="s">
        <v>6524</v>
      </c>
      <c r="L1763" s="381" t="s">
        <v>9086</v>
      </c>
      <c r="M1763" s="381" t="s">
        <v>5913</v>
      </c>
      <c r="N1763" s="380" t="s">
        <v>5969</v>
      </c>
      <c r="O1763" s="381" t="s">
        <v>5970</v>
      </c>
    </row>
    <row r="1764" spans="3:15" x14ac:dyDescent="0.2">
      <c r="C1764" s="377"/>
      <c r="D1764" s="377"/>
      <c r="E1764" s="377"/>
      <c r="H1764" s="386" t="s">
        <v>6499</v>
      </c>
      <c r="I1764" s="388" t="s">
        <v>6525</v>
      </c>
      <c r="J1764" s="381" t="s">
        <v>6526</v>
      </c>
      <c r="L1764" s="381" t="s">
        <v>9087</v>
      </c>
      <c r="M1764" s="381" t="s">
        <v>5913</v>
      </c>
      <c r="N1764" s="380" t="s">
        <v>5971</v>
      </c>
      <c r="O1764" s="381" t="s">
        <v>5972</v>
      </c>
    </row>
    <row r="1765" spans="3:15" x14ac:dyDescent="0.2">
      <c r="C1765" s="377"/>
      <c r="D1765" s="377"/>
      <c r="E1765" s="377"/>
      <c r="H1765" s="386" t="s">
        <v>6499</v>
      </c>
      <c r="I1765" s="388" t="s">
        <v>6527</v>
      </c>
      <c r="J1765" s="381" t="s">
        <v>6528</v>
      </c>
      <c r="L1765" s="381" t="s">
        <v>9088</v>
      </c>
      <c r="M1765" s="381"/>
      <c r="N1765" s="380"/>
      <c r="O1765" s="381" t="s">
        <v>5972</v>
      </c>
    </row>
    <row r="1766" spans="3:15" x14ac:dyDescent="0.2">
      <c r="C1766" s="377"/>
      <c r="D1766" s="377"/>
      <c r="E1766" s="377"/>
      <c r="H1766" s="386" t="s">
        <v>6499</v>
      </c>
      <c r="I1766" s="388" t="s">
        <v>4299</v>
      </c>
      <c r="J1766" s="381" t="s">
        <v>6529</v>
      </c>
      <c r="L1766" s="381" t="s">
        <v>9089</v>
      </c>
      <c r="M1766" s="381" t="s">
        <v>5913</v>
      </c>
      <c r="N1766" s="380" t="s">
        <v>5973</v>
      </c>
      <c r="O1766" s="381" t="s">
        <v>5974</v>
      </c>
    </row>
    <row r="1767" spans="3:15" x14ac:dyDescent="0.2">
      <c r="C1767" s="377"/>
      <c r="D1767" s="377"/>
      <c r="E1767" s="377"/>
      <c r="H1767" s="386" t="s">
        <v>6499</v>
      </c>
      <c r="I1767" s="388" t="s">
        <v>6530</v>
      </c>
      <c r="J1767" s="381" t="s">
        <v>6531</v>
      </c>
      <c r="L1767" s="381" t="s">
        <v>9090</v>
      </c>
      <c r="M1767" s="381" t="s">
        <v>5913</v>
      </c>
      <c r="N1767" s="380" t="s">
        <v>5975</v>
      </c>
      <c r="O1767" s="381" t="s">
        <v>5976</v>
      </c>
    </row>
    <row r="1768" spans="3:15" x14ac:dyDescent="0.2">
      <c r="C1768" s="377"/>
      <c r="D1768" s="377"/>
      <c r="E1768" s="377"/>
      <c r="H1768" s="386" t="s">
        <v>6499</v>
      </c>
      <c r="I1768" s="388" t="s">
        <v>6532</v>
      </c>
      <c r="J1768" s="381" t="s">
        <v>6533</v>
      </c>
      <c r="L1768" s="381" t="s">
        <v>9091</v>
      </c>
      <c r="M1768" s="381" t="s">
        <v>5913</v>
      </c>
      <c r="N1768" s="380" t="s">
        <v>5977</v>
      </c>
      <c r="O1768" s="381" t="s">
        <v>5978</v>
      </c>
    </row>
    <row r="1769" spans="3:15" x14ac:dyDescent="0.2">
      <c r="C1769" s="377"/>
      <c r="D1769" s="377"/>
      <c r="E1769" s="377"/>
      <c r="H1769" s="386" t="s">
        <v>6499</v>
      </c>
      <c r="I1769" s="388" t="s">
        <v>6534</v>
      </c>
      <c r="J1769" s="381" t="s">
        <v>6535</v>
      </c>
      <c r="L1769" s="381" t="s">
        <v>9092</v>
      </c>
      <c r="M1769" s="381" t="s">
        <v>5913</v>
      </c>
      <c r="N1769" s="380" t="s">
        <v>5979</v>
      </c>
      <c r="O1769" s="381" t="s">
        <v>5980</v>
      </c>
    </row>
    <row r="1770" spans="3:15" x14ac:dyDescent="0.2">
      <c r="C1770" s="377"/>
      <c r="D1770" s="377"/>
      <c r="E1770" s="377"/>
      <c r="H1770" s="386" t="s">
        <v>6499</v>
      </c>
      <c r="I1770" s="388" t="s">
        <v>6536</v>
      </c>
      <c r="J1770" s="381" t="s">
        <v>6537</v>
      </c>
      <c r="L1770" s="381" t="s">
        <v>9093</v>
      </c>
      <c r="M1770" s="381" t="s">
        <v>5913</v>
      </c>
      <c r="N1770" s="380" t="s">
        <v>5981</v>
      </c>
      <c r="O1770" s="381" t="s">
        <v>5982</v>
      </c>
    </row>
    <row r="1771" spans="3:15" x14ac:dyDescent="0.2">
      <c r="C1771" s="377"/>
      <c r="D1771" s="377"/>
      <c r="E1771" s="377"/>
      <c r="H1771" s="386" t="s">
        <v>6499</v>
      </c>
      <c r="I1771" s="388" t="s">
        <v>5134</v>
      </c>
      <c r="J1771" s="381" t="s">
        <v>6538</v>
      </c>
      <c r="L1771" s="381" t="s">
        <v>9094</v>
      </c>
      <c r="M1771" s="381" t="s">
        <v>5913</v>
      </c>
      <c r="N1771" s="380" t="s">
        <v>5983</v>
      </c>
      <c r="O1771" s="381" t="s">
        <v>5984</v>
      </c>
    </row>
    <row r="1772" spans="3:15" x14ac:dyDescent="0.2">
      <c r="C1772" s="377"/>
      <c r="D1772" s="377"/>
      <c r="E1772" s="377"/>
      <c r="H1772" s="386" t="s">
        <v>6499</v>
      </c>
      <c r="I1772" s="388" t="s">
        <v>6539</v>
      </c>
      <c r="J1772" s="381" t="s">
        <v>6540</v>
      </c>
      <c r="L1772" s="381" t="s">
        <v>9095</v>
      </c>
      <c r="M1772" s="381"/>
      <c r="N1772" s="380"/>
      <c r="O1772" s="381" t="s">
        <v>5984</v>
      </c>
    </row>
    <row r="1773" spans="3:15" x14ac:dyDescent="0.2">
      <c r="C1773" s="377"/>
      <c r="D1773" s="377"/>
      <c r="E1773" s="377"/>
      <c r="H1773" s="386" t="s">
        <v>6499</v>
      </c>
      <c r="I1773" s="388" t="s">
        <v>6541</v>
      </c>
      <c r="J1773" s="381" t="s">
        <v>6542</v>
      </c>
      <c r="L1773" s="381" t="s">
        <v>9096</v>
      </c>
      <c r="M1773" s="381" t="s">
        <v>5986</v>
      </c>
      <c r="N1773" s="380" t="s">
        <v>5987</v>
      </c>
      <c r="O1773" s="381" t="s">
        <v>5988</v>
      </c>
    </row>
    <row r="1774" spans="3:15" x14ac:dyDescent="0.2">
      <c r="C1774" s="377"/>
      <c r="D1774" s="377"/>
      <c r="E1774" s="377"/>
      <c r="H1774" s="386" t="s">
        <v>6499</v>
      </c>
      <c r="I1774" s="388" t="s">
        <v>6543</v>
      </c>
      <c r="J1774" s="381" t="s">
        <v>6544</v>
      </c>
      <c r="L1774" s="381" t="s">
        <v>9097</v>
      </c>
      <c r="M1774" s="381" t="s">
        <v>5986</v>
      </c>
      <c r="N1774" s="380" t="s">
        <v>5989</v>
      </c>
      <c r="O1774" s="381" t="s">
        <v>5990</v>
      </c>
    </row>
    <row r="1775" spans="3:15" x14ac:dyDescent="0.2">
      <c r="C1775" s="377"/>
      <c r="D1775" s="377"/>
      <c r="E1775" s="377"/>
      <c r="H1775" s="386" t="s">
        <v>6499</v>
      </c>
      <c r="I1775" s="388" t="s">
        <v>6545</v>
      </c>
      <c r="J1775" s="381" t="s">
        <v>6546</v>
      </c>
      <c r="L1775" s="381" t="s">
        <v>9098</v>
      </c>
      <c r="M1775" s="381" t="s">
        <v>5986</v>
      </c>
      <c r="N1775" s="380" t="s">
        <v>5991</v>
      </c>
      <c r="O1775" s="381" t="s">
        <v>5992</v>
      </c>
    </row>
    <row r="1776" spans="3:15" x14ac:dyDescent="0.2">
      <c r="C1776" s="377"/>
      <c r="D1776" s="377"/>
      <c r="E1776" s="377"/>
      <c r="H1776" s="386" t="s">
        <v>6499</v>
      </c>
      <c r="I1776" s="388" t="s">
        <v>6547</v>
      </c>
      <c r="J1776" s="381" t="s">
        <v>6548</v>
      </c>
      <c r="L1776" s="381" t="s">
        <v>9099</v>
      </c>
      <c r="M1776" s="381" t="s">
        <v>5986</v>
      </c>
      <c r="N1776" s="380" t="s">
        <v>5993</v>
      </c>
      <c r="O1776" s="381" t="s">
        <v>5994</v>
      </c>
    </row>
    <row r="1777" spans="3:15" x14ac:dyDescent="0.2">
      <c r="C1777" s="377"/>
      <c r="D1777" s="377"/>
      <c r="E1777" s="377"/>
      <c r="H1777" s="386" t="s">
        <v>6499</v>
      </c>
      <c r="I1777" s="388" t="s">
        <v>6549</v>
      </c>
      <c r="J1777" s="381" t="s">
        <v>6550</v>
      </c>
      <c r="L1777" s="381" t="s">
        <v>9100</v>
      </c>
      <c r="M1777" s="381" t="s">
        <v>5986</v>
      </c>
      <c r="N1777" s="380" t="s">
        <v>5995</v>
      </c>
      <c r="O1777" s="381" t="s">
        <v>5996</v>
      </c>
    </row>
    <row r="1778" spans="3:15" x14ac:dyDescent="0.2">
      <c r="C1778" s="377"/>
      <c r="D1778" s="377"/>
      <c r="E1778" s="377"/>
      <c r="H1778" s="386" t="s">
        <v>6499</v>
      </c>
      <c r="I1778" s="388" t="s">
        <v>6551</v>
      </c>
      <c r="J1778" s="381" t="s">
        <v>6552</v>
      </c>
      <c r="L1778" s="381" t="s">
        <v>9101</v>
      </c>
      <c r="M1778" s="381" t="s">
        <v>5986</v>
      </c>
      <c r="N1778" s="380" t="s">
        <v>5997</v>
      </c>
      <c r="O1778" s="381" t="s">
        <v>5998</v>
      </c>
    </row>
    <row r="1779" spans="3:15" x14ac:dyDescent="0.2">
      <c r="C1779" s="377"/>
      <c r="D1779" s="377"/>
      <c r="E1779" s="377"/>
      <c r="H1779" s="386" t="s">
        <v>6499</v>
      </c>
      <c r="I1779" s="388" t="s">
        <v>6553</v>
      </c>
      <c r="J1779" s="381" t="s">
        <v>6554</v>
      </c>
      <c r="L1779" s="381" t="s">
        <v>9102</v>
      </c>
      <c r="M1779" s="381" t="s">
        <v>5986</v>
      </c>
      <c r="N1779" s="380" t="s">
        <v>5999</v>
      </c>
      <c r="O1779" s="381" t="s">
        <v>6000</v>
      </c>
    </row>
    <row r="1780" spans="3:15" x14ac:dyDescent="0.2">
      <c r="C1780" s="377"/>
      <c r="D1780" s="377"/>
      <c r="E1780" s="377"/>
      <c r="H1780" s="386" t="s">
        <v>6499</v>
      </c>
      <c r="I1780" s="388" t="s">
        <v>6555</v>
      </c>
      <c r="J1780" s="381" t="s">
        <v>6556</v>
      </c>
      <c r="L1780" s="381" t="s">
        <v>9103</v>
      </c>
      <c r="M1780" s="381"/>
      <c r="N1780" s="380"/>
      <c r="O1780" s="381" t="s">
        <v>6000</v>
      </c>
    </row>
    <row r="1781" spans="3:15" x14ac:dyDescent="0.2">
      <c r="C1781" s="377"/>
      <c r="D1781" s="377"/>
      <c r="E1781" s="377"/>
      <c r="H1781" s="386" t="s">
        <v>6499</v>
      </c>
      <c r="I1781" s="388" t="s">
        <v>6557</v>
      </c>
      <c r="J1781" s="381" t="s">
        <v>6558</v>
      </c>
      <c r="L1781" s="381" t="s">
        <v>9104</v>
      </c>
      <c r="M1781" s="381" t="s">
        <v>5986</v>
      </c>
      <c r="N1781" s="380" t="s">
        <v>6001</v>
      </c>
      <c r="O1781" s="381" t="s">
        <v>6002</v>
      </c>
    </row>
    <row r="1782" spans="3:15" x14ac:dyDescent="0.2">
      <c r="C1782" s="377"/>
      <c r="D1782" s="377"/>
      <c r="E1782" s="377"/>
      <c r="H1782" s="386" t="s">
        <v>6499</v>
      </c>
      <c r="I1782" s="388" t="s">
        <v>6559</v>
      </c>
      <c r="J1782" s="381" t="s">
        <v>6560</v>
      </c>
      <c r="L1782" s="381" t="s">
        <v>9105</v>
      </c>
      <c r="M1782" s="381"/>
      <c r="N1782" s="380"/>
      <c r="O1782" s="381" t="s">
        <v>6002</v>
      </c>
    </row>
    <row r="1783" spans="3:15" x14ac:dyDescent="0.2">
      <c r="C1783" s="377"/>
      <c r="D1783" s="377"/>
      <c r="E1783" s="377"/>
      <c r="H1783" s="386" t="s">
        <v>6499</v>
      </c>
      <c r="I1783" s="388" t="s">
        <v>6561</v>
      </c>
      <c r="J1783" s="381" t="s">
        <v>6562</v>
      </c>
      <c r="L1783" s="381" t="s">
        <v>9106</v>
      </c>
      <c r="M1783" s="381" t="s">
        <v>5986</v>
      </c>
      <c r="N1783" s="380" t="s">
        <v>6003</v>
      </c>
      <c r="O1783" s="381" t="s">
        <v>6004</v>
      </c>
    </row>
    <row r="1784" spans="3:15" x14ac:dyDescent="0.2">
      <c r="C1784" s="377"/>
      <c r="D1784" s="377"/>
      <c r="E1784" s="377"/>
      <c r="H1784" s="386" t="s">
        <v>6499</v>
      </c>
      <c r="I1784" s="388" t="s">
        <v>6563</v>
      </c>
      <c r="J1784" s="381" t="s">
        <v>6564</v>
      </c>
      <c r="L1784" s="381" t="s">
        <v>9107</v>
      </c>
      <c r="M1784" s="381" t="s">
        <v>5986</v>
      </c>
      <c r="N1784" s="380" t="s">
        <v>6005</v>
      </c>
      <c r="O1784" s="381" t="s">
        <v>6006</v>
      </c>
    </row>
    <row r="1785" spans="3:15" x14ac:dyDescent="0.2">
      <c r="C1785" s="377"/>
      <c r="D1785" s="377"/>
      <c r="E1785" s="377"/>
      <c r="H1785" s="386" t="s">
        <v>6499</v>
      </c>
      <c r="I1785" s="388" t="s">
        <v>6565</v>
      </c>
      <c r="J1785" s="381" t="s">
        <v>6566</v>
      </c>
      <c r="L1785" s="381" t="s">
        <v>9108</v>
      </c>
      <c r="M1785" s="381"/>
      <c r="N1785" s="380"/>
      <c r="O1785" s="381" t="s">
        <v>6006</v>
      </c>
    </row>
    <row r="1786" spans="3:15" x14ac:dyDescent="0.2">
      <c r="C1786" s="377"/>
      <c r="D1786" s="377"/>
      <c r="E1786" s="377"/>
      <c r="H1786" s="386" t="s">
        <v>6499</v>
      </c>
      <c r="I1786" s="388" t="s">
        <v>6567</v>
      </c>
      <c r="J1786" s="381" t="s">
        <v>6568</v>
      </c>
      <c r="L1786" s="381" t="s">
        <v>9109</v>
      </c>
      <c r="M1786" s="381" t="s">
        <v>5986</v>
      </c>
      <c r="N1786" s="380" t="s">
        <v>6007</v>
      </c>
      <c r="O1786" s="381" t="s">
        <v>6008</v>
      </c>
    </row>
    <row r="1787" spans="3:15" x14ac:dyDescent="0.2">
      <c r="C1787" s="377"/>
      <c r="D1787" s="377"/>
      <c r="E1787" s="377"/>
      <c r="H1787" s="386" t="s">
        <v>6499</v>
      </c>
      <c r="I1787" s="388" t="s">
        <v>6569</v>
      </c>
      <c r="J1787" s="381" t="s">
        <v>6570</v>
      </c>
      <c r="L1787" s="381" t="s">
        <v>9110</v>
      </c>
      <c r="M1787" s="381"/>
      <c r="N1787" s="380"/>
      <c r="O1787" s="381" t="s">
        <v>6008</v>
      </c>
    </row>
    <row r="1788" spans="3:15" x14ac:dyDescent="0.2">
      <c r="C1788" s="377"/>
      <c r="D1788" s="377"/>
      <c r="E1788" s="377"/>
      <c r="H1788" s="386" t="s">
        <v>6499</v>
      </c>
      <c r="I1788" s="388" t="s">
        <v>6571</v>
      </c>
      <c r="J1788" s="381" t="s">
        <v>6572</v>
      </c>
      <c r="L1788" s="381" t="s">
        <v>9111</v>
      </c>
      <c r="M1788" s="381" t="s">
        <v>5986</v>
      </c>
      <c r="N1788" s="380" t="s">
        <v>6009</v>
      </c>
      <c r="O1788" s="381" t="s">
        <v>6010</v>
      </c>
    </row>
    <row r="1789" spans="3:15" x14ac:dyDescent="0.2">
      <c r="C1789" s="377"/>
      <c r="D1789" s="377"/>
      <c r="E1789" s="377"/>
      <c r="H1789" s="386" t="s">
        <v>6499</v>
      </c>
      <c r="I1789" s="388" t="s">
        <v>6573</v>
      </c>
      <c r="J1789" s="381" t="s">
        <v>6574</v>
      </c>
      <c r="L1789" s="381" t="s">
        <v>9112</v>
      </c>
      <c r="M1789" s="381" t="s">
        <v>5986</v>
      </c>
      <c r="N1789" s="380" t="s">
        <v>6011</v>
      </c>
      <c r="O1789" s="381" t="s">
        <v>6012</v>
      </c>
    </row>
    <row r="1790" spans="3:15" x14ac:dyDescent="0.2">
      <c r="C1790" s="377"/>
      <c r="D1790" s="377"/>
      <c r="E1790" s="377"/>
      <c r="H1790" s="386" t="s">
        <v>6499</v>
      </c>
      <c r="I1790" s="388" t="s">
        <v>6575</v>
      </c>
      <c r="J1790" s="381" t="s">
        <v>6576</v>
      </c>
      <c r="L1790" s="381" t="s">
        <v>9113</v>
      </c>
      <c r="M1790" s="381" t="s">
        <v>5986</v>
      </c>
      <c r="N1790" s="380" t="s">
        <v>6013</v>
      </c>
      <c r="O1790" s="381" t="s">
        <v>6014</v>
      </c>
    </row>
    <row r="1791" spans="3:15" x14ac:dyDescent="0.2">
      <c r="C1791" s="377"/>
      <c r="D1791" s="377"/>
      <c r="E1791" s="377"/>
      <c r="H1791" s="386" t="s">
        <v>6499</v>
      </c>
      <c r="I1791" s="388" t="s">
        <v>6577</v>
      </c>
      <c r="J1791" s="381" t="s">
        <v>6578</v>
      </c>
      <c r="L1791" s="381" t="s">
        <v>9114</v>
      </c>
      <c r="M1791" s="381"/>
      <c r="N1791" s="380"/>
      <c r="O1791" s="381" t="s">
        <v>6014</v>
      </c>
    </row>
    <row r="1792" spans="3:15" x14ac:dyDescent="0.2">
      <c r="C1792" s="377"/>
      <c r="D1792" s="377"/>
      <c r="E1792" s="377"/>
      <c r="H1792" s="386" t="s">
        <v>6499</v>
      </c>
      <c r="I1792" s="388" t="s">
        <v>6579</v>
      </c>
      <c r="J1792" s="381" t="s">
        <v>6580</v>
      </c>
      <c r="L1792" s="381" t="s">
        <v>9115</v>
      </c>
      <c r="M1792" s="381"/>
      <c r="N1792" s="380"/>
      <c r="O1792" s="381" t="s">
        <v>6014</v>
      </c>
    </row>
    <row r="1793" spans="3:15" x14ac:dyDescent="0.2">
      <c r="C1793" s="377"/>
      <c r="D1793" s="377"/>
      <c r="E1793" s="377"/>
      <c r="H1793" s="386" t="s">
        <v>6499</v>
      </c>
      <c r="I1793" s="388" t="s">
        <v>3593</v>
      </c>
      <c r="J1793" s="381" t="s">
        <v>6581</v>
      </c>
      <c r="L1793" s="381" t="s">
        <v>9116</v>
      </c>
      <c r="M1793" s="381" t="s">
        <v>5986</v>
      </c>
      <c r="N1793" s="380" t="s">
        <v>6015</v>
      </c>
      <c r="O1793" s="381" t="s">
        <v>6016</v>
      </c>
    </row>
    <row r="1794" spans="3:15" x14ac:dyDescent="0.2">
      <c r="C1794" s="377"/>
      <c r="D1794" s="377"/>
      <c r="E1794" s="377"/>
      <c r="H1794" s="386" t="s">
        <v>6499</v>
      </c>
      <c r="I1794" s="388" t="s">
        <v>6582</v>
      </c>
      <c r="J1794" s="381" t="s">
        <v>6583</v>
      </c>
      <c r="L1794" s="381" t="s">
        <v>9117</v>
      </c>
      <c r="M1794" s="381"/>
      <c r="N1794" s="380"/>
      <c r="O1794" s="381" t="s">
        <v>6016</v>
      </c>
    </row>
    <row r="1795" spans="3:15" x14ac:dyDescent="0.2">
      <c r="C1795" s="377"/>
      <c r="D1795" s="377"/>
      <c r="E1795" s="377"/>
      <c r="H1795" s="386" t="s">
        <v>6499</v>
      </c>
      <c r="I1795" s="388" t="s">
        <v>6584</v>
      </c>
      <c r="J1795" s="381" t="s">
        <v>6585</v>
      </c>
      <c r="L1795" s="381" t="s">
        <v>9118</v>
      </c>
      <c r="M1795" s="381" t="s">
        <v>5986</v>
      </c>
      <c r="N1795" s="380" t="s">
        <v>6017</v>
      </c>
      <c r="O1795" s="381" t="s">
        <v>6018</v>
      </c>
    </row>
    <row r="1796" spans="3:15" x14ac:dyDescent="0.2">
      <c r="C1796" s="377"/>
      <c r="D1796" s="377"/>
      <c r="E1796" s="377"/>
      <c r="H1796" s="386" t="s">
        <v>6499</v>
      </c>
      <c r="I1796" s="388" t="s">
        <v>6586</v>
      </c>
      <c r="J1796" s="381" t="s">
        <v>6587</v>
      </c>
      <c r="L1796" s="381" t="s">
        <v>9119</v>
      </c>
      <c r="M1796" s="381"/>
      <c r="N1796" s="380"/>
      <c r="O1796" s="381" t="s">
        <v>6018</v>
      </c>
    </row>
    <row r="1797" spans="3:15" x14ac:dyDescent="0.2">
      <c r="C1797" s="377"/>
      <c r="D1797" s="377"/>
      <c r="E1797" s="377"/>
      <c r="H1797" s="386" t="s">
        <v>6499</v>
      </c>
      <c r="I1797" s="388" t="s">
        <v>6588</v>
      </c>
      <c r="J1797" s="381" t="s">
        <v>6589</v>
      </c>
      <c r="L1797" s="381" t="s">
        <v>9120</v>
      </c>
      <c r="M1797" s="381" t="s">
        <v>5986</v>
      </c>
      <c r="N1797" s="380" t="s">
        <v>6019</v>
      </c>
      <c r="O1797" s="381" t="s">
        <v>6020</v>
      </c>
    </row>
    <row r="1798" spans="3:15" x14ac:dyDescent="0.2">
      <c r="C1798" s="377"/>
      <c r="D1798" s="377"/>
      <c r="E1798" s="377"/>
      <c r="H1798" s="386" t="s">
        <v>6499</v>
      </c>
      <c r="I1798" s="388" t="s">
        <v>6590</v>
      </c>
      <c r="J1798" s="381" t="s">
        <v>6591</v>
      </c>
      <c r="L1798" s="381" t="s">
        <v>9121</v>
      </c>
      <c r="M1798" s="381" t="s">
        <v>5986</v>
      </c>
      <c r="N1798" s="380" t="s">
        <v>6021</v>
      </c>
      <c r="O1798" s="381" t="s">
        <v>6022</v>
      </c>
    </row>
    <row r="1799" spans="3:15" x14ac:dyDescent="0.2">
      <c r="C1799" s="377"/>
      <c r="D1799" s="377"/>
      <c r="E1799" s="377"/>
      <c r="H1799" s="386" t="s">
        <v>6499</v>
      </c>
      <c r="I1799" s="388" t="s">
        <v>6592</v>
      </c>
      <c r="J1799" s="381" t="s">
        <v>6593</v>
      </c>
      <c r="L1799" s="381" t="s">
        <v>9122</v>
      </c>
      <c r="M1799" s="381" t="s">
        <v>5986</v>
      </c>
      <c r="N1799" s="380" t="s">
        <v>6023</v>
      </c>
      <c r="O1799" s="381" t="s">
        <v>6024</v>
      </c>
    </row>
    <row r="1800" spans="3:15" x14ac:dyDescent="0.2">
      <c r="C1800" s="377"/>
      <c r="D1800" s="377"/>
      <c r="E1800" s="377"/>
      <c r="H1800" s="386" t="s">
        <v>6499</v>
      </c>
      <c r="I1800" s="388" t="s">
        <v>6594</v>
      </c>
      <c r="J1800" s="381" t="s">
        <v>6595</v>
      </c>
      <c r="L1800" s="381" t="s">
        <v>9123</v>
      </c>
      <c r="M1800" s="381" t="s">
        <v>5986</v>
      </c>
      <c r="N1800" s="380" t="s">
        <v>6025</v>
      </c>
      <c r="O1800" s="381" t="s">
        <v>6026</v>
      </c>
    </row>
    <row r="1801" spans="3:15" x14ac:dyDescent="0.2">
      <c r="C1801" s="377"/>
      <c r="D1801" s="377"/>
      <c r="E1801" s="377"/>
      <c r="H1801" s="386" t="s">
        <v>6499</v>
      </c>
      <c r="I1801" s="388" t="s">
        <v>6596</v>
      </c>
      <c r="J1801" s="381" t="s">
        <v>6597</v>
      </c>
      <c r="L1801" s="381" t="s">
        <v>9124</v>
      </c>
      <c r="M1801" s="381" t="s">
        <v>5986</v>
      </c>
      <c r="N1801" s="380" t="s">
        <v>6027</v>
      </c>
      <c r="O1801" s="381" t="s">
        <v>6028</v>
      </c>
    </row>
    <row r="1802" spans="3:15" x14ac:dyDescent="0.2">
      <c r="C1802" s="377"/>
      <c r="D1802" s="377"/>
      <c r="E1802" s="377"/>
      <c r="H1802" s="386" t="s">
        <v>6499</v>
      </c>
      <c r="I1802" s="388" t="s">
        <v>6598</v>
      </c>
      <c r="J1802" s="381" t="s">
        <v>6599</v>
      </c>
      <c r="L1802" s="381" t="s">
        <v>9125</v>
      </c>
      <c r="M1802" s="381" t="s">
        <v>6030</v>
      </c>
      <c r="N1802" s="380" t="s">
        <v>6031</v>
      </c>
      <c r="O1802" s="381" t="s">
        <v>6032</v>
      </c>
    </row>
    <row r="1803" spans="3:15" x14ac:dyDescent="0.2">
      <c r="C1803" s="377"/>
      <c r="D1803" s="377"/>
      <c r="E1803" s="377"/>
      <c r="H1803" s="386" t="s">
        <v>6499</v>
      </c>
      <c r="I1803" s="388" t="s">
        <v>6600</v>
      </c>
      <c r="J1803" s="381" t="s">
        <v>6601</v>
      </c>
      <c r="L1803" s="381" t="s">
        <v>9126</v>
      </c>
      <c r="M1803" s="381" t="s">
        <v>6030</v>
      </c>
      <c r="N1803" s="380" t="s">
        <v>3669</v>
      </c>
      <c r="O1803" s="381" t="s">
        <v>6033</v>
      </c>
    </row>
    <row r="1804" spans="3:15" x14ac:dyDescent="0.2">
      <c r="C1804" s="377"/>
      <c r="D1804" s="377"/>
      <c r="E1804" s="377"/>
      <c r="H1804" s="386" t="s">
        <v>6499</v>
      </c>
      <c r="I1804" s="388" t="s">
        <v>6602</v>
      </c>
      <c r="J1804" s="381" t="s">
        <v>6603</v>
      </c>
      <c r="L1804" s="381" t="s">
        <v>9127</v>
      </c>
      <c r="M1804" s="381" t="s">
        <v>6030</v>
      </c>
      <c r="N1804" s="380" t="s">
        <v>6034</v>
      </c>
      <c r="O1804" s="381" t="s">
        <v>6035</v>
      </c>
    </row>
    <row r="1805" spans="3:15" x14ac:dyDescent="0.2">
      <c r="C1805" s="377"/>
      <c r="D1805" s="377"/>
      <c r="E1805" s="377"/>
      <c r="H1805" s="386" t="s">
        <v>6499</v>
      </c>
      <c r="I1805" s="388" t="s">
        <v>6604</v>
      </c>
      <c r="J1805" s="381" t="s">
        <v>6605</v>
      </c>
      <c r="L1805" s="381" t="s">
        <v>9128</v>
      </c>
      <c r="M1805" s="381" t="s">
        <v>6030</v>
      </c>
      <c r="N1805" s="380" t="s">
        <v>6036</v>
      </c>
      <c r="O1805" s="381" t="s">
        <v>6037</v>
      </c>
    </row>
    <row r="1806" spans="3:15" x14ac:dyDescent="0.2">
      <c r="C1806" s="377"/>
      <c r="D1806" s="377"/>
      <c r="E1806" s="377"/>
      <c r="H1806" s="386" t="s">
        <v>6499</v>
      </c>
      <c r="I1806" s="388" t="s">
        <v>6606</v>
      </c>
      <c r="J1806" s="381" t="s">
        <v>6607</v>
      </c>
      <c r="L1806" s="381" t="s">
        <v>9129</v>
      </c>
      <c r="M1806" s="381" t="s">
        <v>6030</v>
      </c>
      <c r="N1806" s="380" t="s">
        <v>6038</v>
      </c>
      <c r="O1806" s="381" t="s">
        <v>6039</v>
      </c>
    </row>
    <row r="1807" spans="3:15" x14ac:dyDescent="0.2">
      <c r="C1807" s="377"/>
      <c r="D1807" s="377"/>
      <c r="E1807" s="377"/>
      <c r="H1807" s="394"/>
      <c r="I1807" s="390" t="s">
        <v>6608</v>
      </c>
      <c r="J1807" s="395"/>
      <c r="L1807" s="381" t="s">
        <v>9130</v>
      </c>
      <c r="M1807" s="381" t="s">
        <v>6030</v>
      </c>
      <c r="N1807" s="380" t="s">
        <v>6040</v>
      </c>
      <c r="O1807" s="381" t="s">
        <v>6041</v>
      </c>
    </row>
    <row r="1808" spans="3:15" x14ac:dyDescent="0.2">
      <c r="C1808" s="377"/>
      <c r="D1808" s="377"/>
      <c r="E1808" s="377"/>
      <c r="H1808" s="386" t="s">
        <v>6609</v>
      </c>
      <c r="I1808" s="388" t="s">
        <v>6610</v>
      </c>
      <c r="J1808" s="381" t="s">
        <v>6611</v>
      </c>
      <c r="L1808" s="381" t="s">
        <v>9131</v>
      </c>
      <c r="M1808" s="381" t="s">
        <v>6030</v>
      </c>
      <c r="N1808" s="380" t="s">
        <v>4761</v>
      </c>
      <c r="O1808" s="381" t="s">
        <v>6042</v>
      </c>
    </row>
    <row r="1809" spans="3:15" x14ac:dyDescent="0.2">
      <c r="C1809" s="377"/>
      <c r="D1809" s="377"/>
      <c r="E1809" s="377"/>
      <c r="H1809" s="386" t="s">
        <v>6609</v>
      </c>
      <c r="I1809" s="388" t="s">
        <v>6612</v>
      </c>
      <c r="J1809" s="381" t="s">
        <v>6613</v>
      </c>
      <c r="L1809" s="381" t="s">
        <v>9132</v>
      </c>
      <c r="M1809" s="381" t="s">
        <v>6030</v>
      </c>
      <c r="N1809" s="380" t="s">
        <v>6043</v>
      </c>
      <c r="O1809" s="381" t="s">
        <v>6044</v>
      </c>
    </row>
    <row r="1810" spans="3:15" x14ac:dyDescent="0.2">
      <c r="C1810" s="377"/>
      <c r="D1810" s="377"/>
      <c r="E1810" s="377"/>
      <c r="H1810" s="386" t="s">
        <v>6609</v>
      </c>
      <c r="I1810" s="388" t="s">
        <v>6614</v>
      </c>
      <c r="J1810" s="381" t="s">
        <v>6615</v>
      </c>
      <c r="L1810" s="381" t="s">
        <v>9133</v>
      </c>
      <c r="M1810" s="381" t="s">
        <v>6030</v>
      </c>
      <c r="N1810" s="380" t="s">
        <v>6045</v>
      </c>
      <c r="O1810" s="381" t="s">
        <v>6046</v>
      </c>
    </row>
    <row r="1811" spans="3:15" x14ac:dyDescent="0.2">
      <c r="C1811" s="377"/>
      <c r="D1811" s="377"/>
      <c r="E1811" s="377"/>
      <c r="H1811" s="386" t="s">
        <v>6609</v>
      </c>
      <c r="I1811" s="388" t="s">
        <v>4454</v>
      </c>
      <c r="J1811" s="381" t="s">
        <v>6616</v>
      </c>
      <c r="L1811" s="381" t="s">
        <v>9134</v>
      </c>
      <c r="M1811" s="381" t="s">
        <v>6030</v>
      </c>
      <c r="N1811" s="380" t="s">
        <v>6047</v>
      </c>
      <c r="O1811" s="381" t="s">
        <v>6048</v>
      </c>
    </row>
    <row r="1812" spans="3:15" x14ac:dyDescent="0.2">
      <c r="C1812" s="377"/>
      <c r="D1812" s="377"/>
      <c r="E1812" s="377"/>
      <c r="H1812" s="386" t="s">
        <v>6609</v>
      </c>
      <c r="I1812" s="388" t="s">
        <v>3002</v>
      </c>
      <c r="J1812" s="381" t="s">
        <v>6617</v>
      </c>
      <c r="L1812" s="381" t="s">
        <v>9135</v>
      </c>
      <c r="M1812" s="381" t="s">
        <v>6030</v>
      </c>
      <c r="N1812" s="380" t="s">
        <v>6049</v>
      </c>
      <c r="O1812" s="381" t="s">
        <v>6050</v>
      </c>
    </row>
    <row r="1813" spans="3:15" x14ac:dyDescent="0.2">
      <c r="C1813" s="377"/>
      <c r="D1813" s="377"/>
      <c r="E1813" s="377"/>
      <c r="H1813" s="386" t="s">
        <v>6609</v>
      </c>
      <c r="I1813" s="388" t="s">
        <v>6618</v>
      </c>
      <c r="J1813" s="381" t="s">
        <v>6619</v>
      </c>
      <c r="L1813" s="381" t="s">
        <v>9136</v>
      </c>
      <c r="M1813" s="381" t="s">
        <v>6030</v>
      </c>
      <c r="N1813" s="380" t="s">
        <v>3915</v>
      </c>
      <c r="O1813" s="381" t="s">
        <v>6051</v>
      </c>
    </row>
    <row r="1814" spans="3:15" x14ac:dyDescent="0.2">
      <c r="C1814" s="377"/>
      <c r="D1814" s="377"/>
      <c r="E1814" s="377"/>
      <c r="H1814" s="386" t="s">
        <v>6609</v>
      </c>
      <c r="I1814" s="388" t="s">
        <v>6620</v>
      </c>
      <c r="J1814" s="381" t="s">
        <v>6621</v>
      </c>
      <c r="L1814" s="381" t="s">
        <v>9137</v>
      </c>
      <c r="M1814" s="381" t="s">
        <v>6030</v>
      </c>
      <c r="N1814" s="380" t="s">
        <v>6052</v>
      </c>
      <c r="O1814" s="381" t="s">
        <v>6053</v>
      </c>
    </row>
    <row r="1815" spans="3:15" x14ac:dyDescent="0.2">
      <c r="C1815" s="377"/>
      <c r="D1815" s="377"/>
      <c r="E1815" s="377"/>
      <c r="H1815" s="386" t="s">
        <v>6609</v>
      </c>
      <c r="I1815" s="388" t="s">
        <v>6622</v>
      </c>
      <c r="J1815" s="381" t="s">
        <v>6623</v>
      </c>
      <c r="L1815" s="381" t="s">
        <v>9138</v>
      </c>
      <c r="M1815" s="381" t="s">
        <v>6030</v>
      </c>
      <c r="N1815" s="380" t="s">
        <v>6054</v>
      </c>
      <c r="O1815" s="381" t="s">
        <v>6055</v>
      </c>
    </row>
    <row r="1816" spans="3:15" x14ac:dyDescent="0.2">
      <c r="C1816" s="377"/>
      <c r="D1816" s="377"/>
      <c r="E1816" s="377"/>
      <c r="H1816" s="386" t="s">
        <v>6609</v>
      </c>
      <c r="I1816" s="388" t="s">
        <v>6624</v>
      </c>
      <c r="J1816" s="381" t="s">
        <v>6625</v>
      </c>
      <c r="L1816" s="381" t="s">
        <v>9139</v>
      </c>
      <c r="M1816" s="381" t="s">
        <v>6030</v>
      </c>
      <c r="N1816" s="380" t="s">
        <v>6056</v>
      </c>
      <c r="O1816" s="381" t="s">
        <v>6057</v>
      </c>
    </row>
    <row r="1817" spans="3:15" x14ac:dyDescent="0.2">
      <c r="C1817" s="377"/>
      <c r="D1817" s="377"/>
      <c r="E1817" s="377"/>
      <c r="H1817" s="386" t="s">
        <v>6609</v>
      </c>
      <c r="I1817" s="388" t="s">
        <v>6626</v>
      </c>
      <c r="J1817" s="381" t="s">
        <v>6627</v>
      </c>
      <c r="L1817" s="381" t="s">
        <v>9140</v>
      </c>
      <c r="M1817" s="381" t="s">
        <v>6030</v>
      </c>
      <c r="N1817" s="380" t="s">
        <v>6058</v>
      </c>
      <c r="O1817" s="381" t="s">
        <v>6059</v>
      </c>
    </row>
    <row r="1818" spans="3:15" x14ac:dyDescent="0.2">
      <c r="C1818" s="377"/>
      <c r="D1818" s="377"/>
      <c r="E1818" s="377"/>
      <c r="H1818" s="386" t="s">
        <v>6609</v>
      </c>
      <c r="I1818" s="388" t="s">
        <v>6628</v>
      </c>
      <c r="J1818" s="381" t="s">
        <v>6629</v>
      </c>
      <c r="L1818" s="381" t="s">
        <v>9141</v>
      </c>
      <c r="M1818" s="381"/>
      <c r="N1818" s="380"/>
      <c r="O1818" s="381" t="s">
        <v>6059</v>
      </c>
    </row>
    <row r="1819" spans="3:15" x14ac:dyDescent="0.2">
      <c r="C1819" s="377"/>
      <c r="D1819" s="377"/>
      <c r="E1819" s="377"/>
      <c r="H1819" s="386" t="s">
        <v>6609</v>
      </c>
      <c r="I1819" s="388" t="s">
        <v>6630</v>
      </c>
      <c r="J1819" s="381" t="s">
        <v>6631</v>
      </c>
      <c r="L1819" s="381" t="s">
        <v>9142</v>
      </c>
      <c r="M1819" s="381" t="s">
        <v>6030</v>
      </c>
      <c r="N1819" s="380" t="s">
        <v>6060</v>
      </c>
      <c r="O1819" s="381" t="s">
        <v>6061</v>
      </c>
    </row>
    <row r="1820" spans="3:15" x14ac:dyDescent="0.2">
      <c r="C1820" s="377"/>
      <c r="D1820" s="377"/>
      <c r="E1820" s="377"/>
      <c r="H1820" s="386" t="s">
        <v>6609</v>
      </c>
      <c r="I1820" s="388" t="s">
        <v>6632</v>
      </c>
      <c r="J1820" s="381" t="s">
        <v>6633</v>
      </c>
      <c r="L1820" s="381" t="s">
        <v>9143</v>
      </c>
      <c r="M1820" s="381" t="s">
        <v>6030</v>
      </c>
      <c r="N1820" s="380" t="s">
        <v>6062</v>
      </c>
      <c r="O1820" s="381" t="s">
        <v>6063</v>
      </c>
    </row>
    <row r="1821" spans="3:15" x14ac:dyDescent="0.2">
      <c r="C1821" s="377"/>
      <c r="D1821" s="377"/>
      <c r="E1821" s="377"/>
      <c r="H1821" s="386" t="s">
        <v>6609</v>
      </c>
      <c r="I1821" s="388" t="s">
        <v>6634</v>
      </c>
      <c r="J1821" s="381" t="s">
        <v>6635</v>
      </c>
      <c r="L1821" s="381" t="s">
        <v>9144</v>
      </c>
      <c r="M1821" s="381" t="s">
        <v>6030</v>
      </c>
      <c r="N1821" s="380" t="s">
        <v>6064</v>
      </c>
      <c r="O1821" s="381" t="s">
        <v>6065</v>
      </c>
    </row>
    <row r="1822" spans="3:15" x14ac:dyDescent="0.2">
      <c r="C1822" s="377"/>
      <c r="D1822" s="377"/>
      <c r="E1822" s="377"/>
      <c r="H1822" s="386" t="s">
        <v>6609</v>
      </c>
      <c r="I1822" s="388" t="s">
        <v>6636</v>
      </c>
      <c r="J1822" s="381" t="s">
        <v>6637</v>
      </c>
      <c r="L1822" s="381" t="s">
        <v>9145</v>
      </c>
      <c r="M1822" s="381" t="s">
        <v>6030</v>
      </c>
      <c r="N1822" s="380" t="s">
        <v>6066</v>
      </c>
      <c r="O1822" s="381" t="s">
        <v>6067</v>
      </c>
    </row>
    <row r="1823" spans="3:15" x14ac:dyDescent="0.2">
      <c r="C1823" s="377"/>
      <c r="D1823" s="377"/>
      <c r="E1823" s="377"/>
      <c r="H1823" s="386" t="s">
        <v>6609</v>
      </c>
      <c r="I1823" s="388" t="s">
        <v>5720</v>
      </c>
      <c r="J1823" s="381" t="s">
        <v>6638</v>
      </c>
      <c r="L1823" s="381" t="s">
        <v>9146</v>
      </c>
      <c r="M1823" s="381" t="s">
        <v>6030</v>
      </c>
      <c r="N1823" s="380" t="s">
        <v>6068</v>
      </c>
      <c r="O1823" s="381" t="s">
        <v>6069</v>
      </c>
    </row>
    <row r="1824" spans="3:15" x14ac:dyDescent="0.2">
      <c r="C1824" s="377"/>
      <c r="D1824" s="377"/>
      <c r="E1824" s="377"/>
      <c r="H1824" s="386" t="s">
        <v>6609</v>
      </c>
      <c r="I1824" s="388" t="s">
        <v>4804</v>
      </c>
      <c r="J1824" s="381" t="s">
        <v>6639</v>
      </c>
      <c r="L1824" s="381" t="s">
        <v>9147</v>
      </c>
      <c r="M1824" s="381" t="s">
        <v>6030</v>
      </c>
      <c r="N1824" s="380" t="s">
        <v>6070</v>
      </c>
      <c r="O1824" s="381" t="s">
        <v>6071</v>
      </c>
    </row>
    <row r="1825" spans="3:15" x14ac:dyDescent="0.2">
      <c r="C1825" s="377"/>
      <c r="D1825" s="377"/>
      <c r="E1825" s="377"/>
      <c r="H1825" s="386" t="s">
        <v>6609</v>
      </c>
      <c r="I1825" s="388" t="s">
        <v>3982</v>
      </c>
      <c r="J1825" s="381" t="s">
        <v>6640</v>
      </c>
      <c r="L1825" s="381" t="s">
        <v>9148</v>
      </c>
      <c r="M1825" s="381" t="s">
        <v>6030</v>
      </c>
      <c r="N1825" s="380" t="s">
        <v>4854</v>
      </c>
      <c r="O1825" s="381" t="s">
        <v>6072</v>
      </c>
    </row>
    <row r="1826" spans="3:15" x14ac:dyDescent="0.2">
      <c r="C1826" s="377"/>
      <c r="D1826" s="377"/>
      <c r="E1826" s="377"/>
      <c r="H1826" s="386" t="s">
        <v>6609</v>
      </c>
      <c r="I1826" s="388" t="s">
        <v>6641</v>
      </c>
      <c r="J1826" s="381" t="s">
        <v>6642</v>
      </c>
      <c r="L1826" s="381" t="s">
        <v>9149</v>
      </c>
      <c r="M1826" s="381" t="s">
        <v>6030</v>
      </c>
      <c r="N1826" s="380" t="s">
        <v>6073</v>
      </c>
      <c r="O1826" s="381" t="s">
        <v>6074</v>
      </c>
    </row>
    <row r="1827" spans="3:15" x14ac:dyDescent="0.2">
      <c r="C1827" s="377"/>
      <c r="D1827" s="377"/>
      <c r="E1827" s="377"/>
      <c r="H1827" s="386" t="s">
        <v>6609</v>
      </c>
      <c r="I1827" s="388" t="s">
        <v>6643</v>
      </c>
      <c r="J1827" s="381" t="s">
        <v>6644</v>
      </c>
      <c r="L1827" s="381" t="s">
        <v>9150</v>
      </c>
      <c r="M1827" s="381"/>
      <c r="N1827" s="380"/>
      <c r="O1827" s="381" t="s">
        <v>6074</v>
      </c>
    </row>
    <row r="1828" spans="3:15" x14ac:dyDescent="0.2">
      <c r="C1828" s="377"/>
      <c r="D1828" s="377"/>
      <c r="E1828" s="377"/>
      <c r="H1828" s="386" t="s">
        <v>6609</v>
      </c>
      <c r="I1828" s="388" t="s">
        <v>6645</v>
      </c>
      <c r="J1828" s="381" t="s">
        <v>6646</v>
      </c>
      <c r="L1828" s="381" t="s">
        <v>9151</v>
      </c>
      <c r="M1828" s="381" t="s">
        <v>6030</v>
      </c>
      <c r="N1828" s="380" t="s">
        <v>6075</v>
      </c>
      <c r="O1828" s="381" t="s">
        <v>6076</v>
      </c>
    </row>
    <row r="1829" spans="3:15" x14ac:dyDescent="0.2">
      <c r="C1829" s="377"/>
      <c r="D1829" s="377"/>
      <c r="E1829" s="377"/>
      <c r="H1829" s="394"/>
      <c r="I1829" s="390" t="s">
        <v>6647</v>
      </c>
      <c r="J1829" s="395"/>
      <c r="L1829" s="381" t="s">
        <v>9152</v>
      </c>
      <c r="M1829" s="381"/>
      <c r="N1829" s="380"/>
      <c r="O1829" s="381" t="s">
        <v>6076</v>
      </c>
    </row>
    <row r="1830" spans="3:15" x14ac:dyDescent="0.2">
      <c r="C1830" s="377"/>
      <c r="D1830" s="377"/>
      <c r="E1830" s="377"/>
      <c r="H1830" s="386" t="s">
        <v>6648</v>
      </c>
      <c r="I1830" s="388" t="s">
        <v>6649</v>
      </c>
      <c r="J1830" s="381" t="s">
        <v>6650</v>
      </c>
      <c r="L1830" s="381" t="s">
        <v>9153</v>
      </c>
      <c r="M1830" s="381" t="s">
        <v>6030</v>
      </c>
      <c r="N1830" s="380" t="s">
        <v>6077</v>
      </c>
      <c r="O1830" s="381" t="s">
        <v>6078</v>
      </c>
    </row>
    <row r="1831" spans="3:15" x14ac:dyDescent="0.2">
      <c r="C1831" s="377"/>
      <c r="D1831" s="377"/>
      <c r="E1831" s="377"/>
      <c r="H1831" s="386" t="s">
        <v>6648</v>
      </c>
      <c r="I1831" s="388" t="s">
        <v>6651</v>
      </c>
      <c r="J1831" s="381" t="s">
        <v>6652</v>
      </c>
      <c r="L1831" s="381" t="s">
        <v>9154</v>
      </c>
      <c r="M1831" s="381" t="s">
        <v>6030</v>
      </c>
      <c r="N1831" s="380" t="s">
        <v>6079</v>
      </c>
      <c r="O1831" s="381" t="s">
        <v>6080</v>
      </c>
    </row>
    <row r="1832" spans="3:15" x14ac:dyDescent="0.2">
      <c r="C1832" s="377"/>
      <c r="D1832" s="377"/>
      <c r="E1832" s="377"/>
      <c r="H1832" s="386" t="s">
        <v>6648</v>
      </c>
      <c r="I1832" s="388" t="s">
        <v>6653</v>
      </c>
      <c r="J1832" s="381" t="s">
        <v>6654</v>
      </c>
      <c r="L1832" s="381" t="s">
        <v>9155</v>
      </c>
      <c r="M1832" s="381" t="s">
        <v>6030</v>
      </c>
      <c r="N1832" s="380" t="s">
        <v>6081</v>
      </c>
      <c r="O1832" s="381" t="s">
        <v>6082</v>
      </c>
    </row>
    <row r="1833" spans="3:15" x14ac:dyDescent="0.2">
      <c r="C1833" s="377"/>
      <c r="D1833" s="377"/>
      <c r="E1833" s="377"/>
      <c r="H1833" s="386" t="s">
        <v>6648</v>
      </c>
      <c r="I1833" s="388" t="s">
        <v>4509</v>
      </c>
      <c r="J1833" s="381" t="s">
        <v>6655</v>
      </c>
      <c r="L1833" s="381" t="s">
        <v>9156</v>
      </c>
      <c r="M1833" s="381" t="s">
        <v>6030</v>
      </c>
      <c r="N1833" s="380" t="s">
        <v>6083</v>
      </c>
      <c r="O1833" s="381" t="s">
        <v>6084</v>
      </c>
    </row>
    <row r="1834" spans="3:15" x14ac:dyDescent="0.2">
      <c r="C1834" s="377"/>
      <c r="D1834" s="377"/>
      <c r="E1834" s="377"/>
      <c r="H1834" s="386" t="s">
        <v>6648</v>
      </c>
      <c r="I1834" s="388" t="s">
        <v>6656</v>
      </c>
      <c r="J1834" s="381" t="s">
        <v>6657</v>
      </c>
      <c r="L1834" s="381" t="s">
        <v>9157</v>
      </c>
      <c r="M1834" s="381" t="s">
        <v>6030</v>
      </c>
      <c r="N1834" s="380" t="s">
        <v>6085</v>
      </c>
      <c r="O1834" s="381" t="s">
        <v>6086</v>
      </c>
    </row>
    <row r="1835" spans="3:15" x14ac:dyDescent="0.2">
      <c r="C1835" s="377"/>
      <c r="D1835" s="377"/>
      <c r="E1835" s="377"/>
      <c r="H1835" s="386" t="s">
        <v>6648</v>
      </c>
      <c r="I1835" s="388" t="s">
        <v>6658</v>
      </c>
      <c r="J1835" s="381" t="s">
        <v>6659</v>
      </c>
      <c r="L1835" s="381" t="s">
        <v>9158</v>
      </c>
      <c r="M1835" s="381" t="s">
        <v>6030</v>
      </c>
      <c r="N1835" s="380" t="s">
        <v>6087</v>
      </c>
      <c r="O1835" s="381" t="s">
        <v>6088</v>
      </c>
    </row>
    <row r="1836" spans="3:15" x14ac:dyDescent="0.2">
      <c r="C1836" s="377"/>
      <c r="D1836" s="377"/>
      <c r="E1836" s="377"/>
      <c r="H1836" s="386" t="s">
        <v>6648</v>
      </c>
      <c r="I1836" s="388" t="s">
        <v>6660</v>
      </c>
      <c r="J1836" s="381" t="s">
        <v>6661</v>
      </c>
      <c r="L1836" s="381" t="s">
        <v>9159</v>
      </c>
      <c r="M1836" s="381" t="s">
        <v>6090</v>
      </c>
      <c r="N1836" s="380" t="s">
        <v>6091</v>
      </c>
      <c r="O1836" s="381" t="s">
        <v>6092</v>
      </c>
    </row>
    <row r="1837" spans="3:15" x14ac:dyDescent="0.2">
      <c r="C1837" s="377"/>
      <c r="D1837" s="377"/>
      <c r="E1837" s="377"/>
      <c r="H1837" s="386" t="s">
        <v>6648</v>
      </c>
      <c r="I1837" s="388" t="s">
        <v>5856</v>
      </c>
      <c r="J1837" s="381" t="s">
        <v>6662</v>
      </c>
      <c r="L1837" s="381" t="s">
        <v>9160</v>
      </c>
      <c r="M1837" s="381" t="s">
        <v>6090</v>
      </c>
      <c r="N1837" s="380" t="s">
        <v>6093</v>
      </c>
      <c r="O1837" s="381" t="s">
        <v>6094</v>
      </c>
    </row>
    <row r="1838" spans="3:15" x14ac:dyDescent="0.2">
      <c r="C1838" s="377"/>
      <c r="D1838" s="377"/>
      <c r="E1838" s="377"/>
      <c r="H1838" s="386" t="s">
        <v>6648</v>
      </c>
      <c r="I1838" s="388" t="s">
        <v>6663</v>
      </c>
      <c r="J1838" s="381" t="s">
        <v>6664</v>
      </c>
      <c r="L1838" s="381" t="s">
        <v>9161</v>
      </c>
      <c r="M1838" s="381" t="s">
        <v>6090</v>
      </c>
      <c r="N1838" s="380" t="s">
        <v>6095</v>
      </c>
      <c r="O1838" s="381" t="s">
        <v>6096</v>
      </c>
    </row>
    <row r="1839" spans="3:15" x14ac:dyDescent="0.2">
      <c r="C1839" s="377"/>
      <c r="D1839" s="377"/>
      <c r="E1839" s="377"/>
      <c r="H1839" s="386" t="s">
        <v>6648</v>
      </c>
      <c r="I1839" s="388" t="s">
        <v>6665</v>
      </c>
      <c r="J1839" s="381" t="s">
        <v>6666</v>
      </c>
      <c r="L1839" s="381" t="s">
        <v>9162</v>
      </c>
      <c r="M1839" s="381" t="s">
        <v>6090</v>
      </c>
      <c r="N1839" s="380" t="s">
        <v>6097</v>
      </c>
      <c r="O1839" s="381" t="s">
        <v>6098</v>
      </c>
    </row>
    <row r="1840" spans="3:15" x14ac:dyDescent="0.2">
      <c r="C1840" s="377"/>
      <c r="D1840" s="377"/>
      <c r="E1840" s="377"/>
      <c r="H1840" s="386" t="s">
        <v>6648</v>
      </c>
      <c r="I1840" s="388" t="s">
        <v>6667</v>
      </c>
      <c r="J1840" s="381" t="s">
        <v>6668</v>
      </c>
      <c r="L1840" s="381" t="s">
        <v>9163</v>
      </c>
      <c r="M1840" s="381" t="s">
        <v>6090</v>
      </c>
      <c r="N1840" s="380" t="s">
        <v>6099</v>
      </c>
      <c r="O1840" s="381" t="s">
        <v>6100</v>
      </c>
    </row>
    <row r="1841" spans="3:15" x14ac:dyDescent="0.2">
      <c r="C1841" s="377"/>
      <c r="D1841" s="377"/>
      <c r="E1841" s="377"/>
      <c r="H1841" s="386" t="s">
        <v>6648</v>
      </c>
      <c r="I1841" s="388" t="s">
        <v>6669</v>
      </c>
      <c r="J1841" s="381" t="s">
        <v>6670</v>
      </c>
      <c r="L1841" s="381" t="s">
        <v>9164</v>
      </c>
      <c r="M1841" s="381"/>
      <c r="N1841" s="380"/>
      <c r="O1841" s="381" t="s">
        <v>6100</v>
      </c>
    </row>
    <row r="1842" spans="3:15" x14ac:dyDescent="0.2">
      <c r="C1842" s="377"/>
      <c r="D1842" s="377"/>
      <c r="E1842" s="377"/>
      <c r="H1842" s="386" t="s">
        <v>6648</v>
      </c>
      <c r="I1842" s="388" t="s">
        <v>6671</v>
      </c>
      <c r="J1842" s="381" t="s">
        <v>6672</v>
      </c>
      <c r="L1842" s="381" t="s">
        <v>9165</v>
      </c>
      <c r="M1842" s="381"/>
      <c r="N1842" s="380"/>
      <c r="O1842" s="381" t="s">
        <v>6100</v>
      </c>
    </row>
    <row r="1843" spans="3:15" x14ac:dyDescent="0.2">
      <c r="C1843" s="377"/>
      <c r="D1843" s="377"/>
      <c r="E1843" s="377"/>
      <c r="H1843" s="386" t="s">
        <v>6648</v>
      </c>
      <c r="I1843" s="388" t="s">
        <v>6673</v>
      </c>
      <c r="J1843" s="381" t="s">
        <v>6674</v>
      </c>
      <c r="L1843" s="381" t="s">
        <v>9166</v>
      </c>
      <c r="M1843" s="381" t="s">
        <v>6090</v>
      </c>
      <c r="N1843" s="380" t="s">
        <v>6101</v>
      </c>
      <c r="O1843" s="381" t="s">
        <v>6102</v>
      </c>
    </row>
    <row r="1844" spans="3:15" x14ac:dyDescent="0.2">
      <c r="C1844" s="377"/>
      <c r="D1844" s="377"/>
      <c r="E1844" s="377"/>
      <c r="H1844" s="386" t="s">
        <v>6648</v>
      </c>
      <c r="I1844" s="388" t="s">
        <v>6675</v>
      </c>
      <c r="J1844" s="381" t="s">
        <v>6676</v>
      </c>
      <c r="L1844" s="381" t="s">
        <v>9167</v>
      </c>
      <c r="M1844" s="381"/>
      <c r="N1844" s="380"/>
      <c r="O1844" s="381" t="s">
        <v>6102</v>
      </c>
    </row>
    <row r="1845" spans="3:15" x14ac:dyDescent="0.2">
      <c r="C1845" s="377"/>
      <c r="D1845" s="377"/>
      <c r="E1845" s="377"/>
      <c r="H1845" s="386" t="s">
        <v>6648</v>
      </c>
      <c r="I1845" s="388" t="s">
        <v>6677</v>
      </c>
      <c r="J1845" s="381" t="s">
        <v>6678</v>
      </c>
      <c r="L1845" s="381" t="s">
        <v>9168</v>
      </c>
      <c r="M1845" s="381" t="s">
        <v>6090</v>
      </c>
      <c r="N1845" s="380" t="s">
        <v>6103</v>
      </c>
      <c r="O1845" s="381" t="s">
        <v>6104</v>
      </c>
    </row>
    <row r="1846" spans="3:15" x14ac:dyDescent="0.2">
      <c r="C1846" s="377"/>
      <c r="D1846" s="377"/>
      <c r="E1846" s="377"/>
      <c r="H1846" s="386" t="s">
        <v>6648</v>
      </c>
      <c r="I1846" s="388" t="s">
        <v>6679</v>
      </c>
      <c r="J1846" s="381" t="s">
        <v>6680</v>
      </c>
      <c r="L1846" s="381" t="s">
        <v>9169</v>
      </c>
      <c r="M1846" s="381"/>
      <c r="N1846" s="380"/>
      <c r="O1846" s="381" t="s">
        <v>6104</v>
      </c>
    </row>
    <row r="1847" spans="3:15" x14ac:dyDescent="0.2">
      <c r="C1847" s="377"/>
      <c r="D1847" s="377"/>
      <c r="E1847" s="377"/>
      <c r="H1847" s="386" t="s">
        <v>6648</v>
      </c>
      <c r="I1847" s="388" t="s">
        <v>5716</v>
      </c>
      <c r="J1847" s="381" t="s">
        <v>6681</v>
      </c>
      <c r="L1847" s="381" t="s">
        <v>9170</v>
      </c>
      <c r="M1847" s="381" t="s">
        <v>6090</v>
      </c>
      <c r="N1847" s="380" t="s">
        <v>6105</v>
      </c>
      <c r="O1847" s="381" t="s">
        <v>6106</v>
      </c>
    </row>
    <row r="1848" spans="3:15" x14ac:dyDescent="0.2">
      <c r="C1848" s="377"/>
      <c r="D1848" s="377"/>
      <c r="E1848" s="377"/>
      <c r="H1848" s="386" t="s">
        <v>6648</v>
      </c>
      <c r="I1848" s="388" t="s">
        <v>4407</v>
      </c>
      <c r="J1848" s="381" t="s">
        <v>6682</v>
      </c>
      <c r="L1848" s="381" t="s">
        <v>9171</v>
      </c>
      <c r="M1848" s="381" t="s">
        <v>6090</v>
      </c>
      <c r="N1848" s="380" t="s">
        <v>4707</v>
      </c>
      <c r="O1848" s="381" t="s">
        <v>6107</v>
      </c>
    </row>
    <row r="1849" spans="3:15" x14ac:dyDescent="0.2">
      <c r="C1849" s="377"/>
      <c r="D1849" s="377"/>
      <c r="E1849" s="377"/>
      <c r="H1849" s="386" t="s">
        <v>6648</v>
      </c>
      <c r="I1849" s="388" t="s">
        <v>6683</v>
      </c>
      <c r="J1849" s="381" t="s">
        <v>6684</v>
      </c>
      <c r="L1849" s="381" t="s">
        <v>9172</v>
      </c>
      <c r="M1849" s="381" t="s">
        <v>6090</v>
      </c>
      <c r="N1849" s="380" t="s">
        <v>6108</v>
      </c>
      <c r="O1849" s="381" t="s">
        <v>6109</v>
      </c>
    </row>
    <row r="1850" spans="3:15" x14ac:dyDescent="0.2">
      <c r="C1850" s="377"/>
      <c r="D1850" s="377"/>
      <c r="E1850" s="377"/>
      <c r="H1850" s="386" t="s">
        <v>6648</v>
      </c>
      <c r="I1850" s="388" t="s">
        <v>6685</v>
      </c>
      <c r="J1850" s="381" t="s">
        <v>6686</v>
      </c>
      <c r="L1850" s="381" t="s">
        <v>9173</v>
      </c>
      <c r="M1850" s="381" t="s">
        <v>6090</v>
      </c>
      <c r="N1850" s="380" t="s">
        <v>6110</v>
      </c>
      <c r="O1850" s="381" t="s">
        <v>6111</v>
      </c>
    </row>
    <row r="1851" spans="3:15" x14ac:dyDescent="0.2">
      <c r="C1851" s="377"/>
      <c r="D1851" s="377"/>
      <c r="E1851" s="377"/>
      <c r="H1851" s="386" t="s">
        <v>6648</v>
      </c>
      <c r="I1851" s="388" t="s">
        <v>6687</v>
      </c>
      <c r="J1851" s="381" t="s">
        <v>6688</v>
      </c>
      <c r="L1851" s="381" t="s">
        <v>9174</v>
      </c>
      <c r="M1851" s="381"/>
      <c r="N1851" s="380"/>
      <c r="O1851" s="381" t="s">
        <v>6111</v>
      </c>
    </row>
    <row r="1852" spans="3:15" x14ac:dyDescent="0.2">
      <c r="C1852" s="377"/>
      <c r="D1852" s="377"/>
      <c r="E1852" s="377"/>
      <c r="H1852" s="386" t="s">
        <v>6648</v>
      </c>
      <c r="I1852" s="388" t="s">
        <v>6689</v>
      </c>
      <c r="J1852" s="381" t="s">
        <v>6690</v>
      </c>
      <c r="L1852" s="381" t="s">
        <v>9175</v>
      </c>
      <c r="M1852" s="381"/>
      <c r="N1852" s="380"/>
      <c r="O1852" s="381" t="s">
        <v>6111</v>
      </c>
    </row>
    <row r="1853" spans="3:15" x14ac:dyDescent="0.2">
      <c r="C1853" s="377"/>
      <c r="D1853" s="377"/>
      <c r="E1853" s="377"/>
      <c r="H1853" s="386" t="s">
        <v>6648</v>
      </c>
      <c r="I1853" s="388" t="s">
        <v>5731</v>
      </c>
      <c r="J1853" s="381" t="s">
        <v>6691</v>
      </c>
      <c r="L1853" s="381" t="s">
        <v>9176</v>
      </c>
      <c r="M1853" s="381" t="s">
        <v>6090</v>
      </c>
      <c r="N1853" s="380" t="s">
        <v>6112</v>
      </c>
      <c r="O1853" s="381" t="s">
        <v>6113</v>
      </c>
    </row>
    <row r="1854" spans="3:15" x14ac:dyDescent="0.2">
      <c r="C1854" s="377"/>
      <c r="D1854" s="377"/>
      <c r="E1854" s="377"/>
      <c r="H1854" s="386" t="s">
        <v>6648</v>
      </c>
      <c r="I1854" s="388" t="s">
        <v>6692</v>
      </c>
      <c r="J1854" s="381" t="s">
        <v>6693</v>
      </c>
      <c r="L1854" s="381" t="s">
        <v>9177</v>
      </c>
      <c r="M1854" s="381"/>
      <c r="N1854" s="380"/>
      <c r="O1854" s="381" t="s">
        <v>6113</v>
      </c>
    </row>
    <row r="1855" spans="3:15" x14ac:dyDescent="0.2">
      <c r="C1855" s="377"/>
      <c r="D1855" s="377"/>
      <c r="E1855" s="377"/>
      <c r="H1855" s="386" t="s">
        <v>6648</v>
      </c>
      <c r="I1855" s="388" t="s">
        <v>6694</v>
      </c>
      <c r="J1855" s="381" t="s">
        <v>6695</v>
      </c>
      <c r="L1855" s="381" t="s">
        <v>9178</v>
      </c>
      <c r="M1855" s="381" t="s">
        <v>6090</v>
      </c>
      <c r="N1855" s="380" t="s">
        <v>6114</v>
      </c>
      <c r="O1855" s="381" t="s">
        <v>6115</v>
      </c>
    </row>
    <row r="1856" spans="3:15" x14ac:dyDescent="0.2">
      <c r="C1856" s="377"/>
      <c r="D1856" s="377"/>
      <c r="E1856" s="377"/>
      <c r="H1856" s="386" t="s">
        <v>6648</v>
      </c>
      <c r="I1856" s="388" t="s">
        <v>6696</v>
      </c>
      <c r="J1856" s="381" t="s">
        <v>6697</v>
      </c>
      <c r="L1856" s="381" t="s">
        <v>9179</v>
      </c>
      <c r="M1856" s="381"/>
      <c r="N1856" s="380"/>
      <c r="O1856" s="381" t="s">
        <v>6115</v>
      </c>
    </row>
    <row r="1857" spans="3:15" x14ac:dyDescent="0.2">
      <c r="C1857" s="377"/>
      <c r="D1857" s="377"/>
      <c r="E1857" s="377"/>
      <c r="H1857" s="386" t="s">
        <v>6648</v>
      </c>
      <c r="I1857" s="388" t="s">
        <v>6698</v>
      </c>
      <c r="J1857" s="381" t="s">
        <v>6699</v>
      </c>
      <c r="L1857" s="381" t="s">
        <v>9180</v>
      </c>
      <c r="M1857" s="381" t="s">
        <v>6090</v>
      </c>
      <c r="N1857" s="380" t="s">
        <v>6116</v>
      </c>
      <c r="O1857" s="381" t="s">
        <v>6117</v>
      </c>
    </row>
    <row r="1858" spans="3:15" x14ac:dyDescent="0.2">
      <c r="C1858" s="377"/>
      <c r="D1858" s="377"/>
      <c r="E1858" s="377"/>
      <c r="H1858" s="394"/>
      <c r="I1858" s="390" t="s">
        <v>6700</v>
      </c>
      <c r="J1858" s="395"/>
      <c r="L1858" s="381" t="s">
        <v>9181</v>
      </c>
      <c r="M1858" s="381" t="s">
        <v>6090</v>
      </c>
      <c r="N1858" s="380" t="s">
        <v>6118</v>
      </c>
      <c r="O1858" s="381" t="s">
        <v>6119</v>
      </c>
    </row>
    <row r="1859" spans="3:15" x14ac:dyDescent="0.2">
      <c r="C1859" s="377"/>
      <c r="D1859" s="377"/>
      <c r="E1859" s="377"/>
      <c r="H1859" s="386" t="s">
        <v>6701</v>
      </c>
      <c r="I1859" s="380" t="s">
        <v>6702</v>
      </c>
      <c r="J1859" s="386" t="s">
        <v>6703</v>
      </c>
      <c r="L1859" s="381" t="s">
        <v>9182</v>
      </c>
      <c r="M1859" s="381"/>
      <c r="N1859" s="380"/>
      <c r="O1859" s="381" t="s">
        <v>6119</v>
      </c>
    </row>
    <row r="1860" spans="3:15" x14ac:dyDescent="0.2">
      <c r="C1860" s="377"/>
      <c r="D1860" s="377"/>
      <c r="E1860" s="377"/>
      <c r="H1860" s="386" t="s">
        <v>6701</v>
      </c>
      <c r="I1860" s="380" t="s">
        <v>6706</v>
      </c>
      <c r="J1860" s="386" t="s">
        <v>6707</v>
      </c>
      <c r="L1860" s="381" t="s">
        <v>9183</v>
      </c>
      <c r="M1860" s="381" t="s">
        <v>6090</v>
      </c>
      <c r="N1860" s="380" t="s">
        <v>6120</v>
      </c>
      <c r="O1860" s="381" t="s">
        <v>6121</v>
      </c>
    </row>
    <row r="1861" spans="3:15" x14ac:dyDescent="0.2">
      <c r="C1861" s="377"/>
      <c r="D1861" s="377"/>
      <c r="E1861" s="377"/>
      <c r="H1861" s="386" t="s">
        <v>6701</v>
      </c>
      <c r="I1861" s="380" t="s">
        <v>6708</v>
      </c>
      <c r="J1861" s="386" t="s">
        <v>6709</v>
      </c>
      <c r="L1861" s="381" t="s">
        <v>9184</v>
      </c>
      <c r="M1861" s="381" t="s">
        <v>6090</v>
      </c>
      <c r="N1861" s="380" t="s">
        <v>6122</v>
      </c>
      <c r="O1861" s="381" t="s">
        <v>6123</v>
      </c>
    </row>
    <row r="1862" spans="3:15" x14ac:dyDescent="0.2">
      <c r="C1862" s="377"/>
      <c r="D1862" s="377"/>
      <c r="E1862" s="377"/>
      <c r="H1862" s="386" t="s">
        <v>6701</v>
      </c>
      <c r="I1862" s="380" t="s">
        <v>6710</v>
      </c>
      <c r="J1862" s="386" t="s">
        <v>6711</v>
      </c>
      <c r="L1862" s="381" t="s">
        <v>9185</v>
      </c>
      <c r="M1862" s="381" t="s">
        <v>6090</v>
      </c>
      <c r="N1862" s="380" t="s">
        <v>6124</v>
      </c>
      <c r="O1862" s="381" t="s">
        <v>6125</v>
      </c>
    </row>
    <row r="1863" spans="3:15" x14ac:dyDescent="0.2">
      <c r="C1863" s="377"/>
      <c r="D1863" s="377"/>
      <c r="E1863" s="377"/>
      <c r="H1863" s="386" t="s">
        <v>6701</v>
      </c>
      <c r="I1863" s="380" t="s">
        <v>6712</v>
      </c>
      <c r="J1863" s="386" t="s">
        <v>6713</v>
      </c>
      <c r="L1863" s="381" t="s">
        <v>9186</v>
      </c>
      <c r="M1863" s="381" t="s">
        <v>6090</v>
      </c>
      <c r="N1863" s="380" t="s">
        <v>6126</v>
      </c>
      <c r="O1863" s="381" t="s">
        <v>6127</v>
      </c>
    </row>
    <row r="1864" spans="3:15" x14ac:dyDescent="0.2">
      <c r="C1864" s="377"/>
      <c r="D1864" s="377"/>
      <c r="E1864" s="377"/>
      <c r="H1864" s="386" t="s">
        <v>6701</v>
      </c>
      <c r="I1864" s="380" t="s">
        <v>6714</v>
      </c>
      <c r="J1864" s="386" t="s">
        <v>6715</v>
      </c>
      <c r="L1864" s="381" t="s">
        <v>9187</v>
      </c>
      <c r="M1864" s="381" t="s">
        <v>6090</v>
      </c>
      <c r="N1864" s="380" t="s">
        <v>6128</v>
      </c>
      <c r="O1864" s="381" t="s">
        <v>6129</v>
      </c>
    </row>
    <row r="1865" spans="3:15" x14ac:dyDescent="0.2">
      <c r="C1865" s="377"/>
      <c r="D1865" s="377"/>
      <c r="E1865" s="377"/>
      <c r="H1865" s="386" t="s">
        <v>6701</v>
      </c>
      <c r="I1865" s="380" t="s">
        <v>6716</v>
      </c>
      <c r="J1865" s="386" t="s">
        <v>6717</v>
      </c>
      <c r="L1865" s="381" t="s">
        <v>9188</v>
      </c>
      <c r="M1865" s="381" t="s">
        <v>6090</v>
      </c>
      <c r="N1865" s="380" t="s">
        <v>6130</v>
      </c>
      <c r="O1865" s="381" t="s">
        <v>6131</v>
      </c>
    </row>
    <row r="1866" spans="3:15" x14ac:dyDescent="0.2">
      <c r="C1866" s="377"/>
      <c r="D1866" s="377"/>
      <c r="E1866" s="377"/>
      <c r="H1866" s="386" t="s">
        <v>6701</v>
      </c>
      <c r="I1866" s="380" t="s">
        <v>6718</v>
      </c>
      <c r="J1866" s="386" t="s">
        <v>6719</v>
      </c>
      <c r="L1866" s="381" t="s">
        <v>9189</v>
      </c>
      <c r="M1866" s="381" t="s">
        <v>6090</v>
      </c>
      <c r="N1866" s="380" t="s">
        <v>6132</v>
      </c>
      <c r="O1866" s="381" t="s">
        <v>6133</v>
      </c>
    </row>
    <row r="1867" spans="3:15" x14ac:dyDescent="0.2">
      <c r="C1867" s="377"/>
      <c r="D1867" s="377"/>
      <c r="E1867" s="377"/>
      <c r="H1867" s="386" t="s">
        <v>6701</v>
      </c>
      <c r="I1867" s="380" t="s">
        <v>6720</v>
      </c>
      <c r="J1867" s="386" t="s">
        <v>6721</v>
      </c>
      <c r="L1867" s="381" t="s">
        <v>9190</v>
      </c>
      <c r="M1867" s="381" t="s">
        <v>6090</v>
      </c>
      <c r="N1867" s="380" t="s">
        <v>6134</v>
      </c>
      <c r="O1867" s="381" t="s">
        <v>6135</v>
      </c>
    </row>
    <row r="1868" spans="3:15" x14ac:dyDescent="0.2">
      <c r="C1868" s="377"/>
      <c r="D1868" s="377"/>
      <c r="E1868" s="377"/>
      <c r="H1868" s="386" t="s">
        <v>6701</v>
      </c>
      <c r="I1868" s="380" t="s">
        <v>6722</v>
      </c>
      <c r="J1868" s="386" t="s">
        <v>6723</v>
      </c>
      <c r="L1868" s="381" t="s">
        <v>9191</v>
      </c>
      <c r="M1868" s="381"/>
      <c r="N1868" s="380"/>
      <c r="O1868" s="381" t="s">
        <v>6135</v>
      </c>
    </row>
    <row r="1869" spans="3:15" x14ac:dyDescent="0.2">
      <c r="C1869" s="377"/>
      <c r="D1869" s="377"/>
      <c r="E1869" s="377"/>
      <c r="H1869" s="386" t="s">
        <v>6701</v>
      </c>
      <c r="I1869" s="380" t="s">
        <v>6724</v>
      </c>
      <c r="J1869" s="386" t="s">
        <v>6725</v>
      </c>
      <c r="L1869" s="381" t="s">
        <v>9192</v>
      </c>
      <c r="M1869" s="381"/>
      <c r="N1869" s="380"/>
      <c r="O1869" s="381" t="s">
        <v>6135</v>
      </c>
    </row>
    <row r="1870" spans="3:15" x14ac:dyDescent="0.2">
      <c r="C1870" s="377"/>
      <c r="D1870" s="377"/>
      <c r="E1870" s="377"/>
      <c r="H1870" s="386" t="s">
        <v>6701</v>
      </c>
      <c r="I1870" s="380" t="s">
        <v>10006</v>
      </c>
      <c r="J1870" s="386" t="s">
        <v>6727</v>
      </c>
      <c r="L1870" s="381" t="s">
        <v>9193</v>
      </c>
      <c r="M1870" s="381" t="s">
        <v>6090</v>
      </c>
      <c r="N1870" s="380" t="s">
        <v>6136</v>
      </c>
      <c r="O1870" s="381" t="s">
        <v>6137</v>
      </c>
    </row>
    <row r="1871" spans="3:15" x14ac:dyDescent="0.2">
      <c r="C1871" s="377"/>
      <c r="D1871" s="377"/>
      <c r="E1871" s="377"/>
      <c r="H1871" s="386" t="s">
        <v>6701</v>
      </c>
      <c r="I1871" s="380" t="s">
        <v>6730</v>
      </c>
      <c r="J1871" s="386" t="s">
        <v>6731</v>
      </c>
      <c r="L1871" s="381" t="s">
        <v>9194</v>
      </c>
      <c r="M1871" s="381" t="s">
        <v>6090</v>
      </c>
      <c r="N1871" s="380" t="s">
        <v>6138</v>
      </c>
      <c r="O1871" s="381" t="s">
        <v>6139</v>
      </c>
    </row>
    <row r="1872" spans="3:15" x14ac:dyDescent="0.2">
      <c r="C1872" s="377"/>
      <c r="D1872" s="377"/>
      <c r="E1872" s="377"/>
      <c r="H1872" s="386" t="s">
        <v>6701</v>
      </c>
      <c r="I1872" s="380" t="s">
        <v>6732</v>
      </c>
      <c r="J1872" s="386" t="s">
        <v>6733</v>
      </c>
      <c r="L1872" s="381" t="s">
        <v>9195</v>
      </c>
      <c r="M1872" s="381"/>
      <c r="N1872" s="380"/>
      <c r="O1872" s="381" t="s">
        <v>6139</v>
      </c>
    </row>
    <row r="1873" spans="3:15" x14ac:dyDescent="0.2">
      <c r="C1873" s="377"/>
      <c r="D1873" s="377"/>
      <c r="E1873" s="377"/>
      <c r="H1873" s="386" t="s">
        <v>6701</v>
      </c>
      <c r="I1873" s="380" t="s">
        <v>6734</v>
      </c>
      <c r="J1873" s="386" t="s">
        <v>6735</v>
      </c>
      <c r="L1873" s="381" t="s">
        <v>9196</v>
      </c>
      <c r="M1873" s="381" t="s">
        <v>6090</v>
      </c>
      <c r="N1873" s="380" t="s">
        <v>5042</v>
      </c>
      <c r="O1873" s="381" t="s">
        <v>6140</v>
      </c>
    </row>
    <row r="1874" spans="3:15" x14ac:dyDescent="0.2">
      <c r="C1874" s="377"/>
      <c r="D1874" s="377"/>
      <c r="E1874" s="377"/>
      <c r="H1874" s="386" t="s">
        <v>6701</v>
      </c>
      <c r="I1874" s="380" t="s">
        <v>6736</v>
      </c>
      <c r="J1874" s="386" t="s">
        <v>6737</v>
      </c>
      <c r="L1874" s="381" t="s">
        <v>9197</v>
      </c>
      <c r="M1874" s="381"/>
      <c r="N1874" s="380"/>
      <c r="O1874" s="381" t="s">
        <v>6140</v>
      </c>
    </row>
    <row r="1875" spans="3:15" x14ac:dyDescent="0.2">
      <c r="C1875" s="377"/>
      <c r="D1875" s="377"/>
      <c r="E1875" s="377"/>
      <c r="H1875" s="386" t="s">
        <v>6701</v>
      </c>
      <c r="I1875" s="380" t="s">
        <v>6738</v>
      </c>
      <c r="J1875" s="386" t="s">
        <v>6739</v>
      </c>
      <c r="L1875" s="381" t="s">
        <v>9198</v>
      </c>
      <c r="M1875" s="381" t="s">
        <v>6090</v>
      </c>
      <c r="N1875" s="380" t="s">
        <v>6141</v>
      </c>
      <c r="O1875" s="381" t="s">
        <v>6142</v>
      </c>
    </row>
    <row r="1876" spans="3:15" x14ac:dyDescent="0.2">
      <c r="C1876" s="377"/>
      <c r="D1876" s="377"/>
      <c r="E1876" s="377"/>
      <c r="H1876" s="386" t="s">
        <v>6701</v>
      </c>
      <c r="I1876" s="380" t="s">
        <v>6740</v>
      </c>
      <c r="J1876" s="386" t="s">
        <v>6741</v>
      </c>
      <c r="L1876" s="381" t="s">
        <v>9199</v>
      </c>
      <c r="M1876" s="381" t="s">
        <v>6090</v>
      </c>
      <c r="N1876" s="380" t="s">
        <v>6143</v>
      </c>
      <c r="O1876" s="381" t="s">
        <v>6144</v>
      </c>
    </row>
    <row r="1877" spans="3:15" x14ac:dyDescent="0.2">
      <c r="C1877" s="377"/>
      <c r="D1877" s="377"/>
      <c r="E1877" s="377"/>
      <c r="H1877" s="386" t="s">
        <v>6701</v>
      </c>
      <c r="I1877" s="380" t="s">
        <v>6742</v>
      </c>
      <c r="J1877" s="386" t="s">
        <v>6743</v>
      </c>
      <c r="L1877" s="381" t="s">
        <v>9200</v>
      </c>
      <c r="M1877" s="381"/>
      <c r="N1877" s="380"/>
      <c r="O1877" s="381" t="s">
        <v>6144</v>
      </c>
    </row>
    <row r="1878" spans="3:15" x14ac:dyDescent="0.2">
      <c r="C1878" s="377"/>
      <c r="D1878" s="377"/>
      <c r="E1878" s="377"/>
      <c r="H1878" s="386" t="s">
        <v>6701</v>
      </c>
      <c r="I1878" s="380" t="s">
        <v>6744</v>
      </c>
      <c r="J1878" s="386" t="s">
        <v>6745</v>
      </c>
      <c r="L1878" s="381" t="s">
        <v>9201</v>
      </c>
      <c r="M1878" s="381" t="s">
        <v>6090</v>
      </c>
      <c r="N1878" s="380" t="s">
        <v>4322</v>
      </c>
      <c r="O1878" s="381" t="s">
        <v>6145</v>
      </c>
    </row>
    <row r="1879" spans="3:15" x14ac:dyDescent="0.2">
      <c r="C1879" s="377"/>
      <c r="D1879" s="377"/>
      <c r="E1879" s="377"/>
      <c r="H1879" s="386" t="s">
        <v>6701</v>
      </c>
      <c r="I1879" s="380" t="s">
        <v>4067</v>
      </c>
      <c r="J1879" s="386" t="s">
        <v>6746</v>
      </c>
      <c r="L1879" s="381" t="s">
        <v>9202</v>
      </c>
      <c r="M1879" s="381" t="s">
        <v>6090</v>
      </c>
      <c r="N1879" s="380" t="s">
        <v>6146</v>
      </c>
      <c r="O1879" s="381" t="s">
        <v>6147</v>
      </c>
    </row>
    <row r="1880" spans="3:15" x14ac:dyDescent="0.2">
      <c r="C1880" s="377"/>
      <c r="D1880" s="377"/>
      <c r="E1880" s="377"/>
      <c r="H1880" s="386" t="s">
        <v>6701</v>
      </c>
      <c r="I1880" s="380" t="s">
        <v>6747</v>
      </c>
      <c r="J1880" s="386" t="s">
        <v>6748</v>
      </c>
      <c r="L1880" s="381" t="s">
        <v>9203</v>
      </c>
      <c r="M1880" s="381" t="s">
        <v>6090</v>
      </c>
      <c r="N1880" s="380" t="s">
        <v>6148</v>
      </c>
      <c r="O1880" s="381" t="s">
        <v>6149</v>
      </c>
    </row>
    <row r="1881" spans="3:15" x14ac:dyDescent="0.2">
      <c r="C1881" s="377"/>
      <c r="D1881" s="377"/>
      <c r="E1881" s="377"/>
      <c r="H1881" s="386" t="s">
        <v>6701</v>
      </c>
      <c r="I1881" s="380" t="s">
        <v>6749</v>
      </c>
      <c r="J1881" s="386" t="s">
        <v>6750</v>
      </c>
      <c r="L1881" s="381" t="s">
        <v>9204</v>
      </c>
      <c r="M1881" s="381" t="s">
        <v>6090</v>
      </c>
      <c r="N1881" s="380" t="s">
        <v>6150</v>
      </c>
      <c r="O1881" s="381" t="s">
        <v>6151</v>
      </c>
    </row>
    <row r="1882" spans="3:15" x14ac:dyDescent="0.2">
      <c r="C1882" s="377"/>
      <c r="D1882" s="377"/>
      <c r="E1882" s="377"/>
      <c r="H1882" s="386" t="s">
        <v>6701</v>
      </c>
      <c r="I1882" s="380" t="s">
        <v>6751</v>
      </c>
      <c r="J1882" s="386" t="s">
        <v>6752</v>
      </c>
      <c r="L1882" s="381" t="s">
        <v>9205</v>
      </c>
      <c r="M1882" s="381" t="s">
        <v>6090</v>
      </c>
      <c r="N1882" s="380" t="s">
        <v>6152</v>
      </c>
      <c r="O1882" s="381" t="s">
        <v>6153</v>
      </c>
    </row>
    <row r="1883" spans="3:15" x14ac:dyDescent="0.2">
      <c r="C1883" s="377"/>
      <c r="D1883" s="377"/>
      <c r="E1883" s="377"/>
      <c r="H1883" s="394"/>
      <c r="I1883" s="390" t="s">
        <v>6753</v>
      </c>
      <c r="J1883" s="395"/>
      <c r="L1883" s="381" t="s">
        <v>9206</v>
      </c>
      <c r="M1883" s="381" t="s">
        <v>6090</v>
      </c>
      <c r="N1883" s="380" t="s">
        <v>6154</v>
      </c>
      <c r="O1883" s="381" t="s">
        <v>6155</v>
      </c>
    </row>
    <row r="1884" spans="3:15" x14ac:dyDescent="0.2">
      <c r="C1884" s="377"/>
      <c r="D1884" s="377"/>
      <c r="E1884" s="377"/>
      <c r="H1884" s="386" t="s">
        <v>6754</v>
      </c>
      <c r="I1884" s="388" t="s">
        <v>6755</v>
      </c>
      <c r="J1884" s="381" t="s">
        <v>6756</v>
      </c>
      <c r="L1884" s="381" t="s">
        <v>9207</v>
      </c>
      <c r="M1884" s="381" t="s">
        <v>6090</v>
      </c>
      <c r="N1884" s="380" t="s">
        <v>6156</v>
      </c>
      <c r="O1884" s="381" t="s">
        <v>6157</v>
      </c>
    </row>
    <row r="1885" spans="3:15" x14ac:dyDescent="0.2">
      <c r="C1885" s="377"/>
      <c r="D1885" s="377"/>
      <c r="E1885" s="377"/>
      <c r="H1885" s="386" t="s">
        <v>6754</v>
      </c>
      <c r="I1885" s="388" t="s">
        <v>6757</v>
      </c>
      <c r="J1885" s="381" t="s">
        <v>6758</v>
      </c>
      <c r="L1885" s="381" t="s">
        <v>9208</v>
      </c>
      <c r="M1885" s="381" t="s">
        <v>6090</v>
      </c>
      <c r="N1885" s="380" t="s">
        <v>6158</v>
      </c>
      <c r="O1885" s="381" t="s">
        <v>6159</v>
      </c>
    </row>
    <row r="1886" spans="3:15" x14ac:dyDescent="0.2">
      <c r="C1886" s="377"/>
      <c r="D1886" s="377"/>
      <c r="E1886" s="377"/>
      <c r="H1886" s="386" t="s">
        <v>6754</v>
      </c>
      <c r="I1886" s="388" t="s">
        <v>6759</v>
      </c>
      <c r="J1886" s="381" t="s">
        <v>6760</v>
      </c>
      <c r="L1886" s="381" t="s">
        <v>9209</v>
      </c>
      <c r="M1886" s="381" t="s">
        <v>6090</v>
      </c>
      <c r="N1886" s="380" t="s">
        <v>6160</v>
      </c>
      <c r="O1886" s="381" t="s">
        <v>6161</v>
      </c>
    </row>
    <row r="1887" spans="3:15" x14ac:dyDescent="0.2">
      <c r="C1887" s="377"/>
      <c r="D1887" s="377"/>
      <c r="E1887" s="377"/>
      <c r="H1887" s="386" t="s">
        <v>6754</v>
      </c>
      <c r="I1887" s="388" t="s">
        <v>6761</v>
      </c>
      <c r="J1887" s="381" t="s">
        <v>6762</v>
      </c>
      <c r="L1887" s="381" t="s">
        <v>9210</v>
      </c>
      <c r="M1887" s="381" t="s">
        <v>6090</v>
      </c>
      <c r="N1887" s="380" t="s">
        <v>6162</v>
      </c>
      <c r="O1887" s="381" t="s">
        <v>6163</v>
      </c>
    </row>
    <row r="1888" spans="3:15" x14ac:dyDescent="0.2">
      <c r="C1888" s="377"/>
      <c r="D1888" s="377"/>
      <c r="E1888" s="377"/>
      <c r="H1888" s="386" t="s">
        <v>6754</v>
      </c>
      <c r="I1888" s="388" t="s">
        <v>6763</v>
      </c>
      <c r="J1888" s="381" t="s">
        <v>6764</v>
      </c>
      <c r="L1888" s="381" t="s">
        <v>9211</v>
      </c>
      <c r="M1888" s="381" t="s">
        <v>6090</v>
      </c>
      <c r="N1888" s="380" t="s">
        <v>6164</v>
      </c>
      <c r="O1888" s="381" t="s">
        <v>6165</v>
      </c>
    </row>
    <row r="1889" spans="3:15" x14ac:dyDescent="0.2">
      <c r="C1889" s="377"/>
      <c r="D1889" s="377"/>
      <c r="E1889" s="377"/>
      <c r="H1889" s="386" t="s">
        <v>6754</v>
      </c>
      <c r="I1889" s="388" t="s">
        <v>6765</v>
      </c>
      <c r="J1889" s="381" t="s">
        <v>6766</v>
      </c>
      <c r="L1889" s="381" t="s">
        <v>9212</v>
      </c>
      <c r="M1889" s="381" t="s">
        <v>6090</v>
      </c>
      <c r="N1889" s="380" t="s">
        <v>6166</v>
      </c>
      <c r="O1889" s="381" t="s">
        <v>6167</v>
      </c>
    </row>
    <row r="1890" spans="3:15" x14ac:dyDescent="0.2">
      <c r="C1890" s="377"/>
      <c r="D1890" s="377"/>
      <c r="E1890" s="377"/>
      <c r="H1890" s="386" t="s">
        <v>6754</v>
      </c>
      <c r="I1890" s="388" t="s">
        <v>6767</v>
      </c>
      <c r="J1890" s="381" t="s">
        <v>6768</v>
      </c>
      <c r="L1890" s="381" t="s">
        <v>9213</v>
      </c>
      <c r="M1890" s="381"/>
      <c r="N1890" s="380"/>
      <c r="O1890" s="381" t="s">
        <v>6167</v>
      </c>
    </row>
    <row r="1891" spans="3:15" x14ac:dyDescent="0.2">
      <c r="C1891" s="377"/>
      <c r="D1891" s="377"/>
      <c r="E1891" s="377"/>
      <c r="H1891" s="386" t="s">
        <v>6754</v>
      </c>
      <c r="I1891" s="388" t="s">
        <v>6769</v>
      </c>
      <c r="J1891" s="381" t="s">
        <v>6770</v>
      </c>
      <c r="L1891" s="381" t="s">
        <v>9214</v>
      </c>
      <c r="M1891" s="381"/>
      <c r="N1891" s="380"/>
      <c r="O1891" s="381" t="s">
        <v>6167</v>
      </c>
    </row>
    <row r="1892" spans="3:15" x14ac:dyDescent="0.2">
      <c r="C1892" s="377"/>
      <c r="D1892" s="377"/>
      <c r="E1892" s="377"/>
      <c r="H1892" s="386" t="s">
        <v>6754</v>
      </c>
      <c r="I1892" s="388" t="s">
        <v>6771</v>
      </c>
      <c r="J1892" s="381" t="s">
        <v>6772</v>
      </c>
      <c r="L1892" s="381" t="s">
        <v>9215</v>
      </c>
      <c r="M1892" s="381" t="s">
        <v>6169</v>
      </c>
      <c r="N1892" s="380" t="s">
        <v>6170</v>
      </c>
      <c r="O1892" s="381" t="s">
        <v>6171</v>
      </c>
    </row>
    <row r="1893" spans="3:15" x14ac:dyDescent="0.2">
      <c r="C1893" s="377"/>
      <c r="D1893" s="377"/>
      <c r="E1893" s="377"/>
      <c r="H1893" s="386" t="s">
        <v>6754</v>
      </c>
      <c r="I1893" s="388" t="s">
        <v>6773</v>
      </c>
      <c r="J1893" s="381" t="s">
        <v>6774</v>
      </c>
      <c r="L1893" s="381" t="s">
        <v>9216</v>
      </c>
      <c r="M1893" s="381" t="s">
        <v>6169</v>
      </c>
      <c r="N1893" s="380" t="s">
        <v>6172</v>
      </c>
      <c r="O1893" s="381" t="s">
        <v>6173</v>
      </c>
    </row>
    <row r="1894" spans="3:15" x14ac:dyDescent="0.2">
      <c r="C1894" s="377"/>
      <c r="D1894" s="377"/>
      <c r="E1894" s="377"/>
      <c r="H1894" s="386" t="s">
        <v>6754</v>
      </c>
      <c r="I1894" s="388" t="s">
        <v>4361</v>
      </c>
      <c r="J1894" s="381" t="s">
        <v>6775</v>
      </c>
      <c r="L1894" s="381" t="s">
        <v>9217</v>
      </c>
      <c r="M1894" s="381"/>
      <c r="N1894" s="380"/>
      <c r="O1894" s="381" t="s">
        <v>6173</v>
      </c>
    </row>
    <row r="1895" spans="3:15" x14ac:dyDescent="0.2">
      <c r="C1895" s="377"/>
      <c r="D1895" s="377"/>
      <c r="E1895" s="377"/>
      <c r="H1895" s="386" t="s">
        <v>6754</v>
      </c>
      <c r="I1895" s="388" t="s">
        <v>6776</v>
      </c>
      <c r="J1895" s="381" t="s">
        <v>6777</v>
      </c>
      <c r="L1895" s="381" t="s">
        <v>9218</v>
      </c>
      <c r="M1895" s="381" t="s">
        <v>6169</v>
      </c>
      <c r="N1895" s="380" t="s">
        <v>6174</v>
      </c>
      <c r="O1895" s="381" t="s">
        <v>6175</v>
      </c>
    </row>
    <row r="1896" spans="3:15" x14ac:dyDescent="0.2">
      <c r="C1896" s="377"/>
      <c r="D1896" s="377"/>
      <c r="E1896" s="377"/>
      <c r="H1896" s="386" t="s">
        <v>6754</v>
      </c>
      <c r="I1896" s="388" t="s">
        <v>6778</v>
      </c>
      <c r="J1896" s="381" t="s">
        <v>6779</v>
      </c>
      <c r="L1896" s="381" t="s">
        <v>9219</v>
      </c>
      <c r="M1896" s="381" t="s">
        <v>6169</v>
      </c>
      <c r="N1896" s="380" t="s">
        <v>6176</v>
      </c>
      <c r="O1896" s="381" t="s">
        <v>6177</v>
      </c>
    </row>
    <row r="1897" spans="3:15" x14ac:dyDescent="0.2">
      <c r="C1897" s="377"/>
      <c r="D1897" s="377"/>
      <c r="E1897" s="377"/>
      <c r="H1897" s="386" t="s">
        <v>6754</v>
      </c>
      <c r="I1897" s="388" t="s">
        <v>6780</v>
      </c>
      <c r="J1897" s="381" t="s">
        <v>6781</v>
      </c>
      <c r="L1897" s="381" t="s">
        <v>9220</v>
      </c>
      <c r="M1897" s="381"/>
      <c r="N1897" s="380"/>
      <c r="O1897" s="381" t="s">
        <v>6177</v>
      </c>
    </row>
    <row r="1898" spans="3:15" x14ac:dyDescent="0.2">
      <c r="C1898" s="377"/>
      <c r="D1898" s="377"/>
      <c r="E1898" s="377"/>
      <c r="H1898" s="386" t="s">
        <v>6754</v>
      </c>
      <c r="I1898" s="388" t="s">
        <v>6782</v>
      </c>
      <c r="J1898" s="381" t="s">
        <v>6783</v>
      </c>
      <c r="L1898" s="381" t="s">
        <v>9221</v>
      </c>
      <c r="M1898" s="381" t="s">
        <v>6169</v>
      </c>
      <c r="N1898" s="380" t="s">
        <v>6178</v>
      </c>
      <c r="O1898" s="381" t="s">
        <v>6179</v>
      </c>
    </row>
    <row r="1899" spans="3:15" x14ac:dyDescent="0.2">
      <c r="C1899" s="377"/>
      <c r="D1899" s="377"/>
      <c r="E1899" s="377"/>
      <c r="H1899" s="386" t="s">
        <v>6754</v>
      </c>
      <c r="I1899" s="388" t="s">
        <v>6784</v>
      </c>
      <c r="J1899" s="381" t="s">
        <v>6785</v>
      </c>
      <c r="L1899" s="381" t="s">
        <v>9222</v>
      </c>
      <c r="M1899" s="381"/>
      <c r="N1899" s="380"/>
      <c r="O1899" s="381" t="s">
        <v>6179</v>
      </c>
    </row>
    <row r="1900" spans="3:15" x14ac:dyDescent="0.2">
      <c r="C1900" s="377"/>
      <c r="D1900" s="377"/>
      <c r="E1900" s="377"/>
      <c r="H1900" s="386" t="s">
        <v>6754</v>
      </c>
      <c r="I1900" s="388" t="s">
        <v>6786</v>
      </c>
      <c r="J1900" s="381" t="s">
        <v>6787</v>
      </c>
      <c r="L1900" s="381" t="s">
        <v>9223</v>
      </c>
      <c r="M1900" s="381" t="s">
        <v>6169</v>
      </c>
      <c r="N1900" s="380" t="s">
        <v>6180</v>
      </c>
      <c r="O1900" s="381" t="s">
        <v>6181</v>
      </c>
    </row>
    <row r="1901" spans="3:15" x14ac:dyDescent="0.2">
      <c r="C1901" s="377"/>
      <c r="D1901" s="377"/>
      <c r="E1901" s="377"/>
      <c r="H1901" s="386" t="s">
        <v>6754</v>
      </c>
      <c r="I1901" s="388" t="s">
        <v>6788</v>
      </c>
      <c r="J1901" s="381" t="s">
        <v>6789</v>
      </c>
      <c r="L1901" s="381" t="s">
        <v>9224</v>
      </c>
      <c r="M1901" s="381" t="s">
        <v>6169</v>
      </c>
      <c r="N1901" s="380" t="s">
        <v>6182</v>
      </c>
      <c r="O1901" s="381" t="s">
        <v>6183</v>
      </c>
    </row>
    <row r="1902" spans="3:15" x14ac:dyDescent="0.2">
      <c r="C1902" s="377"/>
      <c r="D1902" s="377"/>
      <c r="E1902" s="377"/>
      <c r="H1902" s="386" t="s">
        <v>6754</v>
      </c>
      <c r="I1902" s="388" t="s">
        <v>6790</v>
      </c>
      <c r="J1902" s="381" t="s">
        <v>6791</v>
      </c>
      <c r="L1902" s="381" t="s">
        <v>9225</v>
      </c>
      <c r="M1902" s="381" t="s">
        <v>6169</v>
      </c>
      <c r="N1902" s="380" t="s">
        <v>6184</v>
      </c>
      <c r="O1902" s="381" t="s">
        <v>6185</v>
      </c>
    </row>
    <row r="1903" spans="3:15" x14ac:dyDescent="0.2">
      <c r="C1903" s="377"/>
      <c r="D1903" s="377"/>
      <c r="E1903" s="377"/>
      <c r="H1903" s="386" t="s">
        <v>6754</v>
      </c>
      <c r="I1903" s="388" t="s">
        <v>5716</v>
      </c>
      <c r="J1903" s="381" t="s">
        <v>6792</v>
      </c>
      <c r="L1903" s="381" t="s">
        <v>9226</v>
      </c>
      <c r="M1903" s="381" t="s">
        <v>6169</v>
      </c>
      <c r="N1903" s="380" t="s">
        <v>6186</v>
      </c>
      <c r="O1903" s="381" t="s">
        <v>6187</v>
      </c>
    </row>
    <row r="1904" spans="3:15" x14ac:dyDescent="0.2">
      <c r="C1904" s="377"/>
      <c r="D1904" s="377"/>
      <c r="E1904" s="377"/>
      <c r="H1904" s="386" t="s">
        <v>6754</v>
      </c>
      <c r="I1904" s="388" t="s">
        <v>6793</v>
      </c>
      <c r="J1904" s="381" t="s">
        <v>6794</v>
      </c>
      <c r="L1904" s="381" t="s">
        <v>9227</v>
      </c>
      <c r="M1904" s="381"/>
      <c r="N1904" s="380"/>
      <c r="O1904" s="381" t="s">
        <v>6187</v>
      </c>
    </row>
    <row r="1905" spans="3:15" x14ac:dyDescent="0.2">
      <c r="C1905" s="377"/>
      <c r="D1905" s="377"/>
      <c r="E1905" s="377"/>
      <c r="H1905" s="386" t="s">
        <v>6754</v>
      </c>
      <c r="I1905" s="388" t="s">
        <v>6795</v>
      </c>
      <c r="J1905" s="381" t="s">
        <v>6796</v>
      </c>
      <c r="L1905" s="381" t="s">
        <v>9228</v>
      </c>
      <c r="M1905" s="381" t="s">
        <v>6169</v>
      </c>
      <c r="N1905" s="380" t="s">
        <v>6188</v>
      </c>
      <c r="O1905" s="381" t="s">
        <v>6189</v>
      </c>
    </row>
    <row r="1906" spans="3:15" x14ac:dyDescent="0.2">
      <c r="C1906" s="377"/>
      <c r="D1906" s="377"/>
      <c r="E1906" s="377"/>
      <c r="H1906" s="386" t="s">
        <v>6754</v>
      </c>
      <c r="I1906" s="388" t="s">
        <v>6797</v>
      </c>
      <c r="J1906" s="381" t="s">
        <v>6798</v>
      </c>
      <c r="L1906" s="381" t="s">
        <v>9229</v>
      </c>
      <c r="M1906" s="381" t="s">
        <v>6169</v>
      </c>
      <c r="N1906" s="380" t="s">
        <v>6190</v>
      </c>
      <c r="O1906" s="381" t="s">
        <v>6191</v>
      </c>
    </row>
    <row r="1907" spans="3:15" x14ac:dyDescent="0.2">
      <c r="C1907" s="377"/>
      <c r="D1907" s="377"/>
      <c r="E1907" s="377"/>
      <c r="H1907" s="394"/>
      <c r="I1907" s="390" t="s">
        <v>6799</v>
      </c>
      <c r="J1907" s="395"/>
      <c r="L1907" s="381" t="s">
        <v>9230</v>
      </c>
      <c r="M1907" s="381"/>
      <c r="N1907" s="380"/>
      <c r="O1907" s="381" t="s">
        <v>6191</v>
      </c>
    </row>
    <row r="1908" spans="3:15" x14ac:dyDescent="0.2">
      <c r="C1908" s="377"/>
      <c r="D1908" s="377"/>
      <c r="E1908" s="377"/>
      <c r="H1908" s="386" t="s">
        <v>6800</v>
      </c>
      <c r="I1908" s="388" t="s">
        <v>10180</v>
      </c>
      <c r="J1908" s="381" t="s">
        <v>6802</v>
      </c>
      <c r="L1908" s="381" t="s">
        <v>9231</v>
      </c>
      <c r="M1908" s="381" t="s">
        <v>6169</v>
      </c>
      <c r="N1908" s="380" t="s">
        <v>6192</v>
      </c>
      <c r="O1908" s="381" t="s">
        <v>6193</v>
      </c>
    </row>
    <row r="1909" spans="3:15" x14ac:dyDescent="0.2">
      <c r="C1909" s="377"/>
      <c r="D1909" s="377"/>
      <c r="E1909" s="377"/>
      <c r="H1909" s="386" t="s">
        <v>6800</v>
      </c>
      <c r="I1909" s="388" t="s">
        <v>6803</v>
      </c>
      <c r="J1909" s="381" t="s">
        <v>6804</v>
      </c>
      <c r="L1909" s="381" t="s">
        <v>9232</v>
      </c>
      <c r="M1909" s="381"/>
      <c r="N1909" s="380"/>
      <c r="O1909" s="381" t="s">
        <v>6193</v>
      </c>
    </row>
    <row r="1910" spans="3:15" x14ac:dyDescent="0.2">
      <c r="C1910" s="377"/>
      <c r="D1910" s="377"/>
      <c r="E1910" s="377"/>
      <c r="H1910" s="386" t="s">
        <v>6800</v>
      </c>
      <c r="I1910" s="388" t="s">
        <v>10181</v>
      </c>
      <c r="J1910" s="381" t="s">
        <v>6806</v>
      </c>
      <c r="L1910" s="381" t="s">
        <v>9233</v>
      </c>
      <c r="M1910" s="381" t="s">
        <v>6169</v>
      </c>
      <c r="N1910" s="380" t="s">
        <v>6194</v>
      </c>
      <c r="O1910" s="381" t="s">
        <v>6195</v>
      </c>
    </row>
    <row r="1911" spans="3:15" x14ac:dyDescent="0.2">
      <c r="C1911" s="377"/>
      <c r="D1911" s="377"/>
      <c r="E1911" s="377"/>
      <c r="H1911" s="386" t="s">
        <v>6800</v>
      </c>
      <c r="I1911" s="388" t="s">
        <v>6807</v>
      </c>
      <c r="J1911" s="381" t="s">
        <v>6808</v>
      </c>
      <c r="L1911" s="381" t="s">
        <v>9234</v>
      </c>
      <c r="M1911" s="381" t="s">
        <v>6169</v>
      </c>
      <c r="N1911" s="380" t="s">
        <v>6196</v>
      </c>
      <c r="O1911" s="381" t="s">
        <v>6197</v>
      </c>
    </row>
    <row r="1912" spans="3:15" x14ac:dyDescent="0.2">
      <c r="C1912" s="377"/>
      <c r="D1912" s="377"/>
      <c r="E1912" s="377"/>
      <c r="H1912" s="386" t="s">
        <v>6800</v>
      </c>
      <c r="I1912" s="388" t="s">
        <v>6809</v>
      </c>
      <c r="J1912" s="381" t="s">
        <v>6810</v>
      </c>
      <c r="L1912" s="381" t="s">
        <v>9235</v>
      </c>
      <c r="M1912" s="381" t="s">
        <v>6169</v>
      </c>
      <c r="N1912" s="380" t="s">
        <v>6198</v>
      </c>
      <c r="O1912" s="381" t="s">
        <v>6199</v>
      </c>
    </row>
    <row r="1913" spans="3:15" x14ac:dyDescent="0.2">
      <c r="C1913" s="377"/>
      <c r="D1913" s="377"/>
      <c r="E1913" s="377"/>
      <c r="H1913" s="386" t="s">
        <v>6800</v>
      </c>
      <c r="I1913" s="391" t="s">
        <v>10584</v>
      </c>
      <c r="J1913" s="381" t="s">
        <v>6812</v>
      </c>
      <c r="L1913" s="381" t="s">
        <v>9236</v>
      </c>
      <c r="M1913" s="381"/>
      <c r="N1913" s="380"/>
      <c r="O1913" s="381" t="s">
        <v>6199</v>
      </c>
    </row>
    <row r="1914" spans="3:15" x14ac:dyDescent="0.2">
      <c r="C1914" s="377"/>
      <c r="D1914" s="377"/>
      <c r="E1914" s="377"/>
      <c r="H1914" s="386" t="s">
        <v>6800</v>
      </c>
      <c r="I1914" s="388" t="s">
        <v>6813</v>
      </c>
      <c r="J1914" s="381" t="s">
        <v>6814</v>
      </c>
      <c r="L1914" s="381" t="s">
        <v>9237</v>
      </c>
      <c r="M1914" s="381" t="s">
        <v>6169</v>
      </c>
      <c r="N1914" s="380" t="s">
        <v>6200</v>
      </c>
      <c r="O1914" s="381" t="s">
        <v>6201</v>
      </c>
    </row>
    <row r="1915" spans="3:15" x14ac:dyDescent="0.2">
      <c r="C1915" s="377"/>
      <c r="D1915" s="377"/>
      <c r="E1915" s="377"/>
      <c r="H1915" s="386" t="s">
        <v>6800</v>
      </c>
      <c r="I1915" s="388" t="s">
        <v>6815</v>
      </c>
      <c r="J1915" s="381" t="s">
        <v>6816</v>
      </c>
      <c r="L1915" s="381" t="s">
        <v>9238</v>
      </c>
      <c r="M1915" s="381"/>
      <c r="N1915" s="380"/>
      <c r="O1915" s="381" t="s">
        <v>6201</v>
      </c>
    </row>
    <row r="1916" spans="3:15" x14ac:dyDescent="0.2">
      <c r="C1916" s="377"/>
      <c r="D1916" s="377"/>
      <c r="E1916" s="377"/>
      <c r="H1916" s="386" t="s">
        <v>6800</v>
      </c>
      <c r="I1916" s="388" t="s">
        <v>6817</v>
      </c>
      <c r="J1916" s="381" t="s">
        <v>6818</v>
      </c>
      <c r="L1916" s="381" t="s">
        <v>9239</v>
      </c>
      <c r="M1916" s="381" t="s">
        <v>6169</v>
      </c>
      <c r="N1916" s="380" t="s">
        <v>6202</v>
      </c>
      <c r="O1916" s="381" t="s">
        <v>6203</v>
      </c>
    </row>
    <row r="1917" spans="3:15" x14ac:dyDescent="0.2">
      <c r="C1917" s="377"/>
      <c r="D1917" s="377"/>
      <c r="E1917" s="377"/>
      <c r="H1917" s="386" t="s">
        <v>6800</v>
      </c>
      <c r="I1917" s="388" t="s">
        <v>4788</v>
      </c>
      <c r="J1917" s="381" t="s">
        <v>6819</v>
      </c>
      <c r="L1917" s="381" t="s">
        <v>9240</v>
      </c>
      <c r="M1917" s="381" t="s">
        <v>6169</v>
      </c>
      <c r="N1917" s="380" t="s">
        <v>6204</v>
      </c>
      <c r="O1917" s="381" t="s">
        <v>6205</v>
      </c>
    </row>
    <row r="1918" spans="3:15" x14ac:dyDescent="0.2">
      <c r="C1918" s="377"/>
      <c r="D1918" s="377"/>
      <c r="E1918" s="377"/>
      <c r="H1918" s="386" t="s">
        <v>6800</v>
      </c>
      <c r="I1918" s="391" t="s">
        <v>10585</v>
      </c>
      <c r="J1918" s="381" t="s">
        <v>6821</v>
      </c>
      <c r="L1918" s="381" t="s">
        <v>9241</v>
      </c>
      <c r="M1918" s="381"/>
      <c r="N1918" s="380"/>
      <c r="O1918" s="381" t="s">
        <v>6205</v>
      </c>
    </row>
    <row r="1919" spans="3:15" x14ac:dyDescent="0.2">
      <c r="C1919" s="377"/>
      <c r="D1919" s="377"/>
      <c r="E1919" s="377"/>
      <c r="H1919" s="386" t="s">
        <v>6800</v>
      </c>
      <c r="I1919" s="405" t="s">
        <v>10182</v>
      </c>
      <c r="J1919" s="381" t="s">
        <v>6823</v>
      </c>
      <c r="L1919" s="381" t="s">
        <v>9242</v>
      </c>
      <c r="M1919" s="381" t="s">
        <v>6207</v>
      </c>
      <c r="N1919" s="380" t="s">
        <v>6208</v>
      </c>
      <c r="O1919" s="381" t="s">
        <v>6209</v>
      </c>
    </row>
    <row r="1920" spans="3:15" x14ac:dyDescent="0.2">
      <c r="C1920" s="377"/>
      <c r="D1920" s="377"/>
      <c r="E1920" s="377"/>
      <c r="H1920" s="386" t="s">
        <v>6800</v>
      </c>
      <c r="I1920" s="391" t="s">
        <v>10586</v>
      </c>
      <c r="J1920" s="381" t="s">
        <v>6825</v>
      </c>
      <c r="L1920" s="381" t="s">
        <v>9243</v>
      </c>
      <c r="M1920" s="381" t="s">
        <v>6207</v>
      </c>
      <c r="N1920" s="380" t="s">
        <v>6210</v>
      </c>
      <c r="O1920" s="381" t="s">
        <v>6211</v>
      </c>
    </row>
    <row r="1921" spans="3:15" x14ac:dyDescent="0.2">
      <c r="C1921" s="377"/>
      <c r="D1921" s="377"/>
      <c r="E1921" s="377"/>
      <c r="H1921" s="386" t="s">
        <v>6800</v>
      </c>
      <c r="I1921" s="405" t="s">
        <v>10587</v>
      </c>
      <c r="J1921" s="381" t="s">
        <v>6827</v>
      </c>
      <c r="L1921" s="381" t="s">
        <v>9244</v>
      </c>
      <c r="M1921" s="381" t="s">
        <v>6207</v>
      </c>
      <c r="N1921" s="380" t="s">
        <v>6212</v>
      </c>
      <c r="O1921" s="381" t="s">
        <v>6213</v>
      </c>
    </row>
    <row r="1922" spans="3:15" x14ac:dyDescent="0.2">
      <c r="C1922" s="377"/>
      <c r="D1922" s="377"/>
      <c r="E1922" s="377"/>
      <c r="H1922" s="386" t="s">
        <v>6800</v>
      </c>
      <c r="I1922" s="388" t="s">
        <v>10588</v>
      </c>
      <c r="J1922" s="381" t="s">
        <v>6829</v>
      </c>
      <c r="L1922" s="381" t="s">
        <v>9245</v>
      </c>
      <c r="M1922" s="381" t="s">
        <v>6207</v>
      </c>
      <c r="N1922" s="380" t="s">
        <v>6214</v>
      </c>
      <c r="O1922" s="381" t="s">
        <v>6215</v>
      </c>
    </row>
    <row r="1923" spans="3:15" x14ac:dyDescent="0.2">
      <c r="C1923" s="377"/>
      <c r="D1923" s="377"/>
      <c r="E1923" s="377"/>
      <c r="H1923" s="386" t="s">
        <v>6800</v>
      </c>
      <c r="I1923" s="388" t="s">
        <v>10589</v>
      </c>
      <c r="J1923" s="381" t="s">
        <v>6831</v>
      </c>
      <c r="L1923" s="381" t="s">
        <v>9246</v>
      </c>
      <c r="M1923" s="381" t="s">
        <v>6207</v>
      </c>
      <c r="N1923" s="380" t="s">
        <v>6218</v>
      </c>
      <c r="O1923" s="381" t="s">
        <v>6219</v>
      </c>
    </row>
    <row r="1924" spans="3:15" x14ac:dyDescent="0.2">
      <c r="C1924" s="377"/>
      <c r="D1924" s="377"/>
      <c r="E1924" s="377"/>
      <c r="H1924" s="386" t="s">
        <v>6800</v>
      </c>
      <c r="I1924" s="388" t="s">
        <v>6832</v>
      </c>
      <c r="J1924" s="381" t="s">
        <v>6833</v>
      </c>
      <c r="L1924" s="381" t="s">
        <v>9247</v>
      </c>
      <c r="M1924" s="381" t="s">
        <v>6207</v>
      </c>
      <c r="N1924" s="380" t="s">
        <v>6220</v>
      </c>
      <c r="O1924" s="381" t="s">
        <v>6221</v>
      </c>
    </row>
    <row r="1925" spans="3:15" x14ac:dyDescent="0.2">
      <c r="C1925" s="377"/>
      <c r="D1925" s="377"/>
      <c r="E1925" s="377"/>
      <c r="H1925" s="386" t="s">
        <v>6800</v>
      </c>
      <c r="I1925" s="388" t="s">
        <v>6834</v>
      </c>
      <c r="J1925" s="381" t="s">
        <v>6835</v>
      </c>
      <c r="L1925" s="381" t="s">
        <v>9248</v>
      </c>
      <c r="M1925" s="381" t="s">
        <v>6207</v>
      </c>
      <c r="N1925" s="380" t="s">
        <v>6222</v>
      </c>
      <c r="O1925" s="381" t="s">
        <v>6223</v>
      </c>
    </row>
    <row r="1926" spans="3:15" x14ac:dyDescent="0.2">
      <c r="C1926" s="377"/>
      <c r="D1926" s="377"/>
      <c r="E1926" s="377"/>
      <c r="H1926" s="386" t="s">
        <v>6800</v>
      </c>
      <c r="I1926" s="388" t="s">
        <v>6836</v>
      </c>
      <c r="J1926" s="381" t="s">
        <v>6837</v>
      </c>
      <c r="L1926" s="381" t="s">
        <v>9249</v>
      </c>
      <c r="M1926" s="381" t="s">
        <v>6207</v>
      </c>
      <c r="N1926" s="380" t="s">
        <v>6224</v>
      </c>
      <c r="O1926" s="381" t="s">
        <v>6225</v>
      </c>
    </row>
    <row r="1927" spans="3:15" x14ac:dyDescent="0.2">
      <c r="C1927" s="377"/>
      <c r="D1927" s="377"/>
      <c r="E1927" s="377"/>
      <c r="H1927" s="386" t="s">
        <v>6800</v>
      </c>
      <c r="I1927" s="388" t="s">
        <v>6838</v>
      </c>
      <c r="J1927" s="381" t="s">
        <v>6839</v>
      </c>
      <c r="L1927" s="381" t="s">
        <v>9250</v>
      </c>
      <c r="M1927" s="381"/>
      <c r="N1927" s="380"/>
      <c r="O1927" s="381" t="s">
        <v>6225</v>
      </c>
    </row>
    <row r="1928" spans="3:15" x14ac:dyDescent="0.2">
      <c r="C1928" s="377"/>
      <c r="D1928" s="377"/>
      <c r="E1928" s="377"/>
      <c r="H1928" s="386" t="s">
        <v>6800</v>
      </c>
      <c r="I1928" s="388" t="s">
        <v>6840</v>
      </c>
      <c r="J1928" s="381" t="s">
        <v>6841</v>
      </c>
      <c r="L1928" s="381" t="s">
        <v>9251</v>
      </c>
      <c r="M1928" s="381" t="s">
        <v>6207</v>
      </c>
      <c r="N1928" s="380" t="s">
        <v>6226</v>
      </c>
      <c r="O1928" s="381" t="s">
        <v>6227</v>
      </c>
    </row>
    <row r="1929" spans="3:15" x14ac:dyDescent="0.2">
      <c r="C1929" s="377"/>
      <c r="D1929" s="377"/>
      <c r="E1929" s="377"/>
      <c r="H1929" s="386" t="s">
        <v>6800</v>
      </c>
      <c r="I1929" s="388" t="s">
        <v>6842</v>
      </c>
      <c r="J1929" s="381" t="s">
        <v>6843</v>
      </c>
      <c r="L1929" s="381" t="s">
        <v>9252</v>
      </c>
      <c r="M1929" s="381" t="s">
        <v>6207</v>
      </c>
      <c r="N1929" s="380" t="s">
        <v>6228</v>
      </c>
      <c r="O1929" s="381" t="s">
        <v>6229</v>
      </c>
    </row>
    <row r="1930" spans="3:15" x14ac:dyDescent="0.2">
      <c r="C1930" s="377"/>
      <c r="D1930" s="377"/>
      <c r="E1930" s="377"/>
      <c r="H1930" s="394"/>
      <c r="I1930" s="390" t="s">
        <v>6844</v>
      </c>
      <c r="J1930" s="395"/>
      <c r="L1930" s="381" t="s">
        <v>9253</v>
      </c>
      <c r="M1930" s="381"/>
      <c r="N1930" s="380"/>
      <c r="O1930" s="381" t="s">
        <v>6229</v>
      </c>
    </row>
    <row r="1931" spans="3:15" x14ac:dyDescent="0.2">
      <c r="C1931" s="377"/>
      <c r="D1931" s="377"/>
      <c r="E1931" s="377"/>
      <c r="H1931" s="386" t="s">
        <v>6845</v>
      </c>
      <c r="I1931" s="388" t="s">
        <v>6846</v>
      </c>
      <c r="J1931" s="381" t="s">
        <v>6847</v>
      </c>
      <c r="L1931" s="381" t="s">
        <v>9254</v>
      </c>
      <c r="M1931" s="381" t="s">
        <v>6207</v>
      </c>
      <c r="N1931" s="380" t="s">
        <v>6230</v>
      </c>
      <c r="O1931" s="381" t="s">
        <v>6231</v>
      </c>
    </row>
    <row r="1932" spans="3:15" x14ac:dyDescent="0.2">
      <c r="C1932" s="377"/>
      <c r="D1932" s="377"/>
      <c r="E1932" s="377"/>
      <c r="H1932" s="386" t="s">
        <v>6845</v>
      </c>
      <c r="I1932" s="388" t="s">
        <v>6848</v>
      </c>
      <c r="J1932" s="381" t="s">
        <v>6849</v>
      </c>
      <c r="L1932" s="381" t="s">
        <v>9255</v>
      </c>
      <c r="M1932" s="381"/>
      <c r="N1932" s="380"/>
      <c r="O1932" s="381" t="s">
        <v>6231</v>
      </c>
    </row>
    <row r="1933" spans="3:15" x14ac:dyDescent="0.2">
      <c r="C1933" s="377"/>
      <c r="D1933" s="377"/>
      <c r="E1933" s="377"/>
      <c r="H1933" s="386" t="s">
        <v>6845</v>
      </c>
      <c r="I1933" s="388" t="s">
        <v>6850</v>
      </c>
      <c r="J1933" s="381" t="s">
        <v>6851</v>
      </c>
      <c r="L1933" s="381" t="s">
        <v>9256</v>
      </c>
      <c r="M1933" s="381" t="s">
        <v>6207</v>
      </c>
      <c r="N1933" s="380" t="s">
        <v>6232</v>
      </c>
      <c r="O1933" s="381" t="s">
        <v>6233</v>
      </c>
    </row>
    <row r="1934" spans="3:15" x14ac:dyDescent="0.2">
      <c r="C1934" s="377"/>
      <c r="D1934" s="377"/>
      <c r="E1934" s="377"/>
      <c r="H1934" s="386" t="s">
        <v>6845</v>
      </c>
      <c r="I1934" s="388" t="s">
        <v>6852</v>
      </c>
      <c r="J1934" s="381" t="s">
        <v>6853</v>
      </c>
      <c r="L1934" s="381" t="s">
        <v>9257</v>
      </c>
      <c r="M1934" s="381" t="s">
        <v>6207</v>
      </c>
      <c r="N1934" s="380" t="s">
        <v>6234</v>
      </c>
      <c r="O1934" s="381" t="s">
        <v>6235</v>
      </c>
    </row>
    <row r="1935" spans="3:15" x14ac:dyDescent="0.2">
      <c r="C1935" s="377"/>
      <c r="D1935" s="377"/>
      <c r="E1935" s="377"/>
      <c r="H1935" s="386" t="s">
        <v>6845</v>
      </c>
      <c r="I1935" s="388" t="s">
        <v>6854</v>
      </c>
      <c r="J1935" s="381" t="s">
        <v>6855</v>
      </c>
      <c r="L1935" s="381" t="s">
        <v>9258</v>
      </c>
      <c r="M1935" s="381" t="s">
        <v>6207</v>
      </c>
      <c r="N1935" s="380" t="s">
        <v>6236</v>
      </c>
      <c r="O1935" s="381" t="s">
        <v>6237</v>
      </c>
    </row>
    <row r="1936" spans="3:15" x14ac:dyDescent="0.2">
      <c r="C1936" s="377"/>
      <c r="D1936" s="377"/>
      <c r="E1936" s="377"/>
      <c r="H1936" s="386" t="s">
        <v>6845</v>
      </c>
      <c r="I1936" s="388" t="s">
        <v>6856</v>
      </c>
      <c r="J1936" s="381" t="s">
        <v>6857</v>
      </c>
      <c r="L1936" s="381" t="s">
        <v>9259</v>
      </c>
      <c r="M1936" s="381"/>
      <c r="N1936" s="380"/>
      <c r="O1936" s="381" t="s">
        <v>6237</v>
      </c>
    </row>
    <row r="1937" spans="3:15" x14ac:dyDescent="0.2">
      <c r="C1937" s="377"/>
      <c r="D1937" s="377"/>
      <c r="E1937" s="377"/>
      <c r="H1937" s="386" t="s">
        <v>6845</v>
      </c>
      <c r="I1937" s="388" t="s">
        <v>6858</v>
      </c>
      <c r="J1937" s="381" t="s">
        <v>6859</v>
      </c>
      <c r="L1937" s="381" t="s">
        <v>9260</v>
      </c>
      <c r="M1937" s="381" t="s">
        <v>6207</v>
      </c>
      <c r="N1937" s="380" t="s">
        <v>6238</v>
      </c>
      <c r="O1937" s="381" t="s">
        <v>6239</v>
      </c>
    </row>
    <row r="1938" spans="3:15" x14ac:dyDescent="0.2">
      <c r="C1938" s="377"/>
      <c r="D1938" s="377"/>
      <c r="E1938" s="377"/>
      <c r="H1938" s="386" t="s">
        <v>6845</v>
      </c>
      <c r="I1938" s="388" t="s">
        <v>6860</v>
      </c>
      <c r="J1938" s="381" t="s">
        <v>6861</v>
      </c>
      <c r="L1938" s="381" t="s">
        <v>9261</v>
      </c>
      <c r="M1938" s="381"/>
      <c r="N1938" s="380"/>
      <c r="O1938" s="381" t="s">
        <v>6239</v>
      </c>
    </row>
    <row r="1939" spans="3:15" x14ac:dyDescent="0.2">
      <c r="C1939" s="377"/>
      <c r="D1939" s="377"/>
      <c r="E1939" s="377"/>
      <c r="H1939" s="386" t="s">
        <v>6845</v>
      </c>
      <c r="I1939" s="388" t="s">
        <v>6862</v>
      </c>
      <c r="J1939" s="381" t="s">
        <v>6863</v>
      </c>
      <c r="L1939" s="381" t="s">
        <v>9262</v>
      </c>
      <c r="M1939" s="381"/>
      <c r="N1939" s="380"/>
      <c r="O1939" s="381" t="s">
        <v>6239</v>
      </c>
    </row>
    <row r="1940" spans="3:15" x14ac:dyDescent="0.2">
      <c r="C1940" s="377"/>
      <c r="D1940" s="377"/>
      <c r="E1940" s="377"/>
      <c r="H1940" s="386" t="s">
        <v>6845</v>
      </c>
      <c r="I1940" s="388" t="s">
        <v>6864</v>
      </c>
      <c r="J1940" s="381" t="s">
        <v>6865</v>
      </c>
      <c r="L1940" s="381" t="s">
        <v>9263</v>
      </c>
      <c r="M1940" s="381" t="s">
        <v>6207</v>
      </c>
      <c r="N1940" s="380" t="s">
        <v>6240</v>
      </c>
      <c r="O1940" s="381" t="s">
        <v>6241</v>
      </c>
    </row>
    <row r="1941" spans="3:15" x14ac:dyDescent="0.2">
      <c r="C1941" s="377"/>
      <c r="D1941" s="377"/>
      <c r="E1941" s="377"/>
      <c r="H1941" s="386" t="s">
        <v>6845</v>
      </c>
      <c r="I1941" s="388" t="s">
        <v>6866</v>
      </c>
      <c r="J1941" s="381" t="s">
        <v>6867</v>
      </c>
      <c r="L1941" s="381" t="s">
        <v>9264</v>
      </c>
      <c r="M1941" s="381" t="s">
        <v>6207</v>
      </c>
      <c r="N1941" s="380" t="s">
        <v>6242</v>
      </c>
      <c r="O1941" s="381" t="s">
        <v>6243</v>
      </c>
    </row>
    <row r="1942" spans="3:15" x14ac:dyDescent="0.2">
      <c r="C1942" s="377"/>
      <c r="D1942" s="377"/>
      <c r="E1942" s="377"/>
      <c r="H1942" s="386" t="s">
        <v>6845</v>
      </c>
      <c r="I1942" s="388" t="s">
        <v>6868</v>
      </c>
      <c r="J1942" s="381" t="s">
        <v>6869</v>
      </c>
      <c r="L1942" s="381" t="s">
        <v>9265</v>
      </c>
      <c r="M1942" s="381"/>
      <c r="N1942" s="380"/>
      <c r="O1942" s="381" t="s">
        <v>6243</v>
      </c>
    </row>
    <row r="1943" spans="3:15" x14ac:dyDescent="0.2">
      <c r="C1943" s="377"/>
      <c r="D1943" s="377"/>
      <c r="E1943" s="377"/>
      <c r="H1943" s="386" t="s">
        <v>6845</v>
      </c>
      <c r="I1943" s="388" t="s">
        <v>6870</v>
      </c>
      <c r="J1943" s="381" t="s">
        <v>6871</v>
      </c>
      <c r="L1943" s="381" t="s">
        <v>9266</v>
      </c>
      <c r="M1943" s="381" t="s">
        <v>6207</v>
      </c>
      <c r="N1943" s="380" t="s">
        <v>6244</v>
      </c>
      <c r="O1943" s="381" t="s">
        <v>6245</v>
      </c>
    </row>
    <row r="1944" spans="3:15" x14ac:dyDescent="0.2">
      <c r="C1944" s="377"/>
      <c r="D1944" s="377"/>
      <c r="E1944" s="377"/>
      <c r="H1944" s="386" t="s">
        <v>6845</v>
      </c>
      <c r="I1944" s="388" t="s">
        <v>6872</v>
      </c>
      <c r="J1944" s="381" t="s">
        <v>6873</v>
      </c>
      <c r="L1944" s="381" t="s">
        <v>9267</v>
      </c>
      <c r="M1944" s="381" t="s">
        <v>6207</v>
      </c>
      <c r="N1944" s="380" t="s">
        <v>6246</v>
      </c>
      <c r="O1944" s="381" t="s">
        <v>6247</v>
      </c>
    </row>
    <row r="1945" spans="3:15" x14ac:dyDescent="0.2">
      <c r="C1945" s="377"/>
      <c r="D1945" s="377"/>
      <c r="E1945" s="377"/>
      <c r="H1945" s="386" t="s">
        <v>6845</v>
      </c>
      <c r="I1945" s="388" t="s">
        <v>6874</v>
      </c>
      <c r="J1945" s="381" t="s">
        <v>6875</v>
      </c>
      <c r="L1945" s="381" t="s">
        <v>9268</v>
      </c>
      <c r="M1945" s="381"/>
      <c r="N1945" s="380"/>
      <c r="O1945" s="381" t="s">
        <v>6247</v>
      </c>
    </row>
    <row r="1946" spans="3:15" x14ac:dyDescent="0.2">
      <c r="C1946" s="377"/>
      <c r="D1946" s="377"/>
      <c r="E1946" s="377"/>
      <c r="H1946" s="386" t="s">
        <v>6845</v>
      </c>
      <c r="I1946" s="388" t="s">
        <v>6876</v>
      </c>
      <c r="J1946" s="381" t="s">
        <v>6877</v>
      </c>
      <c r="L1946" s="381" t="s">
        <v>9269</v>
      </c>
      <c r="M1946" s="381" t="s">
        <v>6207</v>
      </c>
      <c r="N1946" s="380" t="s">
        <v>6248</v>
      </c>
      <c r="O1946" s="381" t="s">
        <v>6249</v>
      </c>
    </row>
    <row r="1947" spans="3:15" x14ac:dyDescent="0.2">
      <c r="C1947" s="377"/>
      <c r="D1947" s="377"/>
      <c r="E1947" s="377"/>
      <c r="H1947" s="386" t="s">
        <v>6845</v>
      </c>
      <c r="I1947" s="388" t="s">
        <v>6878</v>
      </c>
      <c r="J1947" s="381" t="s">
        <v>6879</v>
      </c>
      <c r="L1947" s="381" t="s">
        <v>9270</v>
      </c>
      <c r="M1947" s="381" t="s">
        <v>6207</v>
      </c>
      <c r="N1947" s="380" t="s">
        <v>6250</v>
      </c>
      <c r="O1947" s="381" t="s">
        <v>6251</v>
      </c>
    </row>
    <row r="1948" spans="3:15" x14ac:dyDescent="0.2">
      <c r="C1948" s="377"/>
      <c r="D1948" s="377"/>
      <c r="E1948" s="377"/>
      <c r="H1948" s="386" t="s">
        <v>6845</v>
      </c>
      <c r="I1948" s="388" t="s">
        <v>6880</v>
      </c>
      <c r="J1948" s="381" t="s">
        <v>6881</v>
      </c>
      <c r="L1948" s="381" t="s">
        <v>9271</v>
      </c>
      <c r="M1948" s="381" t="s">
        <v>6207</v>
      </c>
      <c r="N1948" s="380" t="s">
        <v>6252</v>
      </c>
      <c r="O1948" s="381" t="s">
        <v>6253</v>
      </c>
    </row>
    <row r="1949" spans="3:15" x14ac:dyDescent="0.2">
      <c r="C1949" s="377"/>
      <c r="D1949" s="377"/>
      <c r="E1949" s="377"/>
      <c r="H1949" s="386" t="s">
        <v>6845</v>
      </c>
      <c r="I1949" s="388" t="s">
        <v>6882</v>
      </c>
      <c r="J1949" s="381" t="s">
        <v>6883</v>
      </c>
      <c r="L1949" s="381" t="s">
        <v>9272</v>
      </c>
      <c r="M1949" s="381"/>
      <c r="N1949" s="380"/>
      <c r="O1949" s="381" t="s">
        <v>6253</v>
      </c>
    </row>
    <row r="1950" spans="3:15" x14ac:dyDescent="0.2">
      <c r="C1950" s="377"/>
      <c r="D1950" s="377"/>
      <c r="E1950" s="377"/>
      <c r="H1950" s="386" t="s">
        <v>6845</v>
      </c>
      <c r="I1950" s="388" t="s">
        <v>6884</v>
      </c>
      <c r="J1950" s="381" t="s">
        <v>6885</v>
      </c>
      <c r="L1950" s="381" t="s">
        <v>9273</v>
      </c>
      <c r="M1950" s="381" t="s">
        <v>6207</v>
      </c>
      <c r="N1950" s="380" t="s">
        <v>6254</v>
      </c>
      <c r="O1950" s="381" t="s">
        <v>6255</v>
      </c>
    </row>
    <row r="1951" spans="3:15" x14ac:dyDescent="0.2">
      <c r="C1951" s="377"/>
      <c r="D1951" s="377"/>
      <c r="E1951" s="377"/>
      <c r="H1951" s="386" t="s">
        <v>6845</v>
      </c>
      <c r="I1951" s="388" t="s">
        <v>6886</v>
      </c>
      <c r="J1951" s="381" t="s">
        <v>6887</v>
      </c>
      <c r="L1951" s="381" t="s">
        <v>9274</v>
      </c>
      <c r="M1951" s="381" t="s">
        <v>6207</v>
      </c>
      <c r="N1951" s="380" t="s">
        <v>6256</v>
      </c>
      <c r="O1951" s="381" t="s">
        <v>6257</v>
      </c>
    </row>
    <row r="1952" spans="3:15" x14ac:dyDescent="0.2">
      <c r="C1952" s="377"/>
      <c r="D1952" s="377"/>
      <c r="E1952" s="377"/>
      <c r="H1952" s="386" t="s">
        <v>6845</v>
      </c>
      <c r="I1952" s="388" t="s">
        <v>6888</v>
      </c>
      <c r="J1952" s="381" t="s">
        <v>6889</v>
      </c>
      <c r="L1952" s="381" t="s">
        <v>9275</v>
      </c>
      <c r="M1952" s="381"/>
      <c r="N1952" s="380"/>
      <c r="O1952" s="381" t="s">
        <v>6257</v>
      </c>
    </row>
    <row r="1953" spans="3:15" x14ac:dyDescent="0.2">
      <c r="C1953" s="377"/>
      <c r="D1953" s="377"/>
      <c r="E1953" s="377"/>
      <c r="H1953" s="386" t="s">
        <v>6845</v>
      </c>
      <c r="I1953" s="388" t="s">
        <v>6890</v>
      </c>
      <c r="J1953" s="381" t="s">
        <v>6891</v>
      </c>
      <c r="L1953" s="381" t="s">
        <v>9276</v>
      </c>
      <c r="M1953" s="381" t="s">
        <v>6207</v>
      </c>
      <c r="N1953" s="380" t="s">
        <v>6258</v>
      </c>
      <c r="O1953" s="381" t="s">
        <v>6259</v>
      </c>
    </row>
    <row r="1954" spans="3:15" x14ac:dyDescent="0.2">
      <c r="C1954" s="377"/>
      <c r="D1954" s="377"/>
      <c r="E1954" s="377"/>
      <c r="H1954" s="386" t="s">
        <v>6845</v>
      </c>
      <c r="I1954" s="388" t="s">
        <v>6892</v>
      </c>
      <c r="J1954" s="381" t="s">
        <v>6893</v>
      </c>
      <c r="L1954" s="381" t="s">
        <v>9277</v>
      </c>
      <c r="M1954" s="381"/>
      <c r="N1954" s="380"/>
      <c r="O1954" s="381" t="s">
        <v>6259</v>
      </c>
    </row>
    <row r="1955" spans="3:15" x14ac:dyDescent="0.2">
      <c r="C1955" s="377"/>
      <c r="D1955" s="377"/>
      <c r="E1955" s="377"/>
      <c r="H1955" s="394"/>
      <c r="I1955" s="390" t="s">
        <v>6894</v>
      </c>
      <c r="J1955" s="395"/>
      <c r="L1955" s="381" t="s">
        <v>9278</v>
      </c>
      <c r="M1955" s="381" t="s">
        <v>6207</v>
      </c>
      <c r="N1955" s="380" t="s">
        <v>6260</v>
      </c>
      <c r="O1955" s="381" t="s">
        <v>6261</v>
      </c>
    </row>
    <row r="1956" spans="3:15" x14ac:dyDescent="0.2">
      <c r="C1956" s="377"/>
      <c r="D1956" s="377"/>
      <c r="E1956" s="377"/>
      <c r="H1956" s="386" t="s">
        <v>6895</v>
      </c>
      <c r="I1956" s="388" t="s">
        <v>6896</v>
      </c>
      <c r="J1956" s="381" t="s">
        <v>6897</v>
      </c>
      <c r="L1956" s="381" t="s">
        <v>9279</v>
      </c>
      <c r="M1956" s="381"/>
      <c r="N1956" s="380"/>
      <c r="O1956" s="381" t="s">
        <v>6261</v>
      </c>
    </row>
    <row r="1957" spans="3:15" x14ac:dyDescent="0.2">
      <c r="C1957" s="377"/>
      <c r="D1957" s="377"/>
      <c r="E1957" s="377"/>
      <c r="H1957" s="386" t="s">
        <v>6895</v>
      </c>
      <c r="I1957" s="388" t="s">
        <v>6898</v>
      </c>
      <c r="J1957" s="381" t="s">
        <v>6899</v>
      </c>
      <c r="L1957" s="381" t="s">
        <v>9280</v>
      </c>
      <c r="M1957" s="381" t="s">
        <v>6207</v>
      </c>
      <c r="N1957" s="380" t="s">
        <v>6262</v>
      </c>
      <c r="O1957" s="381" t="s">
        <v>6263</v>
      </c>
    </row>
    <row r="1958" spans="3:15" x14ac:dyDescent="0.2">
      <c r="C1958" s="377"/>
      <c r="D1958" s="377"/>
      <c r="E1958" s="377"/>
      <c r="H1958" s="386" t="s">
        <v>6895</v>
      </c>
      <c r="I1958" s="388" t="s">
        <v>6900</v>
      </c>
      <c r="J1958" s="381" t="s">
        <v>6901</v>
      </c>
      <c r="L1958" s="381" t="s">
        <v>9281</v>
      </c>
      <c r="M1958" s="381" t="s">
        <v>6207</v>
      </c>
      <c r="N1958" s="380" t="s">
        <v>6264</v>
      </c>
      <c r="O1958" s="381" t="s">
        <v>6265</v>
      </c>
    </row>
    <row r="1959" spans="3:15" x14ac:dyDescent="0.2">
      <c r="C1959" s="377"/>
      <c r="D1959" s="377"/>
      <c r="E1959" s="377"/>
      <c r="H1959" s="386" t="s">
        <v>6895</v>
      </c>
      <c r="I1959" s="388" t="s">
        <v>6902</v>
      </c>
      <c r="J1959" s="381" t="s">
        <v>6903</v>
      </c>
      <c r="L1959" s="381" t="s">
        <v>9282</v>
      </c>
      <c r="M1959" s="381"/>
      <c r="N1959" s="380"/>
      <c r="O1959" s="381" t="s">
        <v>6265</v>
      </c>
    </row>
    <row r="1960" spans="3:15" x14ac:dyDescent="0.2">
      <c r="C1960" s="377"/>
      <c r="D1960" s="377"/>
      <c r="E1960" s="377"/>
      <c r="H1960" s="386" t="s">
        <v>6895</v>
      </c>
      <c r="I1960" s="388" t="s">
        <v>6904</v>
      </c>
      <c r="J1960" s="381" t="s">
        <v>6905</v>
      </c>
      <c r="L1960" s="381" t="s">
        <v>9283</v>
      </c>
      <c r="M1960" s="381" t="s">
        <v>6207</v>
      </c>
      <c r="N1960" s="380" t="s">
        <v>6266</v>
      </c>
      <c r="O1960" s="381" t="s">
        <v>6267</v>
      </c>
    </row>
    <row r="1961" spans="3:15" x14ac:dyDescent="0.2">
      <c r="C1961" s="377"/>
      <c r="D1961" s="377"/>
      <c r="E1961" s="377"/>
      <c r="H1961" s="386" t="s">
        <v>6895</v>
      </c>
      <c r="I1961" s="388" t="s">
        <v>6906</v>
      </c>
      <c r="J1961" s="381" t="s">
        <v>6907</v>
      </c>
      <c r="L1961" s="381" t="s">
        <v>9284</v>
      </c>
      <c r="M1961" s="381"/>
      <c r="N1961" s="380"/>
      <c r="O1961" s="381" t="s">
        <v>6267</v>
      </c>
    </row>
    <row r="1962" spans="3:15" x14ac:dyDescent="0.2">
      <c r="C1962" s="377"/>
      <c r="D1962" s="377"/>
      <c r="E1962" s="377"/>
      <c r="H1962" s="386" t="s">
        <v>6895</v>
      </c>
      <c r="I1962" s="388" t="s">
        <v>6908</v>
      </c>
      <c r="J1962" s="381" t="s">
        <v>6909</v>
      </c>
      <c r="L1962" s="381" t="s">
        <v>9285</v>
      </c>
      <c r="M1962" s="381" t="s">
        <v>6207</v>
      </c>
      <c r="N1962" s="380" t="s">
        <v>6268</v>
      </c>
      <c r="O1962" s="381" t="s">
        <v>6269</v>
      </c>
    </row>
    <row r="1963" spans="3:15" x14ac:dyDescent="0.2">
      <c r="C1963" s="377"/>
      <c r="D1963" s="377"/>
      <c r="E1963" s="377"/>
      <c r="H1963" s="386" t="s">
        <v>6895</v>
      </c>
      <c r="I1963" s="388" t="s">
        <v>6910</v>
      </c>
      <c r="J1963" s="381" t="s">
        <v>6911</v>
      </c>
      <c r="L1963" s="381" t="s">
        <v>9286</v>
      </c>
      <c r="M1963" s="381" t="s">
        <v>6207</v>
      </c>
      <c r="N1963" s="380" t="s">
        <v>6270</v>
      </c>
      <c r="O1963" s="381" t="s">
        <v>6271</v>
      </c>
    </row>
    <row r="1964" spans="3:15" x14ac:dyDescent="0.2">
      <c r="C1964" s="377"/>
      <c r="D1964" s="377"/>
      <c r="E1964" s="377"/>
      <c r="H1964" s="386" t="s">
        <v>6895</v>
      </c>
      <c r="I1964" s="388" t="s">
        <v>6912</v>
      </c>
      <c r="J1964" s="381" t="s">
        <v>6913</v>
      </c>
      <c r="L1964" s="381" t="s">
        <v>9287</v>
      </c>
      <c r="M1964" s="381" t="s">
        <v>6207</v>
      </c>
      <c r="N1964" s="380" t="s">
        <v>6272</v>
      </c>
      <c r="O1964" s="381" t="s">
        <v>6273</v>
      </c>
    </row>
    <row r="1965" spans="3:15" x14ac:dyDescent="0.2">
      <c r="C1965" s="377"/>
      <c r="D1965" s="377"/>
      <c r="E1965" s="377"/>
      <c r="H1965" s="386" t="s">
        <v>6895</v>
      </c>
      <c r="I1965" s="388" t="s">
        <v>6914</v>
      </c>
      <c r="J1965" s="381" t="s">
        <v>6915</v>
      </c>
      <c r="L1965" s="381" t="s">
        <v>9288</v>
      </c>
      <c r="M1965" s="381"/>
      <c r="N1965" s="380"/>
      <c r="O1965" s="381" t="s">
        <v>6273</v>
      </c>
    </row>
    <row r="1966" spans="3:15" x14ac:dyDescent="0.2">
      <c r="C1966" s="377"/>
      <c r="D1966" s="377"/>
      <c r="E1966" s="377"/>
      <c r="H1966" s="386" t="s">
        <v>6895</v>
      </c>
      <c r="I1966" s="388" t="s">
        <v>4793</v>
      </c>
      <c r="J1966" s="381" t="s">
        <v>6916</v>
      </c>
      <c r="L1966" s="381" t="s">
        <v>9289</v>
      </c>
      <c r="M1966" s="381" t="s">
        <v>6207</v>
      </c>
      <c r="N1966" s="380" t="s">
        <v>4322</v>
      </c>
      <c r="O1966" s="381" t="s">
        <v>6274</v>
      </c>
    </row>
    <row r="1967" spans="3:15" x14ac:dyDescent="0.2">
      <c r="C1967" s="377"/>
      <c r="D1967" s="377"/>
      <c r="E1967" s="377"/>
      <c r="H1967" s="386" t="s">
        <v>6895</v>
      </c>
      <c r="I1967" s="388" t="s">
        <v>6917</v>
      </c>
      <c r="J1967" s="381" t="s">
        <v>6918</v>
      </c>
      <c r="L1967" s="381" t="s">
        <v>9290</v>
      </c>
      <c r="M1967" s="381" t="s">
        <v>6207</v>
      </c>
      <c r="N1967" s="380" t="s">
        <v>6025</v>
      </c>
      <c r="O1967" s="381" t="s">
        <v>6275</v>
      </c>
    </row>
    <row r="1968" spans="3:15" x14ac:dyDescent="0.2">
      <c r="C1968" s="377"/>
      <c r="D1968" s="377"/>
      <c r="E1968" s="377"/>
      <c r="H1968" s="386" t="s">
        <v>6895</v>
      </c>
      <c r="I1968" s="388" t="s">
        <v>6919</v>
      </c>
      <c r="J1968" s="381" t="s">
        <v>6920</v>
      </c>
      <c r="L1968" s="381" t="s">
        <v>9291</v>
      </c>
      <c r="M1968" s="381" t="s">
        <v>6207</v>
      </c>
      <c r="N1968" s="380" t="s">
        <v>6276</v>
      </c>
      <c r="O1968" s="381" t="s">
        <v>6277</v>
      </c>
    </row>
    <row r="1969" spans="3:15" x14ac:dyDescent="0.2">
      <c r="C1969" s="377"/>
      <c r="D1969" s="377"/>
      <c r="E1969" s="377"/>
      <c r="H1969" s="386" t="s">
        <v>6895</v>
      </c>
      <c r="I1969" s="388" t="s">
        <v>6921</v>
      </c>
      <c r="J1969" s="381" t="s">
        <v>6922</v>
      </c>
      <c r="L1969" s="381" t="s">
        <v>9292</v>
      </c>
      <c r="M1969" s="381" t="s">
        <v>6207</v>
      </c>
      <c r="N1969" s="380" t="s">
        <v>6278</v>
      </c>
      <c r="O1969" s="381" t="s">
        <v>6279</v>
      </c>
    </row>
    <row r="1970" spans="3:15" x14ac:dyDescent="0.2">
      <c r="C1970" s="377"/>
      <c r="D1970" s="377"/>
      <c r="E1970" s="377"/>
      <c r="H1970" s="386" t="s">
        <v>6895</v>
      </c>
      <c r="I1970" s="388" t="s">
        <v>6923</v>
      </c>
      <c r="J1970" s="381" t="s">
        <v>6924</v>
      </c>
      <c r="L1970" s="381" t="s">
        <v>9293</v>
      </c>
      <c r="M1970" s="381" t="s">
        <v>6207</v>
      </c>
      <c r="N1970" s="380" t="s">
        <v>6280</v>
      </c>
      <c r="O1970" s="381" t="s">
        <v>6281</v>
      </c>
    </row>
    <row r="1971" spans="3:15" x14ac:dyDescent="0.2">
      <c r="C1971" s="377"/>
      <c r="D1971" s="377"/>
      <c r="E1971" s="377"/>
      <c r="H1971" s="386" t="s">
        <v>6895</v>
      </c>
      <c r="I1971" s="388" t="s">
        <v>6925</v>
      </c>
      <c r="J1971" s="381" t="s">
        <v>6926</v>
      </c>
      <c r="L1971" s="381" t="s">
        <v>9294</v>
      </c>
      <c r="M1971" s="381"/>
      <c r="N1971" s="380"/>
      <c r="O1971" s="381" t="s">
        <v>6281</v>
      </c>
    </row>
    <row r="1972" spans="3:15" x14ac:dyDescent="0.2">
      <c r="C1972" s="377"/>
      <c r="D1972" s="377"/>
      <c r="E1972" s="377"/>
      <c r="H1972" s="394"/>
      <c r="I1972" s="390" t="s">
        <v>6927</v>
      </c>
      <c r="J1972" s="395"/>
      <c r="L1972" s="381" t="s">
        <v>9295</v>
      </c>
      <c r="M1972" s="381" t="s">
        <v>6207</v>
      </c>
      <c r="N1972" s="380" t="s">
        <v>6282</v>
      </c>
      <c r="O1972" s="381" t="s">
        <v>6283</v>
      </c>
    </row>
    <row r="1973" spans="3:15" x14ac:dyDescent="0.2">
      <c r="C1973" s="377"/>
      <c r="D1973" s="377"/>
      <c r="E1973" s="377"/>
      <c r="H1973" s="386" t="s">
        <v>6928</v>
      </c>
      <c r="I1973" s="388" t="s">
        <v>6929</v>
      </c>
      <c r="J1973" s="381" t="s">
        <v>6930</v>
      </c>
      <c r="L1973" s="381" t="s">
        <v>9296</v>
      </c>
      <c r="M1973" s="381" t="s">
        <v>6207</v>
      </c>
      <c r="N1973" s="380" t="s">
        <v>6284</v>
      </c>
      <c r="O1973" s="381" t="s">
        <v>6285</v>
      </c>
    </row>
    <row r="1974" spans="3:15" x14ac:dyDescent="0.2">
      <c r="C1974" s="377"/>
      <c r="D1974" s="377"/>
      <c r="E1974" s="377"/>
      <c r="H1974" s="386" t="s">
        <v>6928</v>
      </c>
      <c r="I1974" s="388" t="s">
        <v>6931</v>
      </c>
      <c r="J1974" s="381" t="s">
        <v>6932</v>
      </c>
      <c r="L1974" s="381" t="s">
        <v>9297</v>
      </c>
      <c r="M1974" s="381"/>
      <c r="N1974" s="380"/>
      <c r="O1974" s="381" t="s">
        <v>6285</v>
      </c>
    </row>
    <row r="1975" spans="3:15" x14ac:dyDescent="0.2">
      <c r="C1975" s="377"/>
      <c r="D1975" s="377"/>
      <c r="E1975" s="377"/>
      <c r="H1975" s="386" t="s">
        <v>6928</v>
      </c>
      <c r="I1975" s="388" t="s">
        <v>6933</v>
      </c>
      <c r="J1975" s="381" t="s">
        <v>6934</v>
      </c>
      <c r="L1975" s="381" t="s">
        <v>9298</v>
      </c>
      <c r="M1975" s="381" t="s">
        <v>6207</v>
      </c>
      <c r="N1975" s="380" t="s">
        <v>6286</v>
      </c>
      <c r="O1975" s="381" t="s">
        <v>6287</v>
      </c>
    </row>
    <row r="1976" spans="3:15" x14ac:dyDescent="0.2">
      <c r="C1976" s="377"/>
      <c r="D1976" s="377"/>
      <c r="E1976" s="377"/>
      <c r="H1976" s="386" t="s">
        <v>6928</v>
      </c>
      <c r="I1976" s="388" t="s">
        <v>6935</v>
      </c>
      <c r="J1976" s="381" t="s">
        <v>6936</v>
      </c>
      <c r="L1976" s="381" t="s">
        <v>9299</v>
      </c>
      <c r="M1976" s="381" t="s">
        <v>6207</v>
      </c>
      <c r="N1976" s="380" t="s">
        <v>6288</v>
      </c>
      <c r="O1976" s="381" t="s">
        <v>6289</v>
      </c>
    </row>
    <row r="1977" spans="3:15" x14ac:dyDescent="0.2">
      <c r="C1977" s="377"/>
      <c r="D1977" s="377"/>
      <c r="E1977" s="377"/>
      <c r="H1977" s="386" t="s">
        <v>6928</v>
      </c>
      <c r="I1977" s="388" t="s">
        <v>6937</v>
      </c>
      <c r="J1977" s="381" t="s">
        <v>6938</v>
      </c>
      <c r="L1977" s="381" t="s">
        <v>9300</v>
      </c>
      <c r="M1977" s="381" t="s">
        <v>6207</v>
      </c>
      <c r="N1977" s="380" t="s">
        <v>6290</v>
      </c>
      <c r="O1977" s="381" t="s">
        <v>6291</v>
      </c>
    </row>
    <row r="1978" spans="3:15" x14ac:dyDescent="0.2">
      <c r="C1978" s="377"/>
      <c r="D1978" s="377"/>
      <c r="E1978" s="377"/>
      <c r="H1978" s="386" t="s">
        <v>6928</v>
      </c>
      <c r="I1978" s="388" t="s">
        <v>6939</v>
      </c>
      <c r="J1978" s="381" t="s">
        <v>6940</v>
      </c>
      <c r="L1978" s="381" t="s">
        <v>9301</v>
      </c>
      <c r="M1978" s="381" t="s">
        <v>6207</v>
      </c>
      <c r="N1978" s="380" t="s">
        <v>6292</v>
      </c>
      <c r="O1978" s="381" t="s">
        <v>6293</v>
      </c>
    </row>
    <row r="1979" spans="3:15" x14ac:dyDescent="0.2">
      <c r="C1979" s="377"/>
      <c r="D1979" s="377"/>
      <c r="E1979" s="377"/>
      <c r="H1979" s="386" t="s">
        <v>6928</v>
      </c>
      <c r="I1979" s="388" t="s">
        <v>6941</v>
      </c>
      <c r="J1979" s="381" t="s">
        <v>6942</v>
      </c>
      <c r="L1979" s="381" t="s">
        <v>9302</v>
      </c>
      <c r="M1979" s="381"/>
      <c r="N1979" s="380"/>
      <c r="O1979" s="381" t="s">
        <v>6293</v>
      </c>
    </row>
    <row r="1980" spans="3:15" x14ac:dyDescent="0.2">
      <c r="C1980" s="377"/>
      <c r="D1980" s="377"/>
      <c r="E1980" s="377"/>
      <c r="H1980" s="386" t="s">
        <v>6928</v>
      </c>
      <c r="I1980" s="388" t="s">
        <v>6943</v>
      </c>
      <c r="J1980" s="381" t="s">
        <v>6944</v>
      </c>
      <c r="L1980" s="381" t="s">
        <v>9303</v>
      </c>
      <c r="M1980" s="381"/>
      <c r="N1980" s="380"/>
      <c r="O1980" s="381" t="s">
        <v>6293</v>
      </c>
    </row>
    <row r="1981" spans="3:15" x14ac:dyDescent="0.2">
      <c r="C1981" s="377"/>
      <c r="D1981" s="377"/>
      <c r="E1981" s="377"/>
      <c r="H1981" s="386" t="s">
        <v>6928</v>
      </c>
      <c r="I1981" s="388" t="s">
        <v>6945</v>
      </c>
      <c r="J1981" s="381" t="s">
        <v>6946</v>
      </c>
      <c r="L1981" s="381" t="s">
        <v>9304</v>
      </c>
      <c r="M1981" s="381" t="s">
        <v>6295</v>
      </c>
      <c r="N1981" s="380" t="s">
        <v>6296</v>
      </c>
      <c r="O1981" s="381" t="s">
        <v>6297</v>
      </c>
    </row>
    <row r="1982" spans="3:15" x14ac:dyDescent="0.2">
      <c r="C1982" s="377"/>
      <c r="D1982" s="377"/>
      <c r="E1982" s="377"/>
      <c r="H1982" s="386" t="s">
        <v>6928</v>
      </c>
      <c r="I1982" s="388" t="s">
        <v>6947</v>
      </c>
      <c r="J1982" s="381" t="s">
        <v>6948</v>
      </c>
      <c r="L1982" s="381" t="s">
        <v>9305</v>
      </c>
      <c r="M1982" s="381" t="s">
        <v>6295</v>
      </c>
      <c r="N1982" s="380" t="s">
        <v>6298</v>
      </c>
      <c r="O1982" s="381" t="s">
        <v>6299</v>
      </c>
    </row>
    <row r="1983" spans="3:15" x14ac:dyDescent="0.2">
      <c r="C1983" s="377"/>
      <c r="D1983" s="377"/>
      <c r="E1983" s="377"/>
      <c r="H1983" s="386" t="s">
        <v>6928</v>
      </c>
      <c r="I1983" s="388" t="s">
        <v>6949</v>
      </c>
      <c r="J1983" s="381" t="s">
        <v>6950</v>
      </c>
      <c r="L1983" s="381" t="s">
        <v>9306</v>
      </c>
      <c r="M1983" s="381" t="s">
        <v>6295</v>
      </c>
      <c r="N1983" s="380" t="s">
        <v>6300</v>
      </c>
      <c r="O1983" s="381" t="s">
        <v>6301</v>
      </c>
    </row>
    <row r="1984" spans="3:15" x14ac:dyDescent="0.2">
      <c r="C1984" s="377"/>
      <c r="D1984" s="377"/>
      <c r="E1984" s="377"/>
      <c r="H1984" s="386" t="s">
        <v>6928</v>
      </c>
      <c r="I1984" s="388" t="s">
        <v>6951</v>
      </c>
      <c r="J1984" s="381" t="s">
        <v>6952</v>
      </c>
      <c r="L1984" s="381" t="s">
        <v>9307</v>
      </c>
      <c r="M1984" s="381"/>
      <c r="N1984" s="380"/>
      <c r="O1984" s="381" t="s">
        <v>6301</v>
      </c>
    </row>
    <row r="1985" spans="3:15" x14ac:dyDescent="0.2">
      <c r="C1985" s="377"/>
      <c r="D1985" s="377"/>
      <c r="E1985" s="377"/>
      <c r="H1985" s="386" t="s">
        <v>6928</v>
      </c>
      <c r="I1985" s="388" t="s">
        <v>6953</v>
      </c>
      <c r="J1985" s="381" t="s">
        <v>6954</v>
      </c>
      <c r="L1985" s="381" t="s">
        <v>9308</v>
      </c>
      <c r="M1985" s="381" t="s">
        <v>6295</v>
      </c>
      <c r="N1985" s="380" t="s">
        <v>6302</v>
      </c>
      <c r="O1985" s="381" t="s">
        <v>6303</v>
      </c>
    </row>
    <row r="1986" spans="3:15" x14ac:dyDescent="0.2">
      <c r="C1986" s="377"/>
      <c r="D1986" s="377"/>
      <c r="E1986" s="377"/>
      <c r="H1986" s="386" t="s">
        <v>6928</v>
      </c>
      <c r="I1986" s="388" t="s">
        <v>6955</v>
      </c>
      <c r="J1986" s="381" t="s">
        <v>6956</v>
      </c>
      <c r="L1986" s="381" t="s">
        <v>9309</v>
      </c>
      <c r="M1986" s="381" t="s">
        <v>6295</v>
      </c>
      <c r="N1986" s="380" t="s">
        <v>6304</v>
      </c>
      <c r="O1986" s="381" t="s">
        <v>6305</v>
      </c>
    </row>
    <row r="1987" spans="3:15" x14ac:dyDescent="0.2">
      <c r="C1987" s="377"/>
      <c r="D1987" s="377"/>
      <c r="E1987" s="377"/>
      <c r="H1987" s="386" t="s">
        <v>6928</v>
      </c>
      <c r="I1987" s="388" t="s">
        <v>6957</v>
      </c>
      <c r="J1987" s="381" t="s">
        <v>6958</v>
      </c>
      <c r="L1987" s="381" t="s">
        <v>9310</v>
      </c>
      <c r="M1987" s="381" t="s">
        <v>6295</v>
      </c>
      <c r="N1987" s="380" t="s">
        <v>6306</v>
      </c>
      <c r="O1987" s="381" t="s">
        <v>6307</v>
      </c>
    </row>
    <row r="1988" spans="3:15" x14ac:dyDescent="0.2">
      <c r="C1988" s="377"/>
      <c r="D1988" s="377"/>
      <c r="E1988" s="377"/>
      <c r="H1988" s="386" t="s">
        <v>6928</v>
      </c>
      <c r="I1988" s="388" t="s">
        <v>6959</v>
      </c>
      <c r="J1988" s="381" t="s">
        <v>6960</v>
      </c>
      <c r="L1988" s="381" t="s">
        <v>9311</v>
      </c>
      <c r="M1988" s="381"/>
      <c r="N1988" s="380"/>
      <c r="O1988" s="381" t="s">
        <v>6307</v>
      </c>
    </row>
    <row r="1989" spans="3:15" x14ac:dyDescent="0.2">
      <c r="C1989" s="377"/>
      <c r="D1989" s="377"/>
      <c r="E1989" s="377"/>
      <c r="H1989" s="386" t="s">
        <v>6928</v>
      </c>
      <c r="I1989" s="388" t="s">
        <v>6961</v>
      </c>
      <c r="J1989" s="381" t="s">
        <v>6962</v>
      </c>
      <c r="L1989" s="381" t="s">
        <v>9312</v>
      </c>
      <c r="M1989" s="381" t="s">
        <v>6295</v>
      </c>
      <c r="N1989" s="380" t="s">
        <v>6308</v>
      </c>
      <c r="O1989" s="381" t="s">
        <v>6309</v>
      </c>
    </row>
    <row r="1990" spans="3:15" x14ac:dyDescent="0.2">
      <c r="C1990" s="377"/>
      <c r="D1990" s="377"/>
      <c r="E1990" s="377"/>
      <c r="H1990" s="386" t="s">
        <v>6928</v>
      </c>
      <c r="I1990" s="388" t="s">
        <v>6965</v>
      </c>
      <c r="J1990" s="381" t="s">
        <v>6966</v>
      </c>
      <c r="L1990" s="381" t="s">
        <v>9313</v>
      </c>
      <c r="M1990" s="381" t="s">
        <v>6295</v>
      </c>
      <c r="N1990" s="380" t="s">
        <v>6310</v>
      </c>
      <c r="O1990" s="381" t="s">
        <v>6311</v>
      </c>
    </row>
    <row r="1991" spans="3:15" x14ac:dyDescent="0.2">
      <c r="C1991" s="377"/>
      <c r="D1991" s="377"/>
      <c r="E1991" s="377"/>
      <c r="H1991" s="386" t="s">
        <v>6928</v>
      </c>
      <c r="I1991" s="388" t="s">
        <v>6967</v>
      </c>
      <c r="J1991" s="381" t="s">
        <v>6968</v>
      </c>
      <c r="L1991" s="381" t="s">
        <v>9314</v>
      </c>
      <c r="M1991" s="381" t="s">
        <v>6295</v>
      </c>
      <c r="N1991" s="380" t="s">
        <v>6312</v>
      </c>
      <c r="O1991" s="381" t="s">
        <v>6313</v>
      </c>
    </row>
    <row r="1992" spans="3:15" x14ac:dyDescent="0.2">
      <c r="C1992" s="377"/>
      <c r="D1992" s="377"/>
      <c r="E1992" s="377"/>
      <c r="H1992" s="386" t="s">
        <v>6928</v>
      </c>
      <c r="I1992" s="388" t="s">
        <v>6969</v>
      </c>
      <c r="J1992" s="381" t="s">
        <v>6970</v>
      </c>
      <c r="L1992" s="381" t="s">
        <v>9315</v>
      </c>
      <c r="M1992" s="381" t="s">
        <v>6295</v>
      </c>
      <c r="N1992" s="380" t="s">
        <v>6314</v>
      </c>
      <c r="O1992" s="381" t="s">
        <v>6315</v>
      </c>
    </row>
    <row r="1993" spans="3:15" x14ac:dyDescent="0.2">
      <c r="C1993" s="377"/>
      <c r="D1993" s="377"/>
      <c r="E1993" s="377"/>
      <c r="H1993" s="386" t="s">
        <v>6928</v>
      </c>
      <c r="I1993" s="388" t="s">
        <v>6971</v>
      </c>
      <c r="J1993" s="381" t="s">
        <v>6972</v>
      </c>
      <c r="L1993" s="381" t="s">
        <v>9316</v>
      </c>
      <c r="M1993" s="381" t="s">
        <v>6295</v>
      </c>
      <c r="N1993" s="380" t="s">
        <v>3960</v>
      </c>
      <c r="O1993" s="381" t="s">
        <v>6316</v>
      </c>
    </row>
    <row r="1994" spans="3:15" x14ac:dyDescent="0.2">
      <c r="C1994" s="377"/>
      <c r="D1994" s="377"/>
      <c r="E1994" s="377"/>
      <c r="H1994" s="386" t="s">
        <v>6928</v>
      </c>
      <c r="I1994" s="388" t="s">
        <v>6975</v>
      </c>
      <c r="J1994" s="381" t="s">
        <v>6976</v>
      </c>
      <c r="L1994" s="381" t="s">
        <v>9317</v>
      </c>
      <c r="M1994" s="381"/>
      <c r="N1994" s="380"/>
      <c r="O1994" s="381" t="s">
        <v>6316</v>
      </c>
    </row>
    <row r="1995" spans="3:15" x14ac:dyDescent="0.2">
      <c r="C1995" s="377"/>
      <c r="D1995" s="377"/>
      <c r="E1995" s="377"/>
      <c r="H1995" s="386" t="s">
        <v>6928</v>
      </c>
      <c r="I1995" s="388" t="s">
        <v>4317</v>
      </c>
      <c r="J1995" s="381" t="s">
        <v>6977</v>
      </c>
      <c r="L1995" s="381" t="s">
        <v>9318</v>
      </c>
      <c r="M1995" s="381" t="s">
        <v>6295</v>
      </c>
      <c r="N1995" s="380" t="s">
        <v>6317</v>
      </c>
      <c r="O1995" s="381" t="s">
        <v>6318</v>
      </c>
    </row>
    <row r="1996" spans="3:15" x14ac:dyDescent="0.2">
      <c r="C1996" s="377"/>
      <c r="D1996" s="377"/>
      <c r="E1996" s="377"/>
      <c r="H1996" s="386" t="s">
        <v>6928</v>
      </c>
      <c r="I1996" s="388" t="s">
        <v>6978</v>
      </c>
      <c r="J1996" s="381" t="s">
        <v>6979</v>
      </c>
      <c r="L1996" s="381" t="s">
        <v>9319</v>
      </c>
      <c r="M1996" s="381" t="s">
        <v>6295</v>
      </c>
      <c r="N1996" s="380" t="s">
        <v>6319</v>
      </c>
      <c r="O1996" s="381" t="s">
        <v>6320</v>
      </c>
    </row>
    <row r="1997" spans="3:15" x14ac:dyDescent="0.2">
      <c r="C1997" s="377"/>
      <c r="D1997" s="377"/>
      <c r="E1997" s="377"/>
      <c r="H1997" s="386" t="s">
        <v>6928</v>
      </c>
      <c r="I1997" s="388" t="s">
        <v>6980</v>
      </c>
      <c r="J1997" s="381" t="s">
        <v>6981</v>
      </c>
      <c r="L1997" s="381" t="s">
        <v>9320</v>
      </c>
      <c r="M1997" s="381" t="s">
        <v>6295</v>
      </c>
      <c r="N1997" s="380" t="s">
        <v>6321</v>
      </c>
      <c r="O1997" s="381" t="s">
        <v>6322</v>
      </c>
    </row>
    <row r="1998" spans="3:15" x14ac:dyDescent="0.2">
      <c r="C1998" s="377"/>
      <c r="D1998" s="377"/>
      <c r="E1998" s="377"/>
      <c r="H1998" s="386" t="s">
        <v>6928</v>
      </c>
      <c r="I1998" s="388" t="s">
        <v>6982</v>
      </c>
      <c r="J1998" s="381" t="s">
        <v>6983</v>
      </c>
      <c r="L1998" s="381" t="s">
        <v>9321</v>
      </c>
      <c r="M1998" s="381"/>
      <c r="N1998" s="380"/>
      <c r="O1998" s="381" t="s">
        <v>6322</v>
      </c>
    </row>
    <row r="1999" spans="3:15" x14ac:dyDescent="0.2">
      <c r="C1999" s="377"/>
      <c r="D1999" s="377"/>
      <c r="E1999" s="377"/>
      <c r="H1999" s="386" t="s">
        <v>6928</v>
      </c>
      <c r="I1999" s="388" t="s">
        <v>6984</v>
      </c>
      <c r="J1999" s="381" t="s">
        <v>6985</v>
      </c>
      <c r="L1999" s="381" t="s">
        <v>9322</v>
      </c>
      <c r="M1999" s="381" t="s">
        <v>6295</v>
      </c>
      <c r="N1999" s="380" t="s">
        <v>6323</v>
      </c>
      <c r="O1999" s="381" t="s">
        <v>6324</v>
      </c>
    </row>
    <row r="2000" spans="3:15" x14ac:dyDescent="0.2">
      <c r="C2000" s="377"/>
      <c r="D2000" s="377"/>
      <c r="E2000" s="377"/>
      <c r="H2000" s="386" t="s">
        <v>6928</v>
      </c>
      <c r="I2000" s="388" t="s">
        <v>6986</v>
      </c>
      <c r="J2000" s="381" t="s">
        <v>6987</v>
      </c>
      <c r="L2000" s="381" t="s">
        <v>9323</v>
      </c>
      <c r="M2000" s="381" t="s">
        <v>6295</v>
      </c>
      <c r="N2000" s="380" t="s">
        <v>6325</v>
      </c>
      <c r="O2000" s="381" t="s">
        <v>6326</v>
      </c>
    </row>
    <row r="2001" spans="3:15" x14ac:dyDescent="0.2">
      <c r="C2001" s="377"/>
      <c r="D2001" s="377"/>
      <c r="E2001" s="377"/>
      <c r="H2001" s="386" t="s">
        <v>6928</v>
      </c>
      <c r="I2001" s="388" t="s">
        <v>6988</v>
      </c>
      <c r="J2001" s="381" t="s">
        <v>6989</v>
      </c>
      <c r="L2001" s="381" t="s">
        <v>9324</v>
      </c>
      <c r="M2001" s="381" t="s">
        <v>6295</v>
      </c>
      <c r="N2001" s="380" t="s">
        <v>6327</v>
      </c>
      <c r="O2001" s="381" t="s">
        <v>6328</v>
      </c>
    </row>
    <row r="2002" spans="3:15" x14ac:dyDescent="0.2">
      <c r="C2002" s="377"/>
      <c r="D2002" s="377"/>
      <c r="E2002" s="377"/>
      <c r="H2002" s="386" t="s">
        <v>6928</v>
      </c>
      <c r="I2002" s="388" t="s">
        <v>6990</v>
      </c>
      <c r="J2002" s="381" t="s">
        <v>6991</v>
      </c>
      <c r="L2002" s="381" t="s">
        <v>9325</v>
      </c>
      <c r="M2002" s="381"/>
      <c r="N2002" s="380"/>
      <c r="O2002" s="381" t="s">
        <v>6328</v>
      </c>
    </row>
    <row r="2003" spans="3:15" x14ac:dyDescent="0.2">
      <c r="C2003" s="377"/>
      <c r="D2003" s="377"/>
      <c r="E2003" s="377"/>
      <c r="H2003" s="386" t="s">
        <v>6928</v>
      </c>
      <c r="I2003" s="388" t="s">
        <v>6992</v>
      </c>
      <c r="J2003" s="381" t="s">
        <v>6993</v>
      </c>
      <c r="L2003" s="381" t="s">
        <v>9326</v>
      </c>
      <c r="M2003" s="381" t="s">
        <v>6295</v>
      </c>
      <c r="N2003" s="380" t="s">
        <v>6329</v>
      </c>
      <c r="O2003" s="381" t="s">
        <v>6330</v>
      </c>
    </row>
    <row r="2004" spans="3:15" x14ac:dyDescent="0.2">
      <c r="C2004" s="377"/>
      <c r="D2004" s="377"/>
      <c r="E2004" s="377"/>
      <c r="H2004" s="386" t="s">
        <v>6928</v>
      </c>
      <c r="I2004" s="388" t="s">
        <v>4322</v>
      </c>
      <c r="J2004" s="381" t="s">
        <v>6996</v>
      </c>
      <c r="L2004" s="381" t="s">
        <v>9327</v>
      </c>
      <c r="M2004" s="381" t="s">
        <v>6295</v>
      </c>
      <c r="N2004" s="380" t="s">
        <v>3669</v>
      </c>
      <c r="O2004" s="381" t="s">
        <v>6331</v>
      </c>
    </row>
    <row r="2005" spans="3:15" x14ac:dyDescent="0.2">
      <c r="C2005" s="377"/>
      <c r="D2005" s="377"/>
      <c r="E2005" s="377"/>
      <c r="H2005" s="386" t="s">
        <v>6928</v>
      </c>
      <c r="I2005" s="388" t="s">
        <v>6997</v>
      </c>
      <c r="J2005" s="381" t="s">
        <v>6998</v>
      </c>
      <c r="L2005" s="381" t="s">
        <v>9328</v>
      </c>
      <c r="M2005" s="381" t="s">
        <v>6295</v>
      </c>
      <c r="N2005" s="380" t="s">
        <v>6332</v>
      </c>
      <c r="O2005" s="381" t="s">
        <v>6333</v>
      </c>
    </row>
    <row r="2006" spans="3:15" x14ac:dyDescent="0.2">
      <c r="C2006" s="377"/>
      <c r="D2006" s="377"/>
      <c r="E2006" s="377"/>
      <c r="H2006" s="386" t="s">
        <v>6928</v>
      </c>
      <c r="I2006" s="388" t="s">
        <v>6999</v>
      </c>
      <c r="J2006" s="381" t="s">
        <v>7000</v>
      </c>
      <c r="L2006" s="381" t="s">
        <v>9329</v>
      </c>
      <c r="M2006" s="381" t="s">
        <v>6295</v>
      </c>
      <c r="N2006" s="380" t="s">
        <v>6334</v>
      </c>
      <c r="O2006" s="381" t="s">
        <v>6335</v>
      </c>
    </row>
    <row r="2007" spans="3:15" x14ac:dyDescent="0.2">
      <c r="C2007" s="377"/>
      <c r="D2007" s="377"/>
      <c r="E2007" s="377"/>
      <c r="H2007" s="386" t="s">
        <v>6928</v>
      </c>
      <c r="I2007" s="388" t="s">
        <v>7001</v>
      </c>
      <c r="J2007" s="381" t="s">
        <v>7002</v>
      </c>
      <c r="L2007" s="381" t="s">
        <v>9330</v>
      </c>
      <c r="M2007" s="381" t="s">
        <v>6295</v>
      </c>
      <c r="N2007" s="380" t="s">
        <v>6336</v>
      </c>
      <c r="O2007" s="381" t="s">
        <v>6337</v>
      </c>
    </row>
    <row r="2008" spans="3:15" x14ac:dyDescent="0.2">
      <c r="C2008" s="377"/>
      <c r="D2008" s="377"/>
      <c r="E2008" s="377"/>
      <c r="H2008" s="386" t="s">
        <v>6928</v>
      </c>
      <c r="I2008" s="388" t="s">
        <v>3064</v>
      </c>
      <c r="J2008" s="381" t="s">
        <v>7003</v>
      </c>
      <c r="L2008" s="381" t="s">
        <v>9331</v>
      </c>
      <c r="M2008" s="381"/>
      <c r="N2008" s="380"/>
      <c r="O2008" s="381" t="s">
        <v>6337</v>
      </c>
    </row>
    <row r="2009" spans="3:15" x14ac:dyDescent="0.2">
      <c r="C2009" s="377"/>
      <c r="D2009" s="377"/>
      <c r="E2009" s="377"/>
      <c r="H2009" s="386" t="s">
        <v>6928</v>
      </c>
      <c r="I2009" s="388" t="s">
        <v>7004</v>
      </c>
      <c r="J2009" s="381" t="s">
        <v>7005</v>
      </c>
      <c r="L2009" s="381" t="s">
        <v>9332</v>
      </c>
      <c r="M2009" s="381" t="s">
        <v>6295</v>
      </c>
      <c r="N2009" s="380" t="s">
        <v>6338</v>
      </c>
      <c r="O2009" s="381" t="s">
        <v>6339</v>
      </c>
    </row>
    <row r="2010" spans="3:15" x14ac:dyDescent="0.2">
      <c r="C2010" s="377"/>
      <c r="D2010" s="377"/>
      <c r="E2010" s="377"/>
      <c r="H2010" s="386" t="s">
        <v>6928</v>
      </c>
      <c r="I2010" s="388" t="s">
        <v>7006</v>
      </c>
      <c r="J2010" s="381" t="s">
        <v>7007</v>
      </c>
      <c r="L2010" s="381" t="s">
        <v>9333</v>
      </c>
      <c r="M2010" s="381"/>
      <c r="N2010" s="380"/>
      <c r="O2010" s="381" t="s">
        <v>6339</v>
      </c>
    </row>
    <row r="2011" spans="3:15" x14ac:dyDescent="0.2">
      <c r="C2011" s="377"/>
      <c r="D2011" s="377"/>
      <c r="E2011" s="377"/>
      <c r="H2011" s="386" t="s">
        <v>6928</v>
      </c>
      <c r="I2011" s="388" t="s">
        <v>7008</v>
      </c>
      <c r="J2011" s="381" t="s">
        <v>7009</v>
      </c>
      <c r="L2011" s="381" t="s">
        <v>9334</v>
      </c>
      <c r="M2011" s="381" t="s">
        <v>6341</v>
      </c>
      <c r="N2011" s="380" t="s">
        <v>6342</v>
      </c>
      <c r="O2011" s="381" t="s">
        <v>6343</v>
      </c>
    </row>
    <row r="2012" spans="3:15" x14ac:dyDescent="0.2">
      <c r="C2012" s="377"/>
      <c r="D2012" s="377"/>
      <c r="E2012" s="377"/>
      <c r="H2012" s="386" t="s">
        <v>6928</v>
      </c>
      <c r="I2012" s="388" t="s">
        <v>7010</v>
      </c>
      <c r="J2012" s="381" t="s">
        <v>7011</v>
      </c>
      <c r="L2012" s="381" t="s">
        <v>9335</v>
      </c>
      <c r="M2012" s="381"/>
      <c r="N2012" s="380"/>
      <c r="O2012" s="381" t="s">
        <v>6343</v>
      </c>
    </row>
    <row r="2013" spans="3:15" x14ac:dyDescent="0.2">
      <c r="C2013" s="377"/>
      <c r="D2013" s="377"/>
      <c r="E2013" s="377"/>
      <c r="H2013" s="386" t="s">
        <v>6928</v>
      </c>
      <c r="I2013" s="388" t="s">
        <v>7012</v>
      </c>
      <c r="J2013" s="381" t="s">
        <v>7013</v>
      </c>
      <c r="L2013" s="381" t="s">
        <v>9336</v>
      </c>
      <c r="M2013" s="381" t="s">
        <v>6341</v>
      </c>
      <c r="N2013" s="380" t="s">
        <v>6344</v>
      </c>
      <c r="O2013" s="381" t="s">
        <v>6345</v>
      </c>
    </row>
    <row r="2014" spans="3:15" x14ac:dyDescent="0.2">
      <c r="C2014" s="377"/>
      <c r="D2014" s="377"/>
      <c r="E2014" s="377"/>
      <c r="H2014" s="386" t="s">
        <v>6928</v>
      </c>
      <c r="I2014" s="388" t="s">
        <v>7014</v>
      </c>
      <c r="J2014" s="381" t="s">
        <v>7015</v>
      </c>
      <c r="L2014" s="381" t="s">
        <v>9337</v>
      </c>
      <c r="M2014" s="381" t="s">
        <v>6341</v>
      </c>
      <c r="N2014" s="380" t="s">
        <v>6346</v>
      </c>
      <c r="O2014" s="381" t="s">
        <v>6347</v>
      </c>
    </row>
    <row r="2015" spans="3:15" x14ac:dyDescent="0.2">
      <c r="C2015" s="377"/>
      <c r="D2015" s="377"/>
      <c r="E2015" s="377"/>
      <c r="H2015" s="386" t="s">
        <v>6928</v>
      </c>
      <c r="I2015" s="388" t="s">
        <v>7016</v>
      </c>
      <c r="J2015" s="381" t="s">
        <v>7017</v>
      </c>
      <c r="L2015" s="381" t="s">
        <v>9338</v>
      </c>
      <c r="M2015" s="381"/>
      <c r="N2015" s="380"/>
      <c r="O2015" s="381" t="s">
        <v>6347</v>
      </c>
    </row>
    <row r="2016" spans="3:15" x14ac:dyDescent="0.2">
      <c r="C2016" s="377"/>
      <c r="D2016" s="377"/>
      <c r="E2016" s="377"/>
      <c r="H2016" s="386" t="s">
        <v>6928</v>
      </c>
      <c r="I2016" s="388" t="s">
        <v>7018</v>
      </c>
      <c r="J2016" s="381" t="s">
        <v>7019</v>
      </c>
      <c r="L2016" s="381" t="s">
        <v>9339</v>
      </c>
      <c r="M2016" s="381" t="s">
        <v>6341</v>
      </c>
      <c r="N2016" s="380" t="s">
        <v>6348</v>
      </c>
      <c r="O2016" s="381" t="s">
        <v>6349</v>
      </c>
    </row>
    <row r="2017" spans="3:15" x14ac:dyDescent="0.2">
      <c r="C2017" s="377"/>
      <c r="D2017" s="377"/>
      <c r="E2017" s="377"/>
      <c r="H2017" s="386" t="s">
        <v>6928</v>
      </c>
      <c r="I2017" s="388" t="s">
        <v>7020</v>
      </c>
      <c r="J2017" s="381" t="s">
        <v>7021</v>
      </c>
      <c r="L2017" s="381" t="s">
        <v>9340</v>
      </c>
      <c r="M2017" s="381" t="s">
        <v>6341</v>
      </c>
      <c r="N2017" s="380" t="s">
        <v>6350</v>
      </c>
      <c r="O2017" s="381" t="s">
        <v>6351</v>
      </c>
    </row>
    <row r="2018" spans="3:15" x14ac:dyDescent="0.2">
      <c r="C2018" s="377"/>
      <c r="D2018" s="377"/>
      <c r="E2018" s="377"/>
      <c r="H2018" s="386" t="s">
        <v>6928</v>
      </c>
      <c r="I2018" s="388" t="s">
        <v>7022</v>
      </c>
      <c r="J2018" s="381" t="s">
        <v>7023</v>
      </c>
      <c r="L2018" s="381" t="s">
        <v>9341</v>
      </c>
      <c r="M2018" s="381" t="s">
        <v>6341</v>
      </c>
      <c r="N2018" s="380" t="s">
        <v>6352</v>
      </c>
      <c r="O2018" s="381" t="s">
        <v>6353</v>
      </c>
    </row>
    <row r="2019" spans="3:15" x14ac:dyDescent="0.2">
      <c r="C2019" s="377"/>
      <c r="D2019" s="377"/>
      <c r="E2019" s="377"/>
      <c r="H2019" s="394"/>
      <c r="I2019" s="390" t="s">
        <v>7024</v>
      </c>
      <c r="J2019" s="395"/>
      <c r="L2019" s="381" t="s">
        <v>9342</v>
      </c>
      <c r="M2019" s="381"/>
      <c r="N2019" s="380"/>
      <c r="O2019" s="381" t="s">
        <v>6353</v>
      </c>
    </row>
    <row r="2020" spans="3:15" x14ac:dyDescent="0.2">
      <c r="C2020" s="377"/>
      <c r="D2020" s="377"/>
      <c r="E2020" s="377"/>
      <c r="H2020" s="386" t="s">
        <v>7025</v>
      </c>
      <c r="I2020" s="388" t="s">
        <v>7026</v>
      </c>
      <c r="J2020" s="381" t="s">
        <v>7027</v>
      </c>
      <c r="L2020" s="381" t="s">
        <v>9343</v>
      </c>
      <c r="M2020" s="381"/>
      <c r="N2020" s="380"/>
      <c r="O2020" s="381" t="s">
        <v>6353</v>
      </c>
    </row>
    <row r="2021" spans="3:15" x14ac:dyDescent="0.2">
      <c r="C2021" s="377"/>
      <c r="D2021" s="377"/>
      <c r="E2021" s="377"/>
      <c r="H2021" s="386" t="s">
        <v>7025</v>
      </c>
      <c r="I2021" s="388" t="s">
        <v>7028</v>
      </c>
      <c r="J2021" s="381" t="s">
        <v>7029</v>
      </c>
      <c r="L2021" s="381" t="s">
        <v>9344</v>
      </c>
      <c r="M2021" s="381" t="s">
        <v>6341</v>
      </c>
      <c r="N2021" s="380" t="s">
        <v>6354</v>
      </c>
      <c r="O2021" s="381" t="s">
        <v>6355</v>
      </c>
    </row>
    <row r="2022" spans="3:15" x14ac:dyDescent="0.2">
      <c r="C2022" s="377"/>
      <c r="D2022" s="377"/>
      <c r="E2022" s="377"/>
      <c r="H2022" s="386" t="s">
        <v>7025</v>
      </c>
      <c r="I2022" s="388" t="s">
        <v>7030</v>
      </c>
      <c r="J2022" s="381" t="s">
        <v>7031</v>
      </c>
      <c r="L2022" s="381" t="s">
        <v>9345</v>
      </c>
      <c r="M2022" s="381" t="s">
        <v>6341</v>
      </c>
      <c r="N2022" s="380" t="s">
        <v>6356</v>
      </c>
      <c r="O2022" s="381" t="s">
        <v>6357</v>
      </c>
    </row>
    <row r="2023" spans="3:15" x14ac:dyDescent="0.2">
      <c r="C2023" s="377"/>
      <c r="D2023" s="377"/>
      <c r="E2023" s="377"/>
      <c r="H2023" s="386" t="s">
        <v>7025</v>
      </c>
      <c r="I2023" s="388" t="s">
        <v>7032</v>
      </c>
      <c r="J2023" s="381" t="s">
        <v>7033</v>
      </c>
      <c r="L2023" s="381" t="s">
        <v>9346</v>
      </c>
      <c r="M2023" s="381" t="s">
        <v>6341</v>
      </c>
      <c r="N2023" s="380" t="s">
        <v>4581</v>
      </c>
      <c r="O2023" s="381" t="s">
        <v>6358</v>
      </c>
    </row>
    <row r="2024" spans="3:15" x14ac:dyDescent="0.2">
      <c r="C2024" s="377"/>
      <c r="D2024" s="377"/>
      <c r="E2024" s="377"/>
      <c r="H2024" s="386" t="s">
        <v>7025</v>
      </c>
      <c r="I2024" s="388" t="s">
        <v>7034</v>
      </c>
      <c r="J2024" s="381" t="s">
        <v>7035</v>
      </c>
      <c r="L2024" s="381" t="s">
        <v>9347</v>
      </c>
      <c r="M2024" s="381" t="s">
        <v>6341</v>
      </c>
      <c r="N2024" s="380" t="s">
        <v>6359</v>
      </c>
      <c r="O2024" s="381" t="s">
        <v>6360</v>
      </c>
    </row>
    <row r="2025" spans="3:15" x14ac:dyDescent="0.2">
      <c r="C2025" s="377"/>
      <c r="D2025" s="377"/>
      <c r="E2025" s="377"/>
      <c r="H2025" s="386" t="s">
        <v>7025</v>
      </c>
      <c r="I2025" s="388" t="s">
        <v>7036</v>
      </c>
      <c r="J2025" s="381" t="s">
        <v>7037</v>
      </c>
      <c r="L2025" s="381" t="s">
        <v>9348</v>
      </c>
      <c r="M2025" s="381"/>
      <c r="N2025" s="380"/>
      <c r="O2025" s="381" t="s">
        <v>6360</v>
      </c>
    </row>
    <row r="2026" spans="3:15" x14ac:dyDescent="0.2">
      <c r="C2026" s="377"/>
      <c r="D2026" s="377"/>
      <c r="E2026" s="377"/>
      <c r="H2026" s="386" t="s">
        <v>7025</v>
      </c>
      <c r="I2026" s="388" t="s">
        <v>7038</v>
      </c>
      <c r="J2026" s="381" t="s">
        <v>7039</v>
      </c>
      <c r="L2026" s="381" t="s">
        <v>9349</v>
      </c>
      <c r="M2026" s="381" t="s">
        <v>6341</v>
      </c>
      <c r="N2026" s="380" t="s">
        <v>6361</v>
      </c>
      <c r="O2026" s="381" t="s">
        <v>6362</v>
      </c>
    </row>
    <row r="2027" spans="3:15" x14ac:dyDescent="0.2">
      <c r="C2027" s="377"/>
      <c r="D2027" s="377"/>
      <c r="E2027" s="377"/>
      <c r="H2027" s="386" t="s">
        <v>7025</v>
      </c>
      <c r="I2027" s="388" t="s">
        <v>7040</v>
      </c>
      <c r="J2027" s="381" t="s">
        <v>7041</v>
      </c>
      <c r="L2027" s="381" t="s">
        <v>9350</v>
      </c>
      <c r="M2027" s="381"/>
      <c r="N2027" s="380"/>
      <c r="O2027" s="381" t="s">
        <v>6362</v>
      </c>
    </row>
    <row r="2028" spans="3:15" x14ac:dyDescent="0.2">
      <c r="C2028" s="377"/>
      <c r="D2028" s="377"/>
      <c r="E2028" s="377"/>
      <c r="H2028" s="386" t="s">
        <v>7025</v>
      </c>
      <c r="I2028" s="388" t="s">
        <v>7042</v>
      </c>
      <c r="J2028" s="381" t="s">
        <v>7043</v>
      </c>
      <c r="L2028" s="381" t="s">
        <v>9351</v>
      </c>
      <c r="M2028" s="381" t="s">
        <v>6341</v>
      </c>
      <c r="N2028" s="380" t="s">
        <v>3871</v>
      </c>
      <c r="O2028" s="381" t="s">
        <v>6363</v>
      </c>
    </row>
    <row r="2029" spans="3:15" x14ac:dyDescent="0.2">
      <c r="C2029" s="377"/>
      <c r="D2029" s="377"/>
      <c r="E2029" s="377"/>
      <c r="H2029" s="386" t="s">
        <v>7025</v>
      </c>
      <c r="I2029" s="388" t="s">
        <v>7044</v>
      </c>
      <c r="J2029" s="381" t="s">
        <v>7045</v>
      </c>
      <c r="L2029" s="381" t="s">
        <v>9352</v>
      </c>
      <c r="M2029" s="381"/>
      <c r="N2029" s="380"/>
      <c r="O2029" s="381" t="s">
        <v>6363</v>
      </c>
    </row>
    <row r="2030" spans="3:15" x14ac:dyDescent="0.2">
      <c r="C2030" s="377"/>
      <c r="D2030" s="377"/>
      <c r="E2030" s="377"/>
      <c r="H2030" s="386" t="s">
        <v>7025</v>
      </c>
      <c r="I2030" s="388" t="s">
        <v>7046</v>
      </c>
      <c r="J2030" s="381" t="s">
        <v>7047</v>
      </c>
      <c r="L2030" s="381" t="s">
        <v>9353</v>
      </c>
      <c r="M2030" s="381" t="s">
        <v>6341</v>
      </c>
      <c r="N2030" s="380" t="s">
        <v>6364</v>
      </c>
      <c r="O2030" s="381" t="s">
        <v>6365</v>
      </c>
    </row>
    <row r="2031" spans="3:15" x14ac:dyDescent="0.2">
      <c r="C2031" s="377"/>
      <c r="D2031" s="377"/>
      <c r="E2031" s="377"/>
      <c r="H2031" s="386" t="s">
        <v>7025</v>
      </c>
      <c r="I2031" s="388" t="s">
        <v>7048</v>
      </c>
      <c r="J2031" s="381" t="s">
        <v>7049</v>
      </c>
      <c r="L2031" s="381" t="s">
        <v>9354</v>
      </c>
      <c r="M2031" s="381" t="s">
        <v>6341</v>
      </c>
      <c r="N2031" s="380" t="s">
        <v>6366</v>
      </c>
      <c r="O2031" s="381" t="s">
        <v>6367</v>
      </c>
    </row>
    <row r="2032" spans="3:15" x14ac:dyDescent="0.2">
      <c r="C2032" s="377"/>
      <c r="D2032" s="377"/>
      <c r="E2032" s="377"/>
      <c r="H2032" s="386" t="s">
        <v>7025</v>
      </c>
      <c r="I2032" s="388" t="s">
        <v>7050</v>
      </c>
      <c r="J2032" s="381" t="s">
        <v>7051</v>
      </c>
      <c r="L2032" s="381" t="s">
        <v>9355</v>
      </c>
      <c r="M2032" s="381"/>
      <c r="N2032" s="380"/>
      <c r="O2032" s="381" t="s">
        <v>6367</v>
      </c>
    </row>
    <row r="2033" spans="3:15" x14ac:dyDescent="0.2">
      <c r="C2033" s="377"/>
      <c r="D2033" s="377"/>
      <c r="E2033" s="377"/>
      <c r="H2033" s="386" t="s">
        <v>7025</v>
      </c>
      <c r="I2033" s="388" t="s">
        <v>7052</v>
      </c>
      <c r="J2033" s="381" t="s">
        <v>7053</v>
      </c>
      <c r="L2033" s="381" t="s">
        <v>9356</v>
      </c>
      <c r="M2033" s="381" t="s">
        <v>6341</v>
      </c>
      <c r="N2033" s="380" t="s">
        <v>6368</v>
      </c>
      <c r="O2033" s="381" t="s">
        <v>6369</v>
      </c>
    </row>
    <row r="2034" spans="3:15" x14ac:dyDescent="0.2">
      <c r="C2034" s="377"/>
      <c r="D2034" s="377"/>
      <c r="E2034" s="377"/>
      <c r="H2034" s="386" t="s">
        <v>7025</v>
      </c>
      <c r="I2034" s="388" t="s">
        <v>7054</v>
      </c>
      <c r="J2034" s="381" t="s">
        <v>7055</v>
      </c>
      <c r="L2034" s="381" t="s">
        <v>9357</v>
      </c>
      <c r="M2034" s="381" t="s">
        <v>6341</v>
      </c>
      <c r="N2034" s="380" t="s">
        <v>3137</v>
      </c>
      <c r="O2034" s="381" t="s">
        <v>6370</v>
      </c>
    </row>
    <row r="2035" spans="3:15" x14ac:dyDescent="0.2">
      <c r="C2035" s="377"/>
      <c r="D2035" s="377"/>
      <c r="E2035" s="377"/>
      <c r="H2035" s="386" t="s">
        <v>7025</v>
      </c>
      <c r="I2035" s="388" t="s">
        <v>7056</v>
      </c>
      <c r="J2035" s="381" t="s">
        <v>7057</v>
      </c>
      <c r="L2035" s="381" t="s">
        <v>9358</v>
      </c>
      <c r="M2035" s="381" t="s">
        <v>6341</v>
      </c>
      <c r="N2035" s="380" t="s">
        <v>6371</v>
      </c>
      <c r="O2035" s="381" t="s">
        <v>6372</v>
      </c>
    </row>
    <row r="2036" spans="3:15" x14ac:dyDescent="0.2">
      <c r="C2036" s="377"/>
      <c r="D2036" s="377"/>
      <c r="E2036" s="377"/>
      <c r="H2036" s="386" t="s">
        <v>7025</v>
      </c>
      <c r="I2036" s="388" t="s">
        <v>7058</v>
      </c>
      <c r="J2036" s="381" t="s">
        <v>7059</v>
      </c>
      <c r="L2036" s="381" t="s">
        <v>9359</v>
      </c>
      <c r="M2036" s="381" t="s">
        <v>6341</v>
      </c>
      <c r="N2036" s="380" t="s">
        <v>4587</v>
      </c>
      <c r="O2036" s="381" t="s">
        <v>6373</v>
      </c>
    </row>
    <row r="2037" spans="3:15" x14ac:dyDescent="0.2">
      <c r="C2037" s="377"/>
      <c r="D2037" s="377"/>
      <c r="E2037" s="377"/>
      <c r="H2037" s="386" t="s">
        <v>7025</v>
      </c>
      <c r="I2037" s="388" t="s">
        <v>7060</v>
      </c>
      <c r="J2037" s="381" t="s">
        <v>7061</v>
      </c>
      <c r="L2037" s="381" t="s">
        <v>9360</v>
      </c>
      <c r="M2037" s="381"/>
      <c r="N2037" s="380"/>
      <c r="O2037" s="381" t="s">
        <v>6373</v>
      </c>
    </row>
    <row r="2038" spans="3:15" x14ac:dyDescent="0.2">
      <c r="C2038" s="377"/>
      <c r="D2038" s="377"/>
      <c r="E2038" s="377"/>
      <c r="H2038" s="386" t="s">
        <v>7025</v>
      </c>
      <c r="I2038" s="388" t="s">
        <v>7062</v>
      </c>
      <c r="J2038" s="381" t="s">
        <v>7063</v>
      </c>
      <c r="L2038" s="381" t="s">
        <v>9361</v>
      </c>
      <c r="M2038" s="381" t="s">
        <v>6341</v>
      </c>
      <c r="N2038" s="380" t="s">
        <v>6374</v>
      </c>
      <c r="O2038" s="381" t="s">
        <v>6375</v>
      </c>
    </row>
    <row r="2039" spans="3:15" x14ac:dyDescent="0.2">
      <c r="C2039" s="377"/>
      <c r="D2039" s="377"/>
      <c r="E2039" s="377"/>
      <c r="H2039" s="386" t="s">
        <v>7025</v>
      </c>
      <c r="I2039" s="388" t="s">
        <v>7064</v>
      </c>
      <c r="J2039" s="381" t="s">
        <v>7065</v>
      </c>
      <c r="L2039" s="381" t="s">
        <v>9362</v>
      </c>
      <c r="M2039" s="381"/>
      <c r="N2039" s="380"/>
      <c r="O2039" s="381" t="s">
        <v>6375</v>
      </c>
    </row>
    <row r="2040" spans="3:15" x14ac:dyDescent="0.2">
      <c r="C2040" s="377"/>
      <c r="D2040" s="377"/>
      <c r="E2040" s="377"/>
      <c r="H2040" s="386" t="s">
        <v>7025</v>
      </c>
      <c r="I2040" s="388" t="s">
        <v>7066</v>
      </c>
      <c r="J2040" s="381" t="s">
        <v>7067</v>
      </c>
      <c r="L2040" s="381" t="s">
        <v>9363</v>
      </c>
      <c r="M2040" s="381" t="s">
        <v>6341</v>
      </c>
      <c r="N2040" s="380" t="s">
        <v>6376</v>
      </c>
      <c r="O2040" s="381" t="s">
        <v>6377</v>
      </c>
    </row>
    <row r="2041" spans="3:15" x14ac:dyDescent="0.2">
      <c r="C2041" s="377"/>
      <c r="D2041" s="377"/>
      <c r="E2041" s="377"/>
      <c r="H2041" s="386" t="s">
        <v>7025</v>
      </c>
      <c r="I2041" s="388" t="s">
        <v>7068</v>
      </c>
      <c r="J2041" s="381" t="s">
        <v>7069</v>
      </c>
      <c r="L2041" s="381" t="s">
        <v>9364</v>
      </c>
      <c r="M2041" s="381" t="s">
        <v>6341</v>
      </c>
      <c r="N2041" s="380" t="s">
        <v>6378</v>
      </c>
      <c r="O2041" s="381" t="s">
        <v>6379</v>
      </c>
    </row>
    <row r="2042" spans="3:15" x14ac:dyDescent="0.2">
      <c r="C2042" s="377"/>
      <c r="D2042" s="377"/>
      <c r="E2042" s="377"/>
      <c r="H2042" s="386" t="s">
        <v>7025</v>
      </c>
      <c r="I2042" s="388" t="s">
        <v>7070</v>
      </c>
      <c r="J2042" s="381" t="s">
        <v>7071</v>
      </c>
      <c r="L2042" s="381" t="s">
        <v>9365</v>
      </c>
      <c r="M2042" s="381" t="s">
        <v>6341</v>
      </c>
      <c r="N2042" s="380" t="s">
        <v>6380</v>
      </c>
      <c r="O2042" s="381" t="s">
        <v>6381</v>
      </c>
    </row>
    <row r="2043" spans="3:15" x14ac:dyDescent="0.2">
      <c r="C2043" s="377"/>
      <c r="D2043" s="377"/>
      <c r="E2043" s="377"/>
      <c r="H2043" s="386" t="s">
        <v>7025</v>
      </c>
      <c r="I2043" s="388" t="s">
        <v>7072</v>
      </c>
      <c r="J2043" s="381" t="s">
        <v>7073</v>
      </c>
      <c r="L2043" s="381" t="s">
        <v>9366</v>
      </c>
      <c r="M2043" s="381" t="s">
        <v>6341</v>
      </c>
      <c r="N2043" s="380" t="s">
        <v>6382</v>
      </c>
      <c r="O2043" s="381" t="s">
        <v>6383</v>
      </c>
    </row>
    <row r="2044" spans="3:15" x14ac:dyDescent="0.2">
      <c r="C2044" s="377"/>
      <c r="D2044" s="377"/>
      <c r="E2044" s="377"/>
      <c r="H2044" s="386" t="s">
        <v>7025</v>
      </c>
      <c r="I2044" s="388" t="s">
        <v>7074</v>
      </c>
      <c r="J2044" s="381" t="s">
        <v>7075</v>
      </c>
      <c r="L2044" s="381" t="s">
        <v>9367</v>
      </c>
      <c r="M2044" s="381"/>
      <c r="N2044" s="380"/>
      <c r="O2044" s="381" t="s">
        <v>6383</v>
      </c>
    </row>
    <row r="2045" spans="3:15" x14ac:dyDescent="0.2">
      <c r="C2045" s="377"/>
      <c r="D2045" s="377"/>
      <c r="E2045" s="377"/>
      <c r="H2045" s="386" t="s">
        <v>7025</v>
      </c>
      <c r="I2045" s="388" t="s">
        <v>7076</v>
      </c>
      <c r="J2045" s="381" t="s">
        <v>7077</v>
      </c>
      <c r="L2045" s="381" t="s">
        <v>9368</v>
      </c>
      <c r="M2045" s="381" t="s">
        <v>6341</v>
      </c>
      <c r="N2045" s="380" t="s">
        <v>6384</v>
      </c>
      <c r="O2045" s="381" t="s">
        <v>6385</v>
      </c>
    </row>
    <row r="2046" spans="3:15" x14ac:dyDescent="0.2">
      <c r="C2046" s="377"/>
      <c r="D2046" s="377"/>
      <c r="E2046" s="377"/>
      <c r="H2046" s="386" t="s">
        <v>7025</v>
      </c>
      <c r="I2046" s="388" t="s">
        <v>7078</v>
      </c>
      <c r="J2046" s="381" t="s">
        <v>7079</v>
      </c>
      <c r="L2046" s="381" t="s">
        <v>9369</v>
      </c>
      <c r="M2046" s="381" t="s">
        <v>6341</v>
      </c>
      <c r="N2046" s="380" t="s">
        <v>6386</v>
      </c>
      <c r="O2046" s="381" t="s">
        <v>6387</v>
      </c>
    </row>
    <row r="2047" spans="3:15" x14ac:dyDescent="0.2">
      <c r="C2047" s="377"/>
      <c r="D2047" s="377"/>
      <c r="E2047" s="377"/>
      <c r="H2047" s="386" t="s">
        <v>7025</v>
      </c>
      <c r="I2047" s="388" t="s">
        <v>7080</v>
      </c>
      <c r="J2047" s="381" t="s">
        <v>7081</v>
      </c>
      <c r="L2047" s="381" t="s">
        <v>9370</v>
      </c>
      <c r="M2047" s="381" t="s">
        <v>6341</v>
      </c>
      <c r="N2047" s="380" t="s">
        <v>6388</v>
      </c>
      <c r="O2047" s="381" t="s">
        <v>6389</v>
      </c>
    </row>
    <row r="2048" spans="3:15" x14ac:dyDescent="0.2">
      <c r="C2048" s="377"/>
      <c r="D2048" s="377"/>
      <c r="E2048" s="377"/>
      <c r="H2048" s="386" t="s">
        <v>7025</v>
      </c>
      <c r="I2048" s="388" t="s">
        <v>7082</v>
      </c>
      <c r="J2048" s="381" t="s">
        <v>7083</v>
      </c>
      <c r="L2048" s="381" t="s">
        <v>9371</v>
      </c>
      <c r="M2048" s="381" t="s">
        <v>6341</v>
      </c>
      <c r="N2048" s="380" t="s">
        <v>6390</v>
      </c>
      <c r="O2048" s="381" t="s">
        <v>6391</v>
      </c>
    </row>
    <row r="2049" spans="3:15" x14ac:dyDescent="0.2">
      <c r="C2049" s="377"/>
      <c r="D2049" s="377"/>
      <c r="E2049" s="377"/>
      <c r="H2049" s="386" t="s">
        <v>7025</v>
      </c>
      <c r="I2049" s="388" t="s">
        <v>7084</v>
      </c>
      <c r="J2049" s="381" t="s">
        <v>7085</v>
      </c>
      <c r="L2049" s="381" t="s">
        <v>9372</v>
      </c>
      <c r="M2049" s="381" t="s">
        <v>6341</v>
      </c>
      <c r="N2049" s="380" t="s">
        <v>6392</v>
      </c>
      <c r="O2049" s="381" t="s">
        <v>6393</v>
      </c>
    </row>
    <row r="2050" spans="3:15" x14ac:dyDescent="0.2">
      <c r="C2050" s="377"/>
      <c r="D2050" s="377"/>
      <c r="E2050" s="377"/>
      <c r="H2050" s="386" t="s">
        <v>7025</v>
      </c>
      <c r="I2050" s="388" t="s">
        <v>7086</v>
      </c>
      <c r="J2050" s="381" t="s">
        <v>7087</v>
      </c>
      <c r="L2050" s="381" t="s">
        <v>9373</v>
      </c>
      <c r="M2050" s="381" t="s">
        <v>6341</v>
      </c>
      <c r="N2050" s="380" t="s">
        <v>6394</v>
      </c>
      <c r="O2050" s="381" t="s">
        <v>6395</v>
      </c>
    </row>
    <row r="2051" spans="3:15" x14ac:dyDescent="0.2">
      <c r="C2051" s="377"/>
      <c r="D2051" s="377"/>
      <c r="E2051" s="377"/>
      <c r="H2051" s="386" t="s">
        <v>7025</v>
      </c>
      <c r="I2051" s="388" t="s">
        <v>7088</v>
      </c>
      <c r="J2051" s="381" t="s">
        <v>7089</v>
      </c>
      <c r="L2051" s="381" t="s">
        <v>9374</v>
      </c>
      <c r="M2051" s="381" t="s">
        <v>6341</v>
      </c>
      <c r="N2051" s="380" t="s">
        <v>6396</v>
      </c>
      <c r="O2051" s="381" t="s">
        <v>6397</v>
      </c>
    </row>
    <row r="2052" spans="3:15" x14ac:dyDescent="0.2">
      <c r="C2052" s="377"/>
      <c r="D2052" s="377"/>
      <c r="E2052" s="377"/>
      <c r="H2052" s="386" t="s">
        <v>7025</v>
      </c>
      <c r="I2052" s="388" t="s">
        <v>7090</v>
      </c>
      <c r="J2052" s="381" t="s">
        <v>7091</v>
      </c>
      <c r="L2052" s="381" t="s">
        <v>9375</v>
      </c>
      <c r="M2052" s="381" t="s">
        <v>6341</v>
      </c>
      <c r="N2052" s="380" t="s">
        <v>6398</v>
      </c>
      <c r="O2052" s="381" t="s">
        <v>6399</v>
      </c>
    </row>
    <row r="2053" spans="3:15" x14ac:dyDescent="0.2">
      <c r="C2053" s="377"/>
      <c r="D2053" s="377"/>
      <c r="E2053" s="377"/>
      <c r="H2053" s="386" t="s">
        <v>7025</v>
      </c>
      <c r="I2053" s="388" t="s">
        <v>7092</v>
      </c>
      <c r="J2053" s="381" t="s">
        <v>7093</v>
      </c>
      <c r="L2053" s="381" t="s">
        <v>9376</v>
      </c>
      <c r="M2053" s="381" t="s">
        <v>6341</v>
      </c>
      <c r="N2053" s="380" t="s">
        <v>6400</v>
      </c>
      <c r="O2053" s="381" t="s">
        <v>6401</v>
      </c>
    </row>
    <row r="2054" spans="3:15" x14ac:dyDescent="0.2">
      <c r="C2054" s="377"/>
      <c r="D2054" s="377"/>
      <c r="E2054" s="377"/>
      <c r="H2054" s="394"/>
      <c r="I2054" s="390" t="s">
        <v>7094</v>
      </c>
      <c r="J2054" s="395"/>
      <c r="L2054" s="381" t="s">
        <v>9377</v>
      </c>
      <c r="M2054" s="381" t="s">
        <v>6341</v>
      </c>
      <c r="N2054" s="380" t="s">
        <v>6402</v>
      </c>
      <c r="O2054" s="381" t="s">
        <v>6403</v>
      </c>
    </row>
    <row r="2055" spans="3:15" x14ac:dyDescent="0.2">
      <c r="C2055" s="377"/>
      <c r="D2055" s="377"/>
      <c r="E2055" s="377"/>
      <c r="H2055" s="386" t="s">
        <v>7095</v>
      </c>
      <c r="I2055" s="388" t="s">
        <v>7096</v>
      </c>
      <c r="J2055" s="381" t="s">
        <v>7097</v>
      </c>
      <c r="L2055" s="381" t="s">
        <v>9378</v>
      </c>
      <c r="M2055" s="381" t="s">
        <v>6341</v>
      </c>
      <c r="N2055" s="380" t="s">
        <v>6404</v>
      </c>
      <c r="O2055" s="381" t="s">
        <v>6405</v>
      </c>
    </row>
    <row r="2056" spans="3:15" x14ac:dyDescent="0.2">
      <c r="C2056" s="377"/>
      <c r="D2056" s="377"/>
      <c r="E2056" s="377"/>
      <c r="H2056" s="386" t="s">
        <v>7095</v>
      </c>
      <c r="I2056" s="388" t="s">
        <v>7098</v>
      </c>
      <c r="J2056" s="381" t="s">
        <v>7099</v>
      </c>
      <c r="L2056" s="381" t="s">
        <v>9379</v>
      </c>
      <c r="M2056" s="381" t="s">
        <v>6341</v>
      </c>
      <c r="N2056" s="380" t="s">
        <v>6406</v>
      </c>
      <c r="O2056" s="381" t="s">
        <v>6407</v>
      </c>
    </row>
    <row r="2057" spans="3:15" x14ac:dyDescent="0.2">
      <c r="C2057" s="377"/>
      <c r="D2057" s="377"/>
      <c r="E2057" s="377"/>
      <c r="H2057" s="386" t="s">
        <v>7095</v>
      </c>
      <c r="I2057" s="388" t="s">
        <v>7100</v>
      </c>
      <c r="J2057" s="381" t="s">
        <v>7101</v>
      </c>
      <c r="L2057" s="381" t="s">
        <v>9380</v>
      </c>
      <c r="M2057" s="381" t="s">
        <v>6341</v>
      </c>
      <c r="N2057" s="380" t="s">
        <v>6408</v>
      </c>
      <c r="O2057" s="381" t="s">
        <v>6409</v>
      </c>
    </row>
    <row r="2058" spans="3:15" x14ac:dyDescent="0.2">
      <c r="C2058" s="377"/>
      <c r="D2058" s="377"/>
      <c r="E2058" s="377"/>
      <c r="H2058" s="386" t="s">
        <v>7095</v>
      </c>
      <c r="I2058" s="388" t="s">
        <v>4763</v>
      </c>
      <c r="J2058" s="381" t="s">
        <v>7102</v>
      </c>
      <c r="L2058" s="381" t="s">
        <v>9381</v>
      </c>
      <c r="M2058" s="381" t="s">
        <v>6411</v>
      </c>
      <c r="N2058" s="380" t="s">
        <v>6412</v>
      </c>
      <c r="O2058" s="381" t="s">
        <v>6413</v>
      </c>
    </row>
    <row r="2059" spans="3:15" x14ac:dyDescent="0.2">
      <c r="C2059" s="377"/>
      <c r="D2059" s="377"/>
      <c r="E2059" s="377"/>
      <c r="H2059" s="386" t="s">
        <v>7095</v>
      </c>
      <c r="I2059" s="388" t="s">
        <v>7103</v>
      </c>
      <c r="J2059" s="381" t="s">
        <v>7104</v>
      </c>
      <c r="L2059" s="381" t="s">
        <v>9382</v>
      </c>
      <c r="M2059" s="381" t="s">
        <v>6411</v>
      </c>
      <c r="N2059" s="380" t="s">
        <v>6414</v>
      </c>
      <c r="O2059" s="381" t="s">
        <v>6415</v>
      </c>
    </row>
    <row r="2060" spans="3:15" x14ac:dyDescent="0.2">
      <c r="C2060" s="377"/>
      <c r="D2060" s="377"/>
      <c r="E2060" s="377"/>
      <c r="H2060" s="386" t="s">
        <v>7095</v>
      </c>
      <c r="I2060" s="388" t="s">
        <v>7105</v>
      </c>
      <c r="J2060" s="381" t="s">
        <v>7106</v>
      </c>
      <c r="L2060" s="381" t="s">
        <v>9383</v>
      </c>
      <c r="M2060" s="381"/>
      <c r="N2060" s="380"/>
      <c r="O2060" s="381" t="s">
        <v>6415</v>
      </c>
    </row>
    <row r="2061" spans="3:15" x14ac:dyDescent="0.2">
      <c r="C2061" s="377"/>
      <c r="D2061" s="377"/>
      <c r="E2061" s="377"/>
      <c r="H2061" s="386" t="s">
        <v>7095</v>
      </c>
      <c r="I2061" s="388" t="s">
        <v>7107</v>
      </c>
      <c r="J2061" s="381" t="s">
        <v>7108</v>
      </c>
      <c r="L2061" s="381" t="s">
        <v>9384</v>
      </c>
      <c r="M2061" s="381" t="s">
        <v>6411</v>
      </c>
      <c r="N2061" s="380" t="s">
        <v>6416</v>
      </c>
      <c r="O2061" s="381" t="s">
        <v>6417</v>
      </c>
    </row>
    <row r="2062" spans="3:15" x14ac:dyDescent="0.2">
      <c r="C2062" s="377"/>
      <c r="D2062" s="377"/>
      <c r="E2062" s="377"/>
      <c r="H2062" s="386" t="s">
        <v>7095</v>
      </c>
      <c r="I2062" s="388" t="s">
        <v>7109</v>
      </c>
      <c r="J2062" s="381" t="s">
        <v>7110</v>
      </c>
      <c r="L2062" s="381" t="s">
        <v>9385</v>
      </c>
      <c r="M2062" s="381"/>
      <c r="N2062" s="380"/>
      <c r="O2062" s="381" t="s">
        <v>6417</v>
      </c>
    </row>
    <row r="2063" spans="3:15" x14ac:dyDescent="0.2">
      <c r="C2063" s="377"/>
      <c r="D2063" s="377"/>
      <c r="E2063" s="377"/>
      <c r="H2063" s="386" t="s">
        <v>7095</v>
      </c>
      <c r="I2063" s="388" t="s">
        <v>5716</v>
      </c>
      <c r="J2063" s="381" t="s">
        <v>7111</v>
      </c>
      <c r="L2063" s="381" t="s">
        <v>9386</v>
      </c>
      <c r="M2063" s="381"/>
      <c r="N2063" s="380"/>
      <c r="O2063" s="381" t="s">
        <v>6417</v>
      </c>
    </row>
    <row r="2064" spans="3:15" x14ac:dyDescent="0.2">
      <c r="C2064" s="377"/>
      <c r="D2064" s="377"/>
      <c r="E2064" s="377"/>
      <c r="H2064" s="386" t="s">
        <v>7095</v>
      </c>
      <c r="I2064" s="388" t="s">
        <v>7112</v>
      </c>
      <c r="J2064" s="381" t="s">
        <v>7113</v>
      </c>
      <c r="L2064" s="381" t="s">
        <v>9387</v>
      </c>
      <c r="M2064" s="381" t="s">
        <v>6411</v>
      </c>
      <c r="N2064" s="380" t="s">
        <v>6418</v>
      </c>
      <c r="O2064" s="381" t="s">
        <v>6419</v>
      </c>
    </row>
    <row r="2065" spans="3:15" x14ac:dyDescent="0.2">
      <c r="C2065" s="377"/>
      <c r="D2065" s="377"/>
      <c r="E2065" s="377"/>
      <c r="H2065" s="386" t="s">
        <v>7095</v>
      </c>
      <c r="I2065" s="388" t="s">
        <v>7114</v>
      </c>
      <c r="J2065" s="381" t="s">
        <v>7115</v>
      </c>
      <c r="L2065" s="381" t="s">
        <v>9388</v>
      </c>
      <c r="M2065" s="381"/>
      <c r="N2065" s="380"/>
      <c r="O2065" s="381" t="s">
        <v>6419</v>
      </c>
    </row>
    <row r="2066" spans="3:15" x14ac:dyDescent="0.2">
      <c r="C2066" s="377"/>
      <c r="D2066" s="377"/>
      <c r="E2066" s="377"/>
      <c r="H2066" s="386" t="s">
        <v>7095</v>
      </c>
      <c r="I2066" s="388" t="s">
        <v>7116</v>
      </c>
      <c r="J2066" s="381" t="s">
        <v>7117</v>
      </c>
      <c r="L2066" s="381" t="s">
        <v>9389</v>
      </c>
      <c r="M2066" s="381"/>
      <c r="N2066" s="380"/>
      <c r="O2066" s="381" t="s">
        <v>6419</v>
      </c>
    </row>
    <row r="2067" spans="3:15" x14ac:dyDescent="0.2">
      <c r="C2067" s="377"/>
      <c r="D2067" s="377"/>
      <c r="E2067" s="377"/>
      <c r="H2067" s="386" t="s">
        <v>7095</v>
      </c>
      <c r="I2067" s="388" t="s">
        <v>7118</v>
      </c>
      <c r="J2067" s="381" t="s">
        <v>7119</v>
      </c>
      <c r="L2067" s="381" t="s">
        <v>9390</v>
      </c>
      <c r="M2067" s="381" t="s">
        <v>6411</v>
      </c>
      <c r="N2067" s="380" t="s">
        <v>6420</v>
      </c>
      <c r="O2067" s="381" t="s">
        <v>6421</v>
      </c>
    </row>
    <row r="2068" spans="3:15" x14ac:dyDescent="0.2">
      <c r="C2068" s="377"/>
      <c r="D2068" s="377"/>
      <c r="E2068" s="377"/>
      <c r="H2068" s="386" t="s">
        <v>7095</v>
      </c>
      <c r="I2068" s="388" t="s">
        <v>7120</v>
      </c>
      <c r="J2068" s="381" t="s">
        <v>7121</v>
      </c>
      <c r="L2068" s="381" t="s">
        <v>9391</v>
      </c>
      <c r="M2068" s="381"/>
      <c r="N2068" s="380"/>
      <c r="O2068" s="381" t="s">
        <v>6421</v>
      </c>
    </row>
    <row r="2069" spans="3:15" x14ac:dyDescent="0.2">
      <c r="C2069" s="377"/>
      <c r="D2069" s="377"/>
      <c r="E2069" s="377"/>
      <c r="H2069" s="386" t="s">
        <v>7095</v>
      </c>
      <c r="I2069" s="388" t="s">
        <v>7122</v>
      </c>
      <c r="J2069" s="381" t="s">
        <v>7123</v>
      </c>
      <c r="L2069" s="381" t="s">
        <v>9392</v>
      </c>
      <c r="M2069" s="381"/>
      <c r="N2069" s="380"/>
      <c r="O2069" s="381" t="s">
        <v>6421</v>
      </c>
    </row>
    <row r="2070" spans="3:15" x14ac:dyDescent="0.2">
      <c r="C2070" s="377"/>
      <c r="D2070" s="377"/>
      <c r="E2070" s="377"/>
      <c r="H2070" s="386" t="s">
        <v>7095</v>
      </c>
      <c r="I2070" s="388" t="s">
        <v>7124</v>
      </c>
      <c r="J2070" s="381" t="s">
        <v>7125</v>
      </c>
      <c r="L2070" s="381" t="s">
        <v>9393</v>
      </c>
      <c r="M2070" s="381" t="s">
        <v>6411</v>
      </c>
      <c r="N2070" s="380" t="s">
        <v>6422</v>
      </c>
      <c r="O2070" s="381" t="s">
        <v>6423</v>
      </c>
    </row>
    <row r="2071" spans="3:15" x14ac:dyDescent="0.2">
      <c r="C2071" s="377"/>
      <c r="D2071" s="377"/>
      <c r="E2071" s="377"/>
      <c r="H2071" s="386" t="s">
        <v>7095</v>
      </c>
      <c r="I2071" s="388" t="s">
        <v>7126</v>
      </c>
      <c r="J2071" s="381" t="s">
        <v>7127</v>
      </c>
      <c r="L2071" s="381" t="s">
        <v>9394</v>
      </c>
      <c r="M2071" s="381"/>
      <c r="N2071" s="380"/>
      <c r="O2071" s="381" t="s">
        <v>6423</v>
      </c>
    </row>
    <row r="2072" spans="3:15" x14ac:dyDescent="0.2">
      <c r="C2072" s="377"/>
      <c r="D2072" s="377"/>
      <c r="E2072" s="377"/>
      <c r="H2072" s="386" t="s">
        <v>7095</v>
      </c>
      <c r="I2072" s="388" t="s">
        <v>7128</v>
      </c>
      <c r="J2072" s="381" t="s">
        <v>7129</v>
      </c>
      <c r="L2072" s="381" t="s">
        <v>9395</v>
      </c>
      <c r="M2072" s="381" t="s">
        <v>6411</v>
      </c>
      <c r="N2072" s="380" t="s">
        <v>6424</v>
      </c>
      <c r="O2072" s="381" t="s">
        <v>6425</v>
      </c>
    </row>
    <row r="2073" spans="3:15" x14ac:dyDescent="0.2">
      <c r="C2073" s="377"/>
      <c r="D2073" s="377"/>
      <c r="E2073" s="377"/>
      <c r="H2073" s="386" t="s">
        <v>7095</v>
      </c>
      <c r="I2073" s="388" t="s">
        <v>7130</v>
      </c>
      <c r="J2073" s="381" t="s">
        <v>7131</v>
      </c>
      <c r="L2073" s="381" t="s">
        <v>9396</v>
      </c>
      <c r="M2073" s="381"/>
      <c r="N2073" s="380"/>
      <c r="O2073" s="381" t="s">
        <v>6425</v>
      </c>
    </row>
    <row r="2074" spans="3:15" x14ac:dyDescent="0.2">
      <c r="C2074" s="377"/>
      <c r="D2074" s="377"/>
      <c r="E2074" s="377"/>
      <c r="H2074" s="386" t="s">
        <v>7095</v>
      </c>
      <c r="I2074" s="388" t="s">
        <v>7132</v>
      </c>
      <c r="J2074" s="381" t="s">
        <v>7133</v>
      </c>
      <c r="L2074" s="381" t="s">
        <v>9397</v>
      </c>
      <c r="M2074" s="381"/>
      <c r="N2074" s="380"/>
      <c r="O2074" s="381" t="s">
        <v>6425</v>
      </c>
    </row>
    <row r="2075" spans="3:15" x14ac:dyDescent="0.2">
      <c r="C2075" s="377"/>
      <c r="D2075" s="377"/>
      <c r="E2075" s="377"/>
      <c r="H2075" s="386" t="s">
        <v>7095</v>
      </c>
      <c r="I2075" s="388" t="s">
        <v>7134</v>
      </c>
      <c r="J2075" s="381" t="s">
        <v>7135</v>
      </c>
      <c r="L2075" s="381" t="s">
        <v>9398</v>
      </c>
      <c r="M2075" s="381" t="s">
        <v>6411</v>
      </c>
      <c r="N2075" s="380" t="s">
        <v>4067</v>
      </c>
      <c r="O2075" s="381" t="s">
        <v>6426</v>
      </c>
    </row>
    <row r="2076" spans="3:15" x14ac:dyDescent="0.2">
      <c r="C2076" s="377"/>
      <c r="D2076" s="377"/>
      <c r="E2076" s="377"/>
      <c r="H2076" s="386" t="s">
        <v>7095</v>
      </c>
      <c r="I2076" s="388" t="s">
        <v>7136</v>
      </c>
      <c r="J2076" s="381" t="s">
        <v>7137</v>
      </c>
      <c r="L2076" s="381" t="s">
        <v>9399</v>
      </c>
      <c r="M2076" s="381"/>
      <c r="N2076" s="380"/>
      <c r="O2076" s="381" t="s">
        <v>6426</v>
      </c>
    </row>
    <row r="2077" spans="3:15" x14ac:dyDescent="0.2">
      <c r="C2077" s="377"/>
      <c r="D2077" s="377"/>
      <c r="E2077" s="377"/>
      <c r="H2077" s="386"/>
      <c r="I2077" s="390" t="s">
        <v>7138</v>
      </c>
      <c r="J2077" s="381"/>
      <c r="L2077" s="381" t="s">
        <v>9400</v>
      </c>
      <c r="M2077" s="381"/>
      <c r="N2077" s="380"/>
      <c r="O2077" s="381" t="s">
        <v>6426</v>
      </c>
    </row>
    <row r="2078" spans="3:15" x14ac:dyDescent="0.2">
      <c r="C2078" s="377"/>
      <c r="D2078" s="377"/>
      <c r="E2078" s="377"/>
      <c r="H2078" s="381" t="s">
        <v>7139</v>
      </c>
      <c r="I2078" s="380" t="s">
        <v>2996</v>
      </c>
      <c r="J2078" s="381" t="s">
        <v>2997</v>
      </c>
      <c r="L2078" s="381" t="s">
        <v>9401</v>
      </c>
      <c r="M2078" s="381" t="s">
        <v>6411</v>
      </c>
      <c r="N2078" s="380" t="s">
        <v>6427</v>
      </c>
      <c r="O2078" s="381" t="s">
        <v>6428</v>
      </c>
    </row>
    <row r="2079" spans="3:15" x14ac:dyDescent="0.2">
      <c r="C2079" s="377"/>
      <c r="D2079" s="377"/>
      <c r="E2079" s="377"/>
      <c r="H2079" s="381" t="s">
        <v>7139</v>
      </c>
      <c r="I2079" s="380" t="s">
        <v>2998</v>
      </c>
      <c r="J2079" s="381" t="s">
        <v>2999</v>
      </c>
      <c r="L2079" s="381" t="s">
        <v>9402</v>
      </c>
      <c r="M2079" s="381"/>
      <c r="N2079" s="380"/>
      <c r="O2079" s="381" t="s">
        <v>6428</v>
      </c>
    </row>
    <row r="2080" spans="3:15" x14ac:dyDescent="0.2">
      <c r="C2080" s="377"/>
      <c r="D2080" s="377"/>
      <c r="E2080" s="377"/>
      <c r="H2080" s="381" t="s">
        <v>7139</v>
      </c>
      <c r="I2080" s="380" t="s">
        <v>3000</v>
      </c>
      <c r="J2080" s="381" t="s">
        <v>3001</v>
      </c>
      <c r="L2080" s="381" t="s">
        <v>9403</v>
      </c>
      <c r="M2080" s="381" t="s">
        <v>6411</v>
      </c>
      <c r="N2080" s="380" t="s">
        <v>6429</v>
      </c>
      <c r="O2080" s="381" t="s">
        <v>6430</v>
      </c>
    </row>
    <row r="2081" spans="3:15" x14ac:dyDescent="0.2">
      <c r="C2081" s="377"/>
      <c r="D2081" s="377"/>
      <c r="E2081" s="377"/>
      <c r="H2081" s="381" t="s">
        <v>7139</v>
      </c>
      <c r="I2081" s="380" t="s">
        <v>3002</v>
      </c>
      <c r="J2081" s="381" t="s">
        <v>3003</v>
      </c>
      <c r="L2081" s="381" t="s">
        <v>9404</v>
      </c>
      <c r="M2081" s="381" t="s">
        <v>6411</v>
      </c>
      <c r="N2081" s="380" t="s">
        <v>6431</v>
      </c>
      <c r="O2081" s="381" t="s">
        <v>6432</v>
      </c>
    </row>
    <row r="2082" spans="3:15" x14ac:dyDescent="0.2">
      <c r="C2082" s="377"/>
      <c r="D2082" s="377"/>
      <c r="E2082" s="377"/>
      <c r="H2082" s="381" t="s">
        <v>7139</v>
      </c>
      <c r="I2082" s="380" t="s">
        <v>3004</v>
      </c>
      <c r="J2082" s="381" t="s">
        <v>3005</v>
      </c>
      <c r="L2082" s="381" t="s">
        <v>9405</v>
      </c>
      <c r="M2082" s="381" t="s">
        <v>6411</v>
      </c>
      <c r="N2082" s="380" t="s">
        <v>6433</v>
      </c>
      <c r="O2082" s="381" t="s">
        <v>6434</v>
      </c>
    </row>
    <row r="2083" spans="3:15" x14ac:dyDescent="0.2">
      <c r="C2083" s="377"/>
      <c r="D2083" s="377"/>
      <c r="E2083" s="377"/>
      <c r="H2083" s="381" t="s">
        <v>7139</v>
      </c>
      <c r="I2083" s="380" t="s">
        <v>3006</v>
      </c>
      <c r="J2083" s="381" t="s">
        <v>3007</v>
      </c>
      <c r="L2083" s="381" t="s">
        <v>9406</v>
      </c>
      <c r="M2083" s="381"/>
      <c r="N2083" s="380"/>
      <c r="O2083" s="381" t="s">
        <v>6434</v>
      </c>
    </row>
    <row r="2084" spans="3:15" x14ac:dyDescent="0.2">
      <c r="C2084" s="377"/>
      <c r="D2084" s="377"/>
      <c r="E2084" s="377"/>
      <c r="H2084" s="381" t="s">
        <v>7139</v>
      </c>
      <c r="I2084" s="380" t="s">
        <v>3008</v>
      </c>
      <c r="J2084" s="381" t="s">
        <v>3009</v>
      </c>
      <c r="L2084" s="381" t="s">
        <v>9407</v>
      </c>
      <c r="M2084" s="381" t="s">
        <v>6411</v>
      </c>
      <c r="N2084" s="380" t="s">
        <v>6435</v>
      </c>
      <c r="O2084" s="381" t="s">
        <v>6436</v>
      </c>
    </row>
    <row r="2085" spans="3:15" x14ac:dyDescent="0.2">
      <c r="C2085" s="377"/>
      <c r="D2085" s="377"/>
      <c r="E2085" s="377"/>
      <c r="H2085" s="381" t="s">
        <v>7139</v>
      </c>
      <c r="I2085" s="380" t="s">
        <v>3010</v>
      </c>
      <c r="J2085" s="381" t="s">
        <v>3011</v>
      </c>
      <c r="L2085" s="381" t="s">
        <v>9408</v>
      </c>
      <c r="M2085" s="381" t="s">
        <v>6411</v>
      </c>
      <c r="N2085" s="380" t="s">
        <v>6437</v>
      </c>
      <c r="O2085" s="381" t="s">
        <v>6438</v>
      </c>
    </row>
    <row r="2086" spans="3:15" x14ac:dyDescent="0.2">
      <c r="C2086" s="377"/>
      <c r="D2086" s="377"/>
      <c r="E2086" s="377"/>
      <c r="H2086" s="381" t="s">
        <v>7139</v>
      </c>
      <c r="I2086" s="380" t="s">
        <v>3012</v>
      </c>
      <c r="J2086" s="381" t="s">
        <v>3013</v>
      </c>
      <c r="L2086" s="381" t="s">
        <v>9409</v>
      </c>
      <c r="M2086" s="381"/>
      <c r="N2086" s="380"/>
      <c r="O2086" s="381" t="s">
        <v>6438</v>
      </c>
    </row>
    <row r="2087" spans="3:15" x14ac:dyDescent="0.2">
      <c r="C2087" s="377"/>
      <c r="D2087" s="377"/>
      <c r="E2087" s="377"/>
      <c r="H2087" s="381" t="s">
        <v>7139</v>
      </c>
      <c r="I2087" s="380" t="s">
        <v>3014</v>
      </c>
      <c r="J2087" s="381" t="s">
        <v>3015</v>
      </c>
      <c r="L2087" s="381" t="s">
        <v>9410</v>
      </c>
      <c r="M2087" s="381"/>
      <c r="N2087" s="380"/>
      <c r="O2087" s="381" t="s">
        <v>6438</v>
      </c>
    </row>
    <row r="2088" spans="3:15" x14ac:dyDescent="0.2">
      <c r="C2088" s="377"/>
      <c r="D2088" s="377"/>
      <c r="E2088" s="377"/>
      <c r="H2088" s="381" t="s">
        <v>7139</v>
      </c>
      <c r="I2088" s="380" t="s">
        <v>3016</v>
      </c>
      <c r="J2088" s="381" t="s">
        <v>3017</v>
      </c>
      <c r="L2088" s="381" t="s">
        <v>9411</v>
      </c>
      <c r="M2088" s="381"/>
      <c r="N2088" s="380"/>
      <c r="O2088" s="381" t="s">
        <v>6438</v>
      </c>
    </row>
    <row r="2089" spans="3:15" x14ac:dyDescent="0.2">
      <c r="C2089" s="377"/>
      <c r="D2089" s="377"/>
      <c r="E2089" s="377"/>
      <c r="H2089" s="381" t="s">
        <v>7139</v>
      </c>
      <c r="I2089" s="380" t="s">
        <v>3018</v>
      </c>
      <c r="J2089" s="381" t="s">
        <v>3019</v>
      </c>
      <c r="L2089" s="381" t="s">
        <v>9412</v>
      </c>
      <c r="M2089" s="381" t="s">
        <v>6411</v>
      </c>
      <c r="N2089" s="380" t="s">
        <v>6439</v>
      </c>
      <c r="O2089" s="381" t="s">
        <v>6440</v>
      </c>
    </row>
    <row r="2090" spans="3:15" x14ac:dyDescent="0.2">
      <c r="C2090" s="377"/>
      <c r="D2090" s="377"/>
      <c r="E2090" s="377"/>
      <c r="H2090" s="381" t="s">
        <v>7139</v>
      </c>
      <c r="I2090" s="380" t="s">
        <v>3020</v>
      </c>
      <c r="J2090" s="381" t="s">
        <v>3021</v>
      </c>
      <c r="L2090" s="381" t="s">
        <v>9413</v>
      </c>
      <c r="M2090" s="381"/>
      <c r="N2090" s="380"/>
      <c r="O2090" s="381" t="s">
        <v>6440</v>
      </c>
    </row>
    <row r="2091" spans="3:15" x14ac:dyDescent="0.2">
      <c r="C2091" s="377"/>
      <c r="D2091" s="377"/>
      <c r="E2091" s="377"/>
      <c r="H2091" s="381" t="s">
        <v>7139</v>
      </c>
      <c r="I2091" s="380" t="s">
        <v>3022</v>
      </c>
      <c r="J2091" s="381" t="s">
        <v>3023</v>
      </c>
      <c r="L2091" s="381" t="s">
        <v>9414</v>
      </c>
      <c r="M2091" s="381" t="s">
        <v>6411</v>
      </c>
      <c r="N2091" s="380" t="s">
        <v>6441</v>
      </c>
      <c r="O2091" s="381" t="s">
        <v>6442</v>
      </c>
    </row>
    <row r="2092" spans="3:15" x14ac:dyDescent="0.2">
      <c r="C2092" s="377"/>
      <c r="D2092" s="377"/>
      <c r="E2092" s="377"/>
      <c r="H2092" s="381" t="s">
        <v>7139</v>
      </c>
      <c r="I2092" s="380" t="s">
        <v>3024</v>
      </c>
      <c r="J2092" s="381" t="s">
        <v>3025</v>
      </c>
      <c r="L2092" s="381" t="s">
        <v>9415</v>
      </c>
      <c r="M2092" s="381"/>
      <c r="N2092" s="380"/>
      <c r="O2092" s="381" t="s">
        <v>6442</v>
      </c>
    </row>
    <row r="2093" spans="3:15" x14ac:dyDescent="0.2">
      <c r="C2093" s="377"/>
      <c r="D2093" s="377"/>
      <c r="E2093" s="377"/>
      <c r="H2093" s="381" t="s">
        <v>7139</v>
      </c>
      <c r="I2093" s="380" t="s">
        <v>3026</v>
      </c>
      <c r="J2093" s="381" t="s">
        <v>3027</v>
      </c>
      <c r="L2093" s="381" t="s">
        <v>9416</v>
      </c>
      <c r="M2093" s="381" t="s">
        <v>6411</v>
      </c>
      <c r="N2093" s="380" t="s">
        <v>3503</v>
      </c>
      <c r="O2093" s="381" t="s">
        <v>6443</v>
      </c>
    </row>
    <row r="2094" spans="3:15" x14ac:dyDescent="0.2">
      <c r="C2094" s="377"/>
      <c r="D2094" s="377"/>
      <c r="E2094" s="377"/>
      <c r="H2094" s="381" t="s">
        <v>7139</v>
      </c>
      <c r="I2094" s="380" t="s">
        <v>3028</v>
      </c>
      <c r="J2094" s="381" t="s">
        <v>3029</v>
      </c>
      <c r="L2094" s="381" t="s">
        <v>9417</v>
      </c>
      <c r="M2094" s="381"/>
      <c r="N2094" s="380"/>
      <c r="O2094" s="381" t="s">
        <v>6443</v>
      </c>
    </row>
    <row r="2095" spans="3:15" x14ac:dyDescent="0.2">
      <c r="C2095" s="377"/>
      <c r="D2095" s="377"/>
      <c r="E2095" s="377"/>
      <c r="H2095" s="381" t="s">
        <v>7139</v>
      </c>
      <c r="I2095" s="380" t="s">
        <v>3030</v>
      </c>
      <c r="J2095" s="381" t="s">
        <v>3031</v>
      </c>
      <c r="L2095" s="381" t="s">
        <v>9418</v>
      </c>
      <c r="M2095" s="381" t="s">
        <v>6411</v>
      </c>
      <c r="N2095" s="380" t="s">
        <v>6444</v>
      </c>
      <c r="O2095" s="381" t="s">
        <v>6445</v>
      </c>
    </row>
    <row r="2096" spans="3:15" x14ac:dyDescent="0.2">
      <c r="C2096" s="377"/>
      <c r="D2096" s="377"/>
      <c r="E2096" s="377"/>
      <c r="H2096" s="381" t="s">
        <v>7139</v>
      </c>
      <c r="I2096" s="380" t="s">
        <v>3032</v>
      </c>
      <c r="J2096" s="381" t="s">
        <v>3033</v>
      </c>
      <c r="L2096" s="381" t="s">
        <v>9419</v>
      </c>
      <c r="M2096" s="381" t="s">
        <v>6411</v>
      </c>
      <c r="N2096" s="380" t="s">
        <v>6446</v>
      </c>
      <c r="O2096" s="381" t="s">
        <v>6447</v>
      </c>
    </row>
    <row r="2097" spans="3:15" x14ac:dyDescent="0.2">
      <c r="C2097" s="377"/>
      <c r="D2097" s="377"/>
      <c r="E2097" s="377"/>
      <c r="H2097" s="381" t="s">
        <v>7139</v>
      </c>
      <c r="I2097" s="380" t="s">
        <v>3034</v>
      </c>
      <c r="J2097" s="381" t="s">
        <v>3035</v>
      </c>
      <c r="L2097" s="381" t="s">
        <v>9420</v>
      </c>
      <c r="M2097" s="381"/>
      <c r="N2097" s="380"/>
      <c r="O2097" s="381" t="s">
        <v>6447</v>
      </c>
    </row>
    <row r="2098" spans="3:15" x14ac:dyDescent="0.2">
      <c r="C2098" s="377"/>
      <c r="D2098" s="377"/>
      <c r="E2098" s="377"/>
      <c r="H2098" s="381" t="s">
        <v>7139</v>
      </c>
      <c r="I2098" s="380" t="s">
        <v>3036</v>
      </c>
      <c r="J2098" s="381" t="s">
        <v>3037</v>
      </c>
      <c r="L2098" s="381" t="s">
        <v>9421</v>
      </c>
      <c r="M2098" s="381"/>
      <c r="N2098" s="380"/>
      <c r="O2098" s="381" t="s">
        <v>6447</v>
      </c>
    </row>
    <row r="2099" spans="3:15" x14ac:dyDescent="0.2">
      <c r="C2099" s="377"/>
      <c r="D2099" s="377"/>
      <c r="E2099" s="377"/>
      <c r="H2099" s="381" t="s">
        <v>7139</v>
      </c>
      <c r="I2099" s="380" t="s">
        <v>3038</v>
      </c>
      <c r="J2099" s="381" t="s">
        <v>3039</v>
      </c>
      <c r="L2099" s="381" t="s">
        <v>9422</v>
      </c>
      <c r="M2099" s="381" t="s">
        <v>6411</v>
      </c>
      <c r="N2099" s="380" t="s">
        <v>6448</v>
      </c>
      <c r="O2099" s="381" t="s">
        <v>6449</v>
      </c>
    </row>
    <row r="2100" spans="3:15" x14ac:dyDescent="0.2">
      <c r="C2100" s="377"/>
      <c r="D2100" s="377"/>
      <c r="E2100" s="377"/>
      <c r="H2100" s="381" t="s">
        <v>7139</v>
      </c>
      <c r="I2100" s="380" t="s">
        <v>3040</v>
      </c>
      <c r="J2100" s="381" t="s">
        <v>3041</v>
      </c>
      <c r="L2100" s="381" t="s">
        <v>9423</v>
      </c>
      <c r="M2100" s="381" t="s">
        <v>6411</v>
      </c>
      <c r="N2100" s="380" t="s">
        <v>6450</v>
      </c>
      <c r="O2100" s="381" t="s">
        <v>6451</v>
      </c>
    </row>
    <row r="2101" spans="3:15" x14ac:dyDescent="0.2">
      <c r="C2101" s="377"/>
      <c r="D2101" s="377"/>
      <c r="E2101" s="377"/>
      <c r="H2101" s="381" t="s">
        <v>7139</v>
      </c>
      <c r="I2101" s="380" t="s">
        <v>3042</v>
      </c>
      <c r="J2101" s="381" t="s">
        <v>3043</v>
      </c>
      <c r="L2101" s="381" t="s">
        <v>9424</v>
      </c>
      <c r="M2101" s="381" t="s">
        <v>6411</v>
      </c>
      <c r="N2101" s="380" t="s">
        <v>6452</v>
      </c>
      <c r="O2101" s="381" t="s">
        <v>6453</v>
      </c>
    </row>
    <row r="2102" spans="3:15" x14ac:dyDescent="0.2">
      <c r="C2102" s="377"/>
      <c r="D2102" s="377"/>
      <c r="E2102" s="377"/>
      <c r="H2102" s="381" t="s">
        <v>7139</v>
      </c>
      <c r="I2102" s="380" t="s">
        <v>3044</v>
      </c>
      <c r="J2102" s="381" t="s">
        <v>3045</v>
      </c>
      <c r="L2102" s="381" t="s">
        <v>9425</v>
      </c>
      <c r="M2102" s="381" t="s">
        <v>6411</v>
      </c>
      <c r="N2102" s="380" t="s">
        <v>6454</v>
      </c>
      <c r="O2102" s="381" t="s">
        <v>6455</v>
      </c>
    </row>
    <row r="2103" spans="3:15" x14ac:dyDescent="0.2">
      <c r="C2103" s="377"/>
      <c r="D2103" s="377"/>
      <c r="E2103" s="377"/>
      <c r="H2103" s="381" t="s">
        <v>7139</v>
      </c>
      <c r="I2103" s="380" t="s">
        <v>3046</v>
      </c>
      <c r="J2103" s="381" t="s">
        <v>3047</v>
      </c>
      <c r="L2103" s="381" t="s">
        <v>9426</v>
      </c>
      <c r="M2103" s="381" t="s">
        <v>6411</v>
      </c>
      <c r="N2103" s="380" t="s">
        <v>6456</v>
      </c>
      <c r="O2103" s="381" t="s">
        <v>6457</v>
      </c>
    </row>
    <row r="2104" spans="3:15" x14ac:dyDescent="0.2">
      <c r="C2104" s="377"/>
      <c r="D2104" s="377"/>
      <c r="E2104" s="377"/>
      <c r="H2104" s="381" t="s">
        <v>7139</v>
      </c>
      <c r="I2104" s="380" t="s">
        <v>3048</v>
      </c>
      <c r="J2104" s="381" t="s">
        <v>3049</v>
      </c>
      <c r="L2104" s="381" t="s">
        <v>9427</v>
      </c>
      <c r="M2104" s="381" t="s">
        <v>6411</v>
      </c>
      <c r="N2104" s="380" t="s">
        <v>6458</v>
      </c>
      <c r="O2104" s="381" t="s">
        <v>6459</v>
      </c>
    </row>
    <row r="2105" spans="3:15" x14ac:dyDescent="0.2">
      <c r="C2105" s="377"/>
      <c r="D2105" s="377"/>
      <c r="E2105" s="377"/>
      <c r="H2105" s="381" t="s">
        <v>7139</v>
      </c>
      <c r="I2105" s="380" t="s">
        <v>3050</v>
      </c>
      <c r="J2105" s="381" t="s">
        <v>3051</v>
      </c>
      <c r="L2105" s="381" t="s">
        <v>9428</v>
      </c>
      <c r="M2105" s="381" t="s">
        <v>6461</v>
      </c>
      <c r="N2105" s="380" t="s">
        <v>6462</v>
      </c>
      <c r="O2105" s="381" t="s">
        <v>6463</v>
      </c>
    </row>
    <row r="2106" spans="3:15" x14ac:dyDescent="0.2">
      <c r="C2106" s="377"/>
      <c r="D2106" s="377"/>
      <c r="E2106" s="377"/>
      <c r="H2106" s="381" t="s">
        <v>7139</v>
      </c>
      <c r="I2106" s="380" t="s">
        <v>3052</v>
      </c>
      <c r="J2106" s="381" t="s">
        <v>3053</v>
      </c>
      <c r="L2106" s="381" t="s">
        <v>9429</v>
      </c>
      <c r="M2106" s="381"/>
      <c r="N2106" s="380"/>
      <c r="O2106" s="381" t="s">
        <v>6463</v>
      </c>
    </row>
    <row r="2107" spans="3:15" x14ac:dyDescent="0.2">
      <c r="C2107" s="377"/>
      <c r="D2107" s="377"/>
      <c r="E2107" s="377"/>
      <c r="H2107" s="381" t="s">
        <v>7139</v>
      </c>
      <c r="I2107" s="380" t="s">
        <v>3054</v>
      </c>
      <c r="J2107" s="381" t="s">
        <v>3055</v>
      </c>
      <c r="L2107" s="381" t="s">
        <v>9430</v>
      </c>
      <c r="M2107" s="381" t="s">
        <v>6461</v>
      </c>
      <c r="N2107" s="380" t="s">
        <v>6464</v>
      </c>
      <c r="O2107" s="381" t="s">
        <v>6465</v>
      </c>
    </row>
    <row r="2108" spans="3:15" x14ac:dyDescent="0.2">
      <c r="C2108" s="377"/>
      <c r="D2108" s="377"/>
      <c r="E2108" s="377"/>
      <c r="H2108" s="381" t="s">
        <v>7139</v>
      </c>
      <c r="I2108" s="380" t="s">
        <v>3056</v>
      </c>
      <c r="J2108" s="381" t="s">
        <v>3057</v>
      </c>
      <c r="L2108" s="381" t="s">
        <v>9431</v>
      </c>
      <c r="M2108" s="381" t="s">
        <v>6461</v>
      </c>
      <c r="N2108" s="380" t="s">
        <v>6466</v>
      </c>
      <c r="O2108" s="381" t="s">
        <v>6467</v>
      </c>
    </row>
    <row r="2109" spans="3:15" x14ac:dyDescent="0.2">
      <c r="C2109" s="377"/>
      <c r="D2109" s="377"/>
      <c r="E2109" s="377"/>
      <c r="H2109" s="381" t="s">
        <v>7139</v>
      </c>
      <c r="I2109" s="380" t="s">
        <v>3058</v>
      </c>
      <c r="J2109" s="381" t="s">
        <v>3059</v>
      </c>
      <c r="L2109" s="381" t="s">
        <v>9432</v>
      </c>
      <c r="M2109" s="381" t="s">
        <v>6461</v>
      </c>
      <c r="N2109" s="380" t="s">
        <v>6468</v>
      </c>
      <c r="O2109" s="381" t="s">
        <v>6469</v>
      </c>
    </row>
    <row r="2110" spans="3:15" x14ac:dyDescent="0.2">
      <c r="C2110" s="377"/>
      <c r="D2110" s="377"/>
      <c r="E2110" s="377"/>
      <c r="H2110" s="381" t="s">
        <v>7139</v>
      </c>
      <c r="I2110" s="380" t="s">
        <v>3060</v>
      </c>
      <c r="J2110" s="381" t="s">
        <v>3061</v>
      </c>
      <c r="L2110" s="381" t="s">
        <v>9433</v>
      </c>
      <c r="M2110" s="381" t="s">
        <v>6461</v>
      </c>
      <c r="N2110" s="380" t="s">
        <v>6470</v>
      </c>
      <c r="O2110" s="381" t="s">
        <v>6471</v>
      </c>
    </row>
    <row r="2111" spans="3:15" x14ac:dyDescent="0.2">
      <c r="C2111" s="377"/>
      <c r="D2111" s="377"/>
      <c r="E2111" s="377"/>
      <c r="H2111" s="381" t="s">
        <v>7139</v>
      </c>
      <c r="I2111" s="380" t="s">
        <v>3062</v>
      </c>
      <c r="J2111" s="381" t="s">
        <v>3063</v>
      </c>
      <c r="L2111" s="381" t="s">
        <v>9434</v>
      </c>
      <c r="M2111" s="381"/>
      <c r="N2111" s="380"/>
      <c r="O2111" s="381" t="s">
        <v>6471</v>
      </c>
    </row>
    <row r="2112" spans="3:15" x14ac:dyDescent="0.2">
      <c r="C2112" s="377"/>
      <c r="D2112" s="377"/>
      <c r="E2112" s="377"/>
      <c r="H2112" s="381" t="s">
        <v>7139</v>
      </c>
      <c r="I2112" s="380" t="s">
        <v>3064</v>
      </c>
      <c r="J2112" s="381" t="s">
        <v>3065</v>
      </c>
      <c r="L2112" s="381" t="s">
        <v>9435</v>
      </c>
      <c r="M2112" s="381" t="s">
        <v>6461</v>
      </c>
      <c r="N2112" s="380" t="s">
        <v>6472</v>
      </c>
      <c r="O2112" s="381" t="s">
        <v>6473</v>
      </c>
    </row>
    <row r="2113" spans="3:15" x14ac:dyDescent="0.2">
      <c r="C2113" s="377"/>
      <c r="D2113" s="377"/>
      <c r="E2113" s="377"/>
      <c r="H2113" s="386"/>
      <c r="I2113" s="390" t="s">
        <v>7140</v>
      </c>
      <c r="J2113" s="381"/>
      <c r="L2113" s="381" t="s">
        <v>9436</v>
      </c>
      <c r="M2113" s="381" t="s">
        <v>6461</v>
      </c>
      <c r="N2113" s="380" t="s">
        <v>6474</v>
      </c>
      <c r="O2113" s="381" t="s">
        <v>6475</v>
      </c>
    </row>
    <row r="2114" spans="3:15" x14ac:dyDescent="0.2">
      <c r="C2114" s="377"/>
      <c r="D2114" s="377"/>
      <c r="E2114" s="377"/>
      <c r="H2114" s="386" t="s">
        <v>7141</v>
      </c>
      <c r="I2114" s="388" t="s">
        <v>7142</v>
      </c>
      <c r="J2114" s="381" t="s">
        <v>7143</v>
      </c>
      <c r="L2114" s="381" t="s">
        <v>9437</v>
      </c>
      <c r="M2114" s="381" t="s">
        <v>6461</v>
      </c>
      <c r="N2114" s="380" t="s">
        <v>6476</v>
      </c>
      <c r="O2114" s="381" t="s">
        <v>6477</v>
      </c>
    </row>
    <row r="2115" spans="3:15" x14ac:dyDescent="0.2">
      <c r="C2115" s="377"/>
      <c r="D2115" s="377"/>
      <c r="E2115" s="377"/>
      <c r="H2115" s="386" t="s">
        <v>7141</v>
      </c>
      <c r="I2115" s="388" t="s">
        <v>7144</v>
      </c>
      <c r="J2115" s="381" t="s">
        <v>7145</v>
      </c>
      <c r="L2115" s="381" t="s">
        <v>9438</v>
      </c>
      <c r="M2115" s="381" t="s">
        <v>6461</v>
      </c>
      <c r="N2115" s="380" t="s">
        <v>6478</v>
      </c>
      <c r="O2115" s="381" t="s">
        <v>6479</v>
      </c>
    </row>
    <row r="2116" spans="3:15" x14ac:dyDescent="0.2">
      <c r="C2116" s="377"/>
      <c r="D2116" s="377"/>
      <c r="E2116" s="377"/>
      <c r="H2116" s="386" t="s">
        <v>7141</v>
      </c>
      <c r="I2116" s="388" t="s">
        <v>4171</v>
      </c>
      <c r="J2116" s="381" t="s">
        <v>7146</v>
      </c>
      <c r="L2116" s="381" t="s">
        <v>9439</v>
      </c>
      <c r="M2116" s="381" t="s">
        <v>6461</v>
      </c>
      <c r="N2116" s="380" t="s">
        <v>6480</v>
      </c>
      <c r="O2116" s="381" t="s">
        <v>6481</v>
      </c>
    </row>
    <row r="2117" spans="3:15" x14ac:dyDescent="0.2">
      <c r="C2117" s="377"/>
      <c r="D2117" s="377"/>
      <c r="E2117" s="377"/>
      <c r="H2117" s="386" t="s">
        <v>7141</v>
      </c>
      <c r="I2117" s="388" t="s">
        <v>7147</v>
      </c>
      <c r="J2117" s="381" t="s">
        <v>7148</v>
      </c>
      <c r="L2117" s="381" t="s">
        <v>9440</v>
      </c>
      <c r="M2117" s="381" t="s">
        <v>6461</v>
      </c>
      <c r="N2117" s="380" t="s">
        <v>6482</v>
      </c>
      <c r="O2117" s="381" t="s">
        <v>6483</v>
      </c>
    </row>
    <row r="2118" spans="3:15" x14ac:dyDescent="0.2">
      <c r="C2118" s="377"/>
      <c r="D2118" s="377"/>
      <c r="E2118" s="377"/>
      <c r="H2118" s="386" t="s">
        <v>7141</v>
      </c>
      <c r="I2118" s="388" t="s">
        <v>4067</v>
      </c>
      <c r="J2118" s="381" t="s">
        <v>7149</v>
      </c>
      <c r="L2118" s="381" t="s">
        <v>9441</v>
      </c>
      <c r="M2118" s="381" t="s">
        <v>6461</v>
      </c>
      <c r="N2118" s="380" t="s">
        <v>6484</v>
      </c>
      <c r="O2118" s="381" t="s">
        <v>6485</v>
      </c>
    </row>
    <row r="2119" spans="3:15" x14ac:dyDescent="0.2">
      <c r="C2119" s="377"/>
      <c r="D2119" s="377"/>
      <c r="E2119" s="377"/>
      <c r="H2119" s="386" t="s">
        <v>7141</v>
      </c>
      <c r="I2119" s="388" t="s">
        <v>3595</v>
      </c>
      <c r="J2119" s="381" t="s">
        <v>7150</v>
      </c>
      <c r="L2119" s="381" t="s">
        <v>9442</v>
      </c>
      <c r="M2119" s="381" t="s">
        <v>6461</v>
      </c>
      <c r="N2119" s="380" t="s">
        <v>6486</v>
      </c>
      <c r="O2119" s="381" t="s">
        <v>6487</v>
      </c>
    </row>
    <row r="2120" spans="3:15" x14ac:dyDescent="0.2">
      <c r="C2120" s="377"/>
      <c r="D2120" s="377"/>
      <c r="E2120" s="377"/>
      <c r="H2120" s="386" t="s">
        <v>7141</v>
      </c>
      <c r="I2120" s="388" t="s">
        <v>7151</v>
      </c>
      <c r="J2120" s="381" t="s">
        <v>7152</v>
      </c>
      <c r="L2120" s="381" t="s">
        <v>9443</v>
      </c>
      <c r="M2120" s="381" t="s">
        <v>6461</v>
      </c>
      <c r="N2120" s="380" t="s">
        <v>6488</v>
      </c>
      <c r="O2120" s="381" t="s">
        <v>6489</v>
      </c>
    </row>
    <row r="2121" spans="3:15" x14ac:dyDescent="0.2">
      <c r="C2121" s="377"/>
      <c r="D2121" s="377"/>
      <c r="E2121" s="377"/>
      <c r="H2121" s="386" t="s">
        <v>7141</v>
      </c>
      <c r="I2121" s="388" t="s">
        <v>3075</v>
      </c>
      <c r="J2121" s="381" t="s">
        <v>7153</v>
      </c>
      <c r="L2121" s="381" t="s">
        <v>9444</v>
      </c>
      <c r="M2121" s="381" t="s">
        <v>6461</v>
      </c>
      <c r="N2121" s="380" t="s">
        <v>6490</v>
      </c>
      <c r="O2121" s="381" t="s">
        <v>6491</v>
      </c>
    </row>
    <row r="2122" spans="3:15" x14ac:dyDescent="0.2">
      <c r="C2122" s="377"/>
      <c r="D2122" s="377"/>
      <c r="E2122" s="377"/>
      <c r="H2122" s="386" t="s">
        <v>7141</v>
      </c>
      <c r="I2122" s="388" t="s">
        <v>5283</v>
      </c>
      <c r="J2122" s="381" t="s">
        <v>7154</v>
      </c>
      <c r="L2122" s="381" t="s">
        <v>9445</v>
      </c>
      <c r="M2122" s="381" t="s">
        <v>6461</v>
      </c>
      <c r="N2122" s="380" t="s">
        <v>6492</v>
      </c>
      <c r="O2122" s="381" t="s">
        <v>6493</v>
      </c>
    </row>
    <row r="2123" spans="3:15" x14ac:dyDescent="0.2">
      <c r="C2123" s="377"/>
      <c r="D2123" s="377"/>
      <c r="E2123" s="377"/>
      <c r="H2123" s="386" t="s">
        <v>7141</v>
      </c>
      <c r="I2123" s="388" t="s">
        <v>7155</v>
      </c>
      <c r="J2123" s="381" t="s">
        <v>7156</v>
      </c>
      <c r="L2123" s="381" t="s">
        <v>9446</v>
      </c>
      <c r="M2123" s="381" t="s">
        <v>6461</v>
      </c>
      <c r="N2123" s="380" t="s">
        <v>6494</v>
      </c>
      <c r="O2123" s="381" t="s">
        <v>6495</v>
      </c>
    </row>
    <row r="2124" spans="3:15" x14ac:dyDescent="0.2">
      <c r="C2124" s="377"/>
      <c r="D2124" s="377"/>
      <c r="E2124" s="377"/>
      <c r="H2124" s="386" t="s">
        <v>7141</v>
      </c>
      <c r="I2124" s="388" t="s">
        <v>5808</v>
      </c>
      <c r="J2124" s="381" t="s">
        <v>7157</v>
      </c>
      <c r="L2124" s="381" t="s">
        <v>9447</v>
      </c>
      <c r="M2124" s="381" t="s">
        <v>6461</v>
      </c>
      <c r="N2124" s="380" t="s">
        <v>6496</v>
      </c>
      <c r="O2124" s="381" t="s">
        <v>6497</v>
      </c>
    </row>
    <row r="2125" spans="3:15" x14ac:dyDescent="0.2">
      <c r="C2125" s="377"/>
      <c r="D2125" s="377"/>
      <c r="E2125" s="377"/>
      <c r="H2125" s="386" t="s">
        <v>7141</v>
      </c>
      <c r="I2125" s="388" t="s">
        <v>4788</v>
      </c>
      <c r="J2125" s="381" t="s">
        <v>7158</v>
      </c>
      <c r="L2125" s="381" t="s">
        <v>9448</v>
      </c>
      <c r="M2125" s="381" t="s">
        <v>6499</v>
      </c>
      <c r="N2125" s="380" t="s">
        <v>6500</v>
      </c>
      <c r="O2125" s="381" t="s">
        <v>6501</v>
      </c>
    </row>
    <row r="2126" spans="3:15" x14ac:dyDescent="0.2">
      <c r="C2126" s="377"/>
      <c r="D2126" s="377"/>
      <c r="E2126" s="377"/>
      <c r="H2126" s="386" t="s">
        <v>7141</v>
      </c>
      <c r="I2126" s="388" t="s">
        <v>7159</v>
      </c>
      <c r="J2126" s="381" t="s">
        <v>7160</v>
      </c>
      <c r="L2126" s="381" t="s">
        <v>9449</v>
      </c>
      <c r="M2126" s="381"/>
      <c r="N2126" s="380"/>
      <c r="O2126" s="381" t="s">
        <v>6501</v>
      </c>
    </row>
    <row r="2127" spans="3:15" x14ac:dyDescent="0.2">
      <c r="C2127" s="377"/>
      <c r="D2127" s="377"/>
      <c r="E2127" s="377"/>
      <c r="H2127" s="386" t="s">
        <v>7141</v>
      </c>
      <c r="I2127" s="388" t="s">
        <v>7161</v>
      </c>
      <c r="J2127" s="381" t="s">
        <v>7162</v>
      </c>
      <c r="L2127" s="381" t="s">
        <v>9450</v>
      </c>
      <c r="M2127" s="381" t="s">
        <v>6499</v>
      </c>
      <c r="N2127" s="380" t="s">
        <v>6502</v>
      </c>
      <c r="O2127" s="381" t="s">
        <v>6503</v>
      </c>
    </row>
    <row r="2128" spans="3:15" x14ac:dyDescent="0.2">
      <c r="C2128" s="377"/>
      <c r="D2128" s="377"/>
      <c r="E2128" s="377"/>
      <c r="H2128" s="386" t="s">
        <v>7141</v>
      </c>
      <c r="I2128" s="388" t="s">
        <v>4322</v>
      </c>
      <c r="J2128" s="381" t="s">
        <v>7163</v>
      </c>
      <c r="L2128" s="381" t="s">
        <v>9451</v>
      </c>
      <c r="M2128" s="381"/>
      <c r="N2128" s="380"/>
      <c r="O2128" s="381" t="s">
        <v>6503</v>
      </c>
    </row>
    <row r="2129" spans="3:15" x14ac:dyDescent="0.2">
      <c r="C2129" s="377"/>
      <c r="D2129" s="377"/>
      <c r="E2129" s="377"/>
      <c r="H2129" s="386" t="s">
        <v>7141</v>
      </c>
      <c r="I2129" s="388" t="s">
        <v>7164</v>
      </c>
      <c r="J2129" s="381" t="s">
        <v>7165</v>
      </c>
      <c r="L2129" s="381" t="s">
        <v>9452</v>
      </c>
      <c r="M2129" s="381" t="s">
        <v>6499</v>
      </c>
      <c r="N2129" s="380" t="s">
        <v>6504</v>
      </c>
      <c r="O2129" s="381" t="s">
        <v>6505</v>
      </c>
    </row>
    <row r="2130" spans="3:15" x14ac:dyDescent="0.2">
      <c r="C2130" s="377"/>
      <c r="D2130" s="377"/>
      <c r="E2130" s="377"/>
      <c r="H2130" s="386" t="s">
        <v>7141</v>
      </c>
      <c r="I2130" s="388" t="s">
        <v>7166</v>
      </c>
      <c r="J2130" s="381" t="s">
        <v>7167</v>
      </c>
      <c r="L2130" s="381" t="s">
        <v>9453</v>
      </c>
      <c r="M2130" s="381"/>
      <c r="N2130" s="380"/>
      <c r="O2130" s="381" t="s">
        <v>6505</v>
      </c>
    </row>
    <row r="2131" spans="3:15" x14ac:dyDescent="0.2">
      <c r="C2131" s="377"/>
      <c r="D2131" s="377"/>
      <c r="E2131" s="377"/>
      <c r="H2131" s="386" t="s">
        <v>7141</v>
      </c>
      <c r="I2131" s="388" t="s">
        <v>4549</v>
      </c>
      <c r="J2131" s="381" t="s">
        <v>7168</v>
      </c>
      <c r="L2131" s="381" t="s">
        <v>9454</v>
      </c>
      <c r="M2131" s="381" t="s">
        <v>6499</v>
      </c>
      <c r="N2131" s="380" t="s">
        <v>6506</v>
      </c>
      <c r="O2131" s="381" t="s">
        <v>6507</v>
      </c>
    </row>
    <row r="2132" spans="3:15" x14ac:dyDescent="0.2">
      <c r="C2132" s="377"/>
      <c r="D2132" s="377"/>
      <c r="E2132" s="377"/>
      <c r="H2132" s="386" t="s">
        <v>7141</v>
      </c>
      <c r="I2132" s="388" t="s">
        <v>7169</v>
      </c>
      <c r="J2132" s="381" t="s">
        <v>7170</v>
      </c>
      <c r="L2132" s="381" t="s">
        <v>9455</v>
      </c>
      <c r="M2132" s="381" t="s">
        <v>6499</v>
      </c>
      <c r="N2132" s="380" t="s">
        <v>6508</v>
      </c>
      <c r="O2132" s="381" t="s">
        <v>6509</v>
      </c>
    </row>
    <row r="2133" spans="3:15" x14ac:dyDescent="0.2">
      <c r="C2133" s="377"/>
      <c r="D2133" s="377"/>
      <c r="E2133" s="377"/>
      <c r="H2133" s="386" t="s">
        <v>7141</v>
      </c>
      <c r="I2133" s="388" t="s">
        <v>7171</v>
      </c>
      <c r="J2133" s="381" t="s">
        <v>7172</v>
      </c>
      <c r="L2133" s="381" t="s">
        <v>9456</v>
      </c>
      <c r="M2133" s="381"/>
      <c r="N2133" s="380"/>
      <c r="O2133" s="381" t="s">
        <v>6509</v>
      </c>
    </row>
    <row r="2134" spans="3:15" x14ac:dyDescent="0.2">
      <c r="C2134" s="377"/>
      <c r="D2134" s="377"/>
      <c r="E2134" s="377"/>
      <c r="H2134" s="386" t="s">
        <v>7141</v>
      </c>
      <c r="I2134" s="388" t="s">
        <v>7173</v>
      </c>
      <c r="J2134" s="381" t="s">
        <v>7174</v>
      </c>
      <c r="L2134" s="381" t="s">
        <v>9457</v>
      </c>
      <c r="M2134" s="381" t="s">
        <v>6499</v>
      </c>
      <c r="N2134" s="380" t="s">
        <v>6510</v>
      </c>
      <c r="O2134" s="381" t="s">
        <v>6511</v>
      </c>
    </row>
    <row r="2135" spans="3:15" x14ac:dyDescent="0.2">
      <c r="C2135" s="377"/>
      <c r="D2135" s="377"/>
      <c r="E2135" s="377"/>
      <c r="H2135" s="386" t="s">
        <v>7141</v>
      </c>
      <c r="I2135" s="388" t="s">
        <v>7175</v>
      </c>
      <c r="J2135" s="381" t="s">
        <v>7176</v>
      </c>
      <c r="L2135" s="381" t="s">
        <v>9458</v>
      </c>
      <c r="M2135" s="381" t="s">
        <v>6499</v>
      </c>
      <c r="N2135" s="380" t="s">
        <v>6512</v>
      </c>
      <c r="O2135" s="381" t="s">
        <v>6513</v>
      </c>
    </row>
    <row r="2136" spans="3:15" x14ac:dyDescent="0.2">
      <c r="C2136" s="377"/>
      <c r="D2136" s="377"/>
      <c r="E2136" s="377"/>
      <c r="H2136" s="394"/>
      <c r="I2136" s="390" t="s">
        <v>7177</v>
      </c>
      <c r="J2136" s="395"/>
      <c r="L2136" s="381" t="s">
        <v>9459</v>
      </c>
      <c r="M2136" s="381"/>
      <c r="N2136" s="380"/>
      <c r="O2136" s="381" t="s">
        <v>6513</v>
      </c>
    </row>
    <row r="2137" spans="3:15" ht="25.5" x14ac:dyDescent="0.2">
      <c r="C2137" s="377"/>
      <c r="D2137" s="377"/>
      <c r="E2137" s="377"/>
      <c r="H2137" s="386" t="s">
        <v>7178</v>
      </c>
      <c r="I2137" s="388" t="s">
        <v>7179</v>
      </c>
      <c r="J2137" s="381" t="s">
        <v>7180</v>
      </c>
      <c r="L2137" s="381" t="s">
        <v>9460</v>
      </c>
      <c r="M2137" s="381" t="s">
        <v>6499</v>
      </c>
      <c r="N2137" s="380" t="s">
        <v>6514</v>
      </c>
      <c r="O2137" s="381" t="s">
        <v>6515</v>
      </c>
    </row>
    <row r="2138" spans="3:15" x14ac:dyDescent="0.2">
      <c r="C2138" s="377"/>
      <c r="D2138" s="377"/>
      <c r="E2138" s="377"/>
      <c r="H2138" s="386" t="s">
        <v>7178</v>
      </c>
      <c r="I2138" s="388" t="s">
        <v>4788</v>
      </c>
      <c r="J2138" s="381" t="s">
        <v>7181</v>
      </c>
      <c r="L2138" s="381" t="s">
        <v>9461</v>
      </c>
      <c r="M2138" s="381" t="s">
        <v>6499</v>
      </c>
      <c r="N2138" s="380" t="s">
        <v>6516</v>
      </c>
      <c r="O2138" s="381" t="s">
        <v>6517</v>
      </c>
    </row>
    <row r="2139" spans="3:15" x14ac:dyDescent="0.2">
      <c r="C2139" s="377"/>
      <c r="D2139" s="377"/>
      <c r="E2139" s="377"/>
      <c r="H2139" s="386" t="s">
        <v>7178</v>
      </c>
      <c r="I2139" s="388" t="s">
        <v>7182</v>
      </c>
      <c r="J2139" s="381" t="s">
        <v>7183</v>
      </c>
      <c r="L2139" s="381" t="s">
        <v>9462</v>
      </c>
      <c r="M2139" s="381" t="s">
        <v>6499</v>
      </c>
      <c r="N2139" s="380" t="s">
        <v>6518</v>
      </c>
      <c r="O2139" s="381" t="s">
        <v>6519</v>
      </c>
    </row>
    <row r="2140" spans="3:15" x14ac:dyDescent="0.2">
      <c r="C2140" s="377"/>
      <c r="D2140" s="377"/>
      <c r="E2140" s="377"/>
      <c r="H2140" s="386" t="s">
        <v>7178</v>
      </c>
      <c r="I2140" s="388" t="s">
        <v>7184</v>
      </c>
      <c r="J2140" s="381" t="s">
        <v>7185</v>
      </c>
      <c r="L2140" s="381" t="s">
        <v>9463</v>
      </c>
      <c r="M2140" s="381" t="s">
        <v>6499</v>
      </c>
      <c r="N2140" s="380" t="s">
        <v>6520</v>
      </c>
      <c r="O2140" s="381" t="s">
        <v>6521</v>
      </c>
    </row>
    <row r="2141" spans="3:15" x14ac:dyDescent="0.2">
      <c r="C2141" s="377"/>
      <c r="D2141" s="377"/>
      <c r="E2141" s="377"/>
      <c r="H2141" s="386"/>
      <c r="I2141" s="390" t="s">
        <v>7186</v>
      </c>
      <c r="J2141" s="381"/>
      <c r="L2141" s="381" t="s">
        <v>9464</v>
      </c>
      <c r="M2141" s="381"/>
      <c r="N2141" s="380"/>
      <c r="O2141" s="381" t="s">
        <v>6521</v>
      </c>
    </row>
    <row r="2142" spans="3:15" x14ac:dyDescent="0.2">
      <c r="C2142" s="377"/>
      <c r="D2142" s="377"/>
      <c r="E2142" s="377"/>
      <c r="H2142" s="386">
        <v>83</v>
      </c>
      <c r="I2142" s="391" t="s">
        <v>7187</v>
      </c>
      <c r="J2142" s="397" t="s">
        <v>7188</v>
      </c>
      <c r="L2142" s="381" t="s">
        <v>9465</v>
      </c>
      <c r="M2142" s="381" t="s">
        <v>6499</v>
      </c>
      <c r="N2142" s="380" t="s">
        <v>6522</v>
      </c>
      <c r="O2142" s="381" t="s">
        <v>6523</v>
      </c>
    </row>
    <row r="2143" spans="3:15" x14ac:dyDescent="0.2">
      <c r="C2143" s="377"/>
      <c r="D2143" s="377"/>
      <c r="E2143" s="377"/>
      <c r="H2143" s="394"/>
      <c r="I2143" s="390" t="s">
        <v>7189</v>
      </c>
      <c r="J2143" s="395"/>
      <c r="L2143" s="381" t="s">
        <v>9466</v>
      </c>
      <c r="M2143" s="381" t="s">
        <v>6499</v>
      </c>
      <c r="N2143" s="380" t="s">
        <v>6260</v>
      </c>
      <c r="O2143" s="381" t="s">
        <v>6524</v>
      </c>
    </row>
    <row r="2144" spans="3:15" x14ac:dyDescent="0.2">
      <c r="C2144" s="377"/>
      <c r="D2144" s="377"/>
      <c r="E2144" s="377"/>
      <c r="H2144" s="386" t="s">
        <v>7190</v>
      </c>
      <c r="I2144" s="388" t="s">
        <v>7191</v>
      </c>
      <c r="J2144" s="381" t="s">
        <v>7192</v>
      </c>
      <c r="L2144" s="381" t="s">
        <v>9467</v>
      </c>
      <c r="M2144" s="381" t="s">
        <v>6499</v>
      </c>
      <c r="N2144" s="380" t="s">
        <v>6525</v>
      </c>
      <c r="O2144" s="381" t="s">
        <v>6526</v>
      </c>
    </row>
    <row r="2145" spans="3:15" x14ac:dyDescent="0.2">
      <c r="C2145" s="377"/>
      <c r="D2145" s="377"/>
      <c r="E2145" s="377"/>
      <c r="H2145" s="386" t="s">
        <v>7190</v>
      </c>
      <c r="I2145" s="388" t="s">
        <v>7193</v>
      </c>
      <c r="J2145" s="381" t="s">
        <v>7194</v>
      </c>
      <c r="L2145" s="381" t="s">
        <v>9468</v>
      </c>
      <c r="M2145" s="381" t="s">
        <v>6499</v>
      </c>
      <c r="N2145" s="380" t="s">
        <v>6527</v>
      </c>
      <c r="O2145" s="381" t="s">
        <v>6528</v>
      </c>
    </row>
    <row r="2146" spans="3:15" x14ac:dyDescent="0.2">
      <c r="C2146" s="377"/>
      <c r="D2146" s="377"/>
      <c r="E2146" s="377"/>
      <c r="H2146" s="386" t="s">
        <v>7190</v>
      </c>
      <c r="I2146" s="388" t="s">
        <v>7195</v>
      </c>
      <c r="J2146" s="381" t="s">
        <v>7196</v>
      </c>
      <c r="L2146" s="381" t="s">
        <v>9469</v>
      </c>
      <c r="M2146" s="381" t="s">
        <v>6499</v>
      </c>
      <c r="N2146" s="380" t="s">
        <v>4299</v>
      </c>
      <c r="O2146" s="381" t="s">
        <v>6529</v>
      </c>
    </row>
    <row r="2147" spans="3:15" x14ac:dyDescent="0.2">
      <c r="C2147" s="377"/>
      <c r="D2147" s="377"/>
      <c r="E2147" s="377"/>
      <c r="H2147" s="386" t="s">
        <v>7190</v>
      </c>
      <c r="I2147" s="388" t="s">
        <v>7197</v>
      </c>
      <c r="J2147" s="381" t="s">
        <v>7198</v>
      </c>
      <c r="L2147" s="381" t="s">
        <v>9470</v>
      </c>
      <c r="M2147" s="381" t="s">
        <v>6499</v>
      </c>
      <c r="N2147" s="380" t="s">
        <v>6530</v>
      </c>
      <c r="O2147" s="381" t="s">
        <v>6531</v>
      </c>
    </row>
    <row r="2148" spans="3:15" x14ac:dyDescent="0.2">
      <c r="C2148" s="377"/>
      <c r="D2148" s="377"/>
      <c r="E2148" s="377"/>
      <c r="H2148" s="386" t="s">
        <v>7190</v>
      </c>
      <c r="I2148" s="388" t="s">
        <v>7199</v>
      </c>
      <c r="J2148" s="381" t="s">
        <v>7200</v>
      </c>
      <c r="L2148" s="381" t="s">
        <v>9471</v>
      </c>
      <c r="M2148" s="381" t="s">
        <v>6499</v>
      </c>
      <c r="N2148" s="380" t="s">
        <v>6532</v>
      </c>
      <c r="O2148" s="381" t="s">
        <v>6533</v>
      </c>
    </row>
    <row r="2149" spans="3:15" x14ac:dyDescent="0.2">
      <c r="C2149" s="377"/>
      <c r="D2149" s="377"/>
      <c r="E2149" s="377"/>
      <c r="H2149" s="386" t="s">
        <v>7190</v>
      </c>
      <c r="I2149" s="388" t="s">
        <v>7201</v>
      </c>
      <c r="J2149" s="381" t="s">
        <v>7202</v>
      </c>
      <c r="L2149" s="381" t="s">
        <v>9472</v>
      </c>
      <c r="M2149" s="381" t="s">
        <v>6499</v>
      </c>
      <c r="N2149" s="380" t="s">
        <v>6534</v>
      </c>
      <c r="O2149" s="381" t="s">
        <v>6535</v>
      </c>
    </row>
    <row r="2150" spans="3:15" x14ac:dyDescent="0.2">
      <c r="C2150" s="377"/>
      <c r="D2150" s="377"/>
      <c r="E2150" s="377"/>
      <c r="H2150" s="386" t="s">
        <v>7190</v>
      </c>
      <c r="I2150" s="388" t="s">
        <v>7203</v>
      </c>
      <c r="J2150" s="381" t="s">
        <v>7204</v>
      </c>
      <c r="L2150" s="381" t="s">
        <v>9473</v>
      </c>
      <c r="M2150" s="381" t="s">
        <v>6499</v>
      </c>
      <c r="N2150" s="380" t="s">
        <v>6536</v>
      </c>
      <c r="O2150" s="381" t="s">
        <v>6537</v>
      </c>
    </row>
    <row r="2151" spans="3:15" x14ac:dyDescent="0.2">
      <c r="C2151" s="377"/>
      <c r="D2151" s="377"/>
      <c r="E2151" s="377"/>
      <c r="H2151" s="386" t="s">
        <v>7190</v>
      </c>
      <c r="I2151" s="388" t="s">
        <v>7205</v>
      </c>
      <c r="J2151" s="381" t="s">
        <v>7206</v>
      </c>
      <c r="L2151" s="381" t="s">
        <v>9474</v>
      </c>
      <c r="M2151" s="381" t="s">
        <v>6499</v>
      </c>
      <c r="N2151" s="380" t="s">
        <v>5134</v>
      </c>
      <c r="O2151" s="381" t="s">
        <v>6538</v>
      </c>
    </row>
    <row r="2152" spans="3:15" x14ac:dyDescent="0.2">
      <c r="C2152" s="377"/>
      <c r="D2152" s="377"/>
      <c r="E2152" s="377"/>
      <c r="H2152" s="386" t="s">
        <v>7190</v>
      </c>
      <c r="I2152" s="388" t="s">
        <v>7207</v>
      </c>
      <c r="J2152" s="381" t="s">
        <v>7208</v>
      </c>
      <c r="L2152" s="381" t="s">
        <v>9475</v>
      </c>
      <c r="M2152" s="381" t="s">
        <v>6499</v>
      </c>
      <c r="N2152" s="380" t="s">
        <v>6539</v>
      </c>
      <c r="O2152" s="381" t="s">
        <v>6540</v>
      </c>
    </row>
    <row r="2153" spans="3:15" x14ac:dyDescent="0.2">
      <c r="C2153" s="377"/>
      <c r="D2153" s="377"/>
      <c r="E2153" s="377"/>
      <c r="H2153" s="386" t="s">
        <v>7190</v>
      </c>
      <c r="I2153" s="388" t="s">
        <v>7209</v>
      </c>
      <c r="J2153" s="381" t="s">
        <v>7210</v>
      </c>
      <c r="L2153" s="381" t="s">
        <v>9476</v>
      </c>
      <c r="M2153" s="381" t="s">
        <v>6499</v>
      </c>
      <c r="N2153" s="380" t="s">
        <v>6541</v>
      </c>
      <c r="O2153" s="381" t="s">
        <v>6542</v>
      </c>
    </row>
    <row r="2154" spans="3:15" x14ac:dyDescent="0.2">
      <c r="C2154" s="377"/>
      <c r="D2154" s="377"/>
      <c r="E2154" s="377"/>
      <c r="H2154" s="386" t="s">
        <v>7190</v>
      </c>
      <c r="I2154" s="388" t="s">
        <v>7211</v>
      </c>
      <c r="J2154" s="381" t="s">
        <v>7212</v>
      </c>
      <c r="L2154" s="381" t="s">
        <v>9477</v>
      </c>
      <c r="M2154" s="381" t="s">
        <v>6499</v>
      </c>
      <c r="N2154" s="380" t="s">
        <v>6543</v>
      </c>
      <c r="O2154" s="381" t="s">
        <v>6544</v>
      </c>
    </row>
    <row r="2155" spans="3:15" x14ac:dyDescent="0.2">
      <c r="C2155" s="377"/>
      <c r="D2155" s="377"/>
      <c r="E2155" s="377"/>
      <c r="H2155" s="386" t="s">
        <v>7190</v>
      </c>
      <c r="I2155" s="388" t="s">
        <v>7213</v>
      </c>
      <c r="J2155" s="381" t="s">
        <v>7214</v>
      </c>
      <c r="L2155" s="381" t="s">
        <v>9478</v>
      </c>
      <c r="M2155" s="381" t="s">
        <v>6499</v>
      </c>
      <c r="N2155" s="380" t="s">
        <v>6545</v>
      </c>
      <c r="O2155" s="381" t="s">
        <v>6546</v>
      </c>
    </row>
    <row r="2156" spans="3:15" x14ac:dyDescent="0.2">
      <c r="C2156" s="377"/>
      <c r="D2156" s="377"/>
      <c r="E2156" s="377"/>
      <c r="H2156" s="386" t="s">
        <v>7190</v>
      </c>
      <c r="I2156" s="388" t="s">
        <v>7215</v>
      </c>
      <c r="J2156" s="381" t="s">
        <v>7216</v>
      </c>
      <c r="L2156" s="381" t="s">
        <v>9479</v>
      </c>
      <c r="M2156" s="381" t="s">
        <v>6499</v>
      </c>
      <c r="N2156" s="380" t="s">
        <v>6547</v>
      </c>
      <c r="O2156" s="381" t="s">
        <v>6548</v>
      </c>
    </row>
    <row r="2157" spans="3:15" x14ac:dyDescent="0.2">
      <c r="C2157" s="377"/>
      <c r="D2157" s="377"/>
      <c r="E2157" s="377"/>
      <c r="H2157" s="386" t="s">
        <v>7190</v>
      </c>
      <c r="I2157" s="388" t="s">
        <v>7217</v>
      </c>
      <c r="J2157" s="381" t="s">
        <v>7218</v>
      </c>
      <c r="L2157" s="381" t="s">
        <v>9480</v>
      </c>
      <c r="M2157" s="381" t="s">
        <v>6499</v>
      </c>
      <c r="N2157" s="380" t="s">
        <v>6549</v>
      </c>
      <c r="O2157" s="381" t="s">
        <v>6550</v>
      </c>
    </row>
    <row r="2158" spans="3:15" x14ac:dyDescent="0.2">
      <c r="C2158" s="377"/>
      <c r="D2158" s="377"/>
      <c r="E2158" s="377"/>
      <c r="H2158" s="386" t="s">
        <v>7190</v>
      </c>
      <c r="I2158" s="388" t="s">
        <v>7219</v>
      </c>
      <c r="J2158" s="381" t="s">
        <v>7220</v>
      </c>
      <c r="L2158" s="381" t="s">
        <v>9481</v>
      </c>
      <c r="M2158" s="381"/>
      <c r="N2158" s="380"/>
      <c r="O2158" s="381" t="s">
        <v>6550</v>
      </c>
    </row>
    <row r="2159" spans="3:15" x14ac:dyDescent="0.2">
      <c r="C2159" s="377"/>
      <c r="D2159" s="377"/>
      <c r="E2159" s="377"/>
      <c r="H2159" s="386" t="s">
        <v>7190</v>
      </c>
      <c r="I2159" s="388" t="s">
        <v>3503</v>
      </c>
      <c r="J2159" s="381" t="s">
        <v>7221</v>
      </c>
      <c r="L2159" s="381" t="s">
        <v>9482</v>
      </c>
      <c r="M2159" s="381" t="s">
        <v>6499</v>
      </c>
      <c r="N2159" s="380" t="s">
        <v>6551</v>
      </c>
      <c r="O2159" s="381" t="s">
        <v>6552</v>
      </c>
    </row>
    <row r="2160" spans="3:15" x14ac:dyDescent="0.2">
      <c r="C2160" s="377"/>
      <c r="D2160" s="377"/>
      <c r="E2160" s="377"/>
      <c r="H2160" s="386" t="s">
        <v>7190</v>
      </c>
      <c r="I2160" s="388" t="s">
        <v>7222</v>
      </c>
      <c r="J2160" s="381" t="s">
        <v>7223</v>
      </c>
      <c r="L2160" s="381" t="s">
        <v>9483</v>
      </c>
      <c r="M2160" s="381" t="s">
        <v>6499</v>
      </c>
      <c r="N2160" s="380" t="s">
        <v>6553</v>
      </c>
      <c r="O2160" s="381" t="s">
        <v>6554</v>
      </c>
    </row>
    <row r="2161" spans="3:15" x14ac:dyDescent="0.2">
      <c r="C2161" s="377"/>
      <c r="D2161" s="377"/>
      <c r="E2161" s="377"/>
      <c r="H2161" s="386" t="s">
        <v>7190</v>
      </c>
      <c r="I2161" s="388" t="s">
        <v>4159</v>
      </c>
      <c r="J2161" s="381" t="s">
        <v>7224</v>
      </c>
      <c r="L2161" s="381" t="s">
        <v>9484</v>
      </c>
      <c r="M2161" s="381" t="s">
        <v>6499</v>
      </c>
      <c r="N2161" s="380" t="s">
        <v>6555</v>
      </c>
      <c r="O2161" s="381" t="s">
        <v>6556</v>
      </c>
    </row>
    <row r="2162" spans="3:15" x14ac:dyDescent="0.2">
      <c r="C2162" s="377"/>
      <c r="D2162" s="377"/>
      <c r="E2162" s="377"/>
      <c r="H2162" s="386" t="s">
        <v>7190</v>
      </c>
      <c r="I2162" s="388" t="s">
        <v>4322</v>
      </c>
      <c r="J2162" s="381" t="s">
        <v>7225</v>
      </c>
      <c r="L2162" s="381" t="s">
        <v>9485</v>
      </c>
      <c r="M2162" s="381" t="s">
        <v>6499</v>
      </c>
      <c r="N2162" s="380" t="s">
        <v>6557</v>
      </c>
      <c r="O2162" s="381" t="s">
        <v>6558</v>
      </c>
    </row>
    <row r="2163" spans="3:15" x14ac:dyDescent="0.2">
      <c r="C2163" s="377"/>
      <c r="D2163" s="377"/>
      <c r="E2163" s="377"/>
      <c r="H2163" s="386" t="s">
        <v>7190</v>
      </c>
      <c r="I2163" s="388" t="s">
        <v>7226</v>
      </c>
      <c r="J2163" s="381" t="s">
        <v>7227</v>
      </c>
      <c r="L2163" s="381" t="s">
        <v>9486</v>
      </c>
      <c r="M2163" s="381" t="s">
        <v>6499</v>
      </c>
      <c r="N2163" s="380" t="s">
        <v>6559</v>
      </c>
      <c r="O2163" s="381" t="s">
        <v>6560</v>
      </c>
    </row>
    <row r="2164" spans="3:15" x14ac:dyDescent="0.2">
      <c r="C2164" s="377"/>
      <c r="D2164" s="377"/>
      <c r="E2164" s="377"/>
      <c r="H2164" s="394"/>
      <c r="I2164" s="390" t="s">
        <v>7228</v>
      </c>
      <c r="J2164" s="395"/>
      <c r="L2164" s="381" t="s">
        <v>9487</v>
      </c>
      <c r="M2164" s="381" t="s">
        <v>6499</v>
      </c>
      <c r="N2164" s="380" t="s">
        <v>6561</v>
      </c>
      <c r="O2164" s="381" t="s">
        <v>6562</v>
      </c>
    </row>
    <row r="2165" spans="3:15" x14ac:dyDescent="0.2">
      <c r="C2165" s="377"/>
      <c r="D2165" s="377"/>
      <c r="E2165" s="377"/>
      <c r="H2165" s="386" t="s">
        <v>7229</v>
      </c>
      <c r="I2165" s="388" t="s">
        <v>7230</v>
      </c>
      <c r="J2165" s="381" t="s">
        <v>7231</v>
      </c>
      <c r="L2165" s="381" t="s">
        <v>9488</v>
      </c>
      <c r="M2165" s="381"/>
      <c r="N2165" s="380"/>
      <c r="O2165" s="381" t="s">
        <v>6562</v>
      </c>
    </row>
    <row r="2166" spans="3:15" x14ac:dyDescent="0.2">
      <c r="C2166" s="377"/>
      <c r="D2166" s="377"/>
      <c r="E2166" s="377"/>
      <c r="H2166" s="386" t="s">
        <v>7229</v>
      </c>
      <c r="I2166" s="388" t="s">
        <v>7232</v>
      </c>
      <c r="J2166" s="381" t="s">
        <v>7233</v>
      </c>
      <c r="L2166" s="381" t="s">
        <v>9489</v>
      </c>
      <c r="M2166" s="381" t="s">
        <v>6499</v>
      </c>
      <c r="N2166" s="380" t="s">
        <v>6563</v>
      </c>
      <c r="O2166" s="381" t="s">
        <v>6564</v>
      </c>
    </row>
    <row r="2167" spans="3:15" x14ac:dyDescent="0.2">
      <c r="C2167" s="377"/>
      <c r="D2167" s="377"/>
      <c r="E2167" s="377"/>
      <c r="H2167" s="386" t="s">
        <v>7229</v>
      </c>
      <c r="I2167" s="388" t="s">
        <v>7234</v>
      </c>
      <c r="J2167" s="381" t="s">
        <v>7235</v>
      </c>
      <c r="L2167" s="381" t="s">
        <v>9490</v>
      </c>
      <c r="M2167" s="381" t="s">
        <v>6499</v>
      </c>
      <c r="N2167" s="380" t="s">
        <v>6565</v>
      </c>
      <c r="O2167" s="381" t="s">
        <v>6566</v>
      </c>
    </row>
    <row r="2168" spans="3:15" x14ac:dyDescent="0.2">
      <c r="C2168" s="377"/>
      <c r="D2168" s="377"/>
      <c r="E2168" s="377"/>
      <c r="H2168" s="386" t="s">
        <v>7229</v>
      </c>
      <c r="I2168" s="388" t="s">
        <v>7236</v>
      </c>
      <c r="J2168" s="381" t="s">
        <v>7237</v>
      </c>
      <c r="L2168" s="381" t="s">
        <v>9491</v>
      </c>
      <c r="M2168" s="381" t="s">
        <v>6499</v>
      </c>
      <c r="N2168" s="380" t="s">
        <v>6567</v>
      </c>
      <c r="O2168" s="381" t="s">
        <v>6568</v>
      </c>
    </row>
    <row r="2169" spans="3:15" x14ac:dyDescent="0.2">
      <c r="C2169" s="377"/>
      <c r="D2169" s="377"/>
      <c r="E2169" s="377"/>
      <c r="H2169" s="386" t="s">
        <v>7229</v>
      </c>
      <c r="I2169" s="388" t="s">
        <v>7238</v>
      </c>
      <c r="J2169" s="381" t="s">
        <v>7239</v>
      </c>
      <c r="L2169" s="381" t="s">
        <v>9492</v>
      </c>
      <c r="M2169" s="381" t="s">
        <v>6499</v>
      </c>
      <c r="N2169" s="380" t="s">
        <v>6569</v>
      </c>
      <c r="O2169" s="381" t="s">
        <v>6570</v>
      </c>
    </row>
    <row r="2170" spans="3:15" x14ac:dyDescent="0.2">
      <c r="C2170" s="377"/>
      <c r="D2170" s="377"/>
      <c r="E2170" s="377"/>
      <c r="H2170" s="386" t="s">
        <v>7229</v>
      </c>
      <c r="I2170" s="388" t="s">
        <v>7240</v>
      </c>
      <c r="J2170" s="381" t="s">
        <v>7241</v>
      </c>
      <c r="L2170" s="381" t="s">
        <v>9493</v>
      </c>
      <c r="M2170" s="381" t="s">
        <v>6499</v>
      </c>
      <c r="N2170" s="380" t="s">
        <v>6571</v>
      </c>
      <c r="O2170" s="381" t="s">
        <v>6572</v>
      </c>
    </row>
    <row r="2171" spans="3:15" x14ac:dyDescent="0.2">
      <c r="C2171" s="377"/>
      <c r="D2171" s="377"/>
      <c r="E2171" s="377"/>
      <c r="H2171" s="386" t="s">
        <v>7229</v>
      </c>
      <c r="I2171" s="388" t="s">
        <v>7242</v>
      </c>
      <c r="J2171" s="381" t="s">
        <v>7243</v>
      </c>
      <c r="L2171" s="381" t="s">
        <v>9494</v>
      </c>
      <c r="M2171" s="381" t="s">
        <v>6499</v>
      </c>
      <c r="N2171" s="380" t="s">
        <v>6573</v>
      </c>
      <c r="O2171" s="381" t="s">
        <v>6574</v>
      </c>
    </row>
    <row r="2172" spans="3:15" x14ac:dyDescent="0.2">
      <c r="C2172" s="377"/>
      <c r="D2172" s="377"/>
      <c r="E2172" s="377"/>
      <c r="H2172" s="386" t="s">
        <v>7229</v>
      </c>
      <c r="I2172" s="388" t="s">
        <v>7244</v>
      </c>
      <c r="J2172" s="381" t="s">
        <v>7245</v>
      </c>
      <c r="L2172" s="381" t="s">
        <v>9495</v>
      </c>
      <c r="M2172" s="381" t="s">
        <v>6499</v>
      </c>
      <c r="N2172" s="380" t="s">
        <v>6575</v>
      </c>
      <c r="O2172" s="381" t="s">
        <v>6576</v>
      </c>
    </row>
    <row r="2173" spans="3:15" x14ac:dyDescent="0.2">
      <c r="C2173" s="377"/>
      <c r="D2173" s="377"/>
      <c r="E2173" s="377"/>
      <c r="H2173" s="394"/>
      <c r="I2173" s="390" t="s">
        <v>7246</v>
      </c>
      <c r="J2173" s="395"/>
      <c r="L2173" s="381" t="s">
        <v>9496</v>
      </c>
      <c r="M2173" s="381" t="s">
        <v>6499</v>
      </c>
      <c r="N2173" s="380" t="s">
        <v>6577</v>
      </c>
      <c r="O2173" s="381" t="s">
        <v>6578</v>
      </c>
    </row>
    <row r="2174" spans="3:15" x14ac:dyDescent="0.2">
      <c r="C2174" s="377"/>
      <c r="D2174" s="377"/>
      <c r="E2174" s="377"/>
      <c r="H2174" s="386" t="s">
        <v>7247</v>
      </c>
      <c r="I2174" s="388" t="s">
        <v>7248</v>
      </c>
      <c r="J2174" s="381" t="s">
        <v>7249</v>
      </c>
      <c r="L2174" s="381" t="s">
        <v>9497</v>
      </c>
      <c r="M2174" s="381"/>
      <c r="N2174" s="380"/>
      <c r="O2174" s="381" t="s">
        <v>6578</v>
      </c>
    </row>
    <row r="2175" spans="3:15" x14ac:dyDescent="0.2">
      <c r="C2175" s="377"/>
      <c r="D2175" s="377"/>
      <c r="E2175" s="377"/>
      <c r="H2175" s="386" t="s">
        <v>7247</v>
      </c>
      <c r="I2175" s="388" t="s">
        <v>7250</v>
      </c>
      <c r="J2175" s="381" t="s">
        <v>7251</v>
      </c>
      <c r="L2175" s="381" t="s">
        <v>9498</v>
      </c>
      <c r="M2175" s="381" t="s">
        <v>6499</v>
      </c>
      <c r="N2175" s="380" t="s">
        <v>6579</v>
      </c>
      <c r="O2175" s="381" t="s">
        <v>6580</v>
      </c>
    </row>
    <row r="2176" spans="3:15" x14ac:dyDescent="0.2">
      <c r="C2176" s="377"/>
      <c r="D2176" s="377"/>
      <c r="E2176" s="377"/>
      <c r="H2176" s="386" t="s">
        <v>7247</v>
      </c>
      <c r="I2176" s="388" t="s">
        <v>7252</v>
      </c>
      <c r="J2176" s="381" t="s">
        <v>7253</v>
      </c>
      <c r="L2176" s="381" t="s">
        <v>9499</v>
      </c>
      <c r="M2176" s="381" t="s">
        <v>6499</v>
      </c>
      <c r="N2176" s="380" t="s">
        <v>3593</v>
      </c>
      <c r="O2176" s="381" t="s">
        <v>6581</v>
      </c>
    </row>
    <row r="2177" spans="3:15" x14ac:dyDescent="0.2">
      <c r="C2177" s="377"/>
      <c r="D2177" s="377"/>
      <c r="E2177" s="377"/>
      <c r="H2177" s="386" t="s">
        <v>7247</v>
      </c>
      <c r="I2177" s="388" t="s">
        <v>7254</v>
      </c>
      <c r="J2177" s="381" t="s">
        <v>7255</v>
      </c>
      <c r="L2177" s="381" t="s">
        <v>9500</v>
      </c>
      <c r="M2177" s="381" t="s">
        <v>6499</v>
      </c>
      <c r="N2177" s="380" t="s">
        <v>6582</v>
      </c>
      <c r="O2177" s="381" t="s">
        <v>6583</v>
      </c>
    </row>
    <row r="2178" spans="3:15" x14ac:dyDescent="0.2">
      <c r="C2178" s="377"/>
      <c r="D2178" s="377"/>
      <c r="E2178" s="377"/>
      <c r="H2178" s="386" t="s">
        <v>7247</v>
      </c>
      <c r="I2178" s="388" t="s">
        <v>7256</v>
      </c>
      <c r="J2178" s="381" t="s">
        <v>7257</v>
      </c>
      <c r="L2178" s="381" t="s">
        <v>9501</v>
      </c>
      <c r="M2178" s="381" t="s">
        <v>6499</v>
      </c>
      <c r="N2178" s="380" t="s">
        <v>6584</v>
      </c>
      <c r="O2178" s="381" t="s">
        <v>6585</v>
      </c>
    </row>
    <row r="2179" spans="3:15" x14ac:dyDescent="0.2">
      <c r="C2179" s="377"/>
      <c r="D2179" s="377"/>
      <c r="E2179" s="377"/>
      <c r="H2179" s="386" t="s">
        <v>7247</v>
      </c>
      <c r="I2179" s="388" t="s">
        <v>7258</v>
      </c>
      <c r="J2179" s="381" t="s">
        <v>7259</v>
      </c>
      <c r="L2179" s="381" t="s">
        <v>9502</v>
      </c>
      <c r="M2179" s="381" t="s">
        <v>6499</v>
      </c>
      <c r="N2179" s="380" t="s">
        <v>6586</v>
      </c>
      <c r="O2179" s="381" t="s">
        <v>6587</v>
      </c>
    </row>
    <row r="2180" spans="3:15" x14ac:dyDescent="0.2">
      <c r="C2180" s="377"/>
      <c r="D2180" s="377"/>
      <c r="E2180" s="377"/>
      <c r="H2180" s="386" t="s">
        <v>7247</v>
      </c>
      <c r="I2180" s="388" t="s">
        <v>7260</v>
      </c>
      <c r="J2180" s="381" t="s">
        <v>7261</v>
      </c>
      <c r="L2180" s="381" t="s">
        <v>9503</v>
      </c>
      <c r="M2180" s="381" t="s">
        <v>6499</v>
      </c>
      <c r="N2180" s="380" t="s">
        <v>6588</v>
      </c>
      <c r="O2180" s="381" t="s">
        <v>6589</v>
      </c>
    </row>
    <row r="2181" spans="3:15" x14ac:dyDescent="0.2">
      <c r="C2181" s="377"/>
      <c r="D2181" s="377"/>
      <c r="E2181" s="377"/>
      <c r="H2181" s="386" t="s">
        <v>7247</v>
      </c>
      <c r="I2181" s="388" t="s">
        <v>7262</v>
      </c>
      <c r="J2181" s="381" t="s">
        <v>7263</v>
      </c>
      <c r="L2181" s="381" t="s">
        <v>9504</v>
      </c>
      <c r="M2181" s="381"/>
      <c r="N2181" s="380"/>
      <c r="O2181" s="381" t="s">
        <v>6589</v>
      </c>
    </row>
    <row r="2182" spans="3:15" x14ac:dyDescent="0.2">
      <c r="C2182" s="377"/>
      <c r="D2182" s="377"/>
      <c r="E2182" s="377"/>
      <c r="H2182" s="386" t="s">
        <v>7247</v>
      </c>
      <c r="I2182" s="388" t="s">
        <v>7264</v>
      </c>
      <c r="J2182" s="381" t="s">
        <v>7265</v>
      </c>
      <c r="L2182" s="381" t="s">
        <v>9505</v>
      </c>
      <c r="M2182" s="381"/>
      <c r="N2182" s="380"/>
      <c r="O2182" s="381" t="s">
        <v>6589</v>
      </c>
    </row>
    <row r="2183" spans="3:15" x14ac:dyDescent="0.2">
      <c r="C2183" s="377"/>
      <c r="D2183" s="377"/>
      <c r="E2183" s="377"/>
      <c r="H2183" s="386" t="s">
        <v>7247</v>
      </c>
      <c r="I2183" s="388" t="s">
        <v>7266</v>
      </c>
      <c r="J2183" s="381" t="s">
        <v>7267</v>
      </c>
      <c r="L2183" s="381" t="s">
        <v>9506</v>
      </c>
      <c r="M2183" s="381" t="s">
        <v>6499</v>
      </c>
      <c r="N2183" s="380" t="s">
        <v>6590</v>
      </c>
      <c r="O2183" s="381" t="s">
        <v>6591</v>
      </c>
    </row>
    <row r="2184" spans="3:15" x14ac:dyDescent="0.2">
      <c r="C2184" s="377"/>
      <c r="D2184" s="377"/>
      <c r="E2184" s="377"/>
      <c r="H2184" s="386" t="s">
        <v>7247</v>
      </c>
      <c r="I2184" s="388" t="s">
        <v>7268</v>
      </c>
      <c r="J2184" s="381" t="s">
        <v>7269</v>
      </c>
      <c r="L2184" s="381" t="s">
        <v>9507</v>
      </c>
      <c r="M2184" s="381" t="s">
        <v>6499</v>
      </c>
      <c r="N2184" s="380" t="s">
        <v>6592</v>
      </c>
      <c r="O2184" s="381" t="s">
        <v>6593</v>
      </c>
    </row>
    <row r="2185" spans="3:15" x14ac:dyDescent="0.2">
      <c r="C2185" s="377"/>
      <c r="D2185" s="377"/>
      <c r="E2185" s="377"/>
      <c r="H2185" s="386" t="s">
        <v>7247</v>
      </c>
      <c r="I2185" s="388" t="s">
        <v>4608</v>
      </c>
      <c r="J2185" s="381" t="s">
        <v>7270</v>
      </c>
      <c r="L2185" s="381" t="s">
        <v>9508</v>
      </c>
      <c r="M2185" s="381" t="s">
        <v>6499</v>
      </c>
      <c r="N2185" s="380" t="s">
        <v>6594</v>
      </c>
      <c r="O2185" s="381" t="s">
        <v>6595</v>
      </c>
    </row>
    <row r="2186" spans="3:15" x14ac:dyDescent="0.2">
      <c r="C2186" s="377"/>
      <c r="D2186" s="377"/>
      <c r="E2186" s="377"/>
      <c r="H2186" s="394"/>
      <c r="I2186" s="390" t="s">
        <v>7271</v>
      </c>
      <c r="J2186" s="395"/>
      <c r="L2186" s="381" t="s">
        <v>9509</v>
      </c>
      <c r="M2186" s="381" t="s">
        <v>6499</v>
      </c>
      <c r="N2186" s="380" t="s">
        <v>6596</v>
      </c>
      <c r="O2186" s="381" t="s">
        <v>6597</v>
      </c>
    </row>
    <row r="2187" spans="3:15" x14ac:dyDescent="0.2">
      <c r="C2187" s="377"/>
      <c r="D2187" s="377"/>
      <c r="E2187" s="377"/>
      <c r="H2187" s="386" t="s">
        <v>7272</v>
      </c>
      <c r="I2187" s="388" t="s">
        <v>7273</v>
      </c>
      <c r="J2187" s="381" t="s">
        <v>7274</v>
      </c>
      <c r="L2187" s="381" t="s">
        <v>9510</v>
      </c>
      <c r="M2187" s="381"/>
      <c r="N2187" s="380"/>
      <c r="O2187" s="381" t="s">
        <v>6597</v>
      </c>
    </row>
    <row r="2188" spans="3:15" x14ac:dyDescent="0.2">
      <c r="C2188" s="377"/>
      <c r="D2188" s="377"/>
      <c r="E2188" s="377"/>
      <c r="H2188" s="386" t="s">
        <v>7272</v>
      </c>
      <c r="I2188" s="388" t="s">
        <v>7275</v>
      </c>
      <c r="J2188" s="381" t="s">
        <v>7276</v>
      </c>
      <c r="L2188" s="381" t="s">
        <v>9511</v>
      </c>
      <c r="M2188" s="381" t="s">
        <v>6499</v>
      </c>
      <c r="N2188" s="380" t="s">
        <v>6598</v>
      </c>
      <c r="O2188" s="381" t="s">
        <v>6599</v>
      </c>
    </row>
    <row r="2189" spans="3:15" x14ac:dyDescent="0.2">
      <c r="C2189" s="377"/>
      <c r="D2189" s="377"/>
      <c r="E2189" s="377"/>
      <c r="H2189" s="386" t="s">
        <v>7272</v>
      </c>
      <c r="I2189" s="388" t="s">
        <v>7277</v>
      </c>
      <c r="J2189" s="381" t="s">
        <v>7278</v>
      </c>
      <c r="L2189" s="381" t="s">
        <v>9512</v>
      </c>
      <c r="M2189" s="381" t="s">
        <v>6499</v>
      </c>
      <c r="N2189" s="380" t="s">
        <v>6600</v>
      </c>
      <c r="O2189" s="381" t="s">
        <v>6601</v>
      </c>
    </row>
    <row r="2190" spans="3:15" x14ac:dyDescent="0.2">
      <c r="C2190" s="377"/>
      <c r="D2190" s="377"/>
      <c r="E2190" s="377"/>
      <c r="H2190" s="386" t="s">
        <v>7272</v>
      </c>
      <c r="I2190" s="388" t="s">
        <v>7279</v>
      </c>
      <c r="J2190" s="381" t="s">
        <v>7280</v>
      </c>
      <c r="L2190" s="381" t="s">
        <v>9513</v>
      </c>
      <c r="M2190" s="381" t="s">
        <v>6499</v>
      </c>
      <c r="N2190" s="380" t="s">
        <v>6602</v>
      </c>
      <c r="O2190" s="381" t="s">
        <v>6603</v>
      </c>
    </row>
    <row r="2191" spans="3:15" x14ac:dyDescent="0.2">
      <c r="C2191" s="377"/>
      <c r="D2191" s="377"/>
      <c r="E2191" s="377"/>
      <c r="H2191" s="386" t="s">
        <v>7272</v>
      </c>
      <c r="I2191" s="388" t="s">
        <v>7281</v>
      </c>
      <c r="J2191" s="381" t="s">
        <v>7282</v>
      </c>
      <c r="L2191" s="381" t="s">
        <v>9514</v>
      </c>
      <c r="M2191" s="381" t="s">
        <v>6499</v>
      </c>
      <c r="N2191" s="380" t="s">
        <v>6604</v>
      </c>
      <c r="O2191" s="381" t="s">
        <v>6605</v>
      </c>
    </row>
    <row r="2192" spans="3:15" x14ac:dyDescent="0.2">
      <c r="C2192" s="377"/>
      <c r="D2192" s="377"/>
      <c r="E2192" s="377"/>
      <c r="H2192" s="386" t="s">
        <v>7272</v>
      </c>
      <c r="I2192" s="388" t="s">
        <v>7283</v>
      </c>
      <c r="J2192" s="381" t="s">
        <v>7284</v>
      </c>
      <c r="L2192" s="381" t="s">
        <v>9515</v>
      </c>
      <c r="M2192" s="381" t="s">
        <v>6499</v>
      </c>
      <c r="N2192" s="380" t="s">
        <v>6606</v>
      </c>
      <c r="O2192" s="381" t="s">
        <v>6607</v>
      </c>
    </row>
    <row r="2193" spans="3:15" x14ac:dyDescent="0.2">
      <c r="C2193" s="377"/>
      <c r="D2193" s="377"/>
      <c r="E2193" s="377"/>
      <c r="H2193" s="386" t="s">
        <v>7272</v>
      </c>
      <c r="I2193" s="388" t="s">
        <v>7285</v>
      </c>
      <c r="J2193" s="381" t="s">
        <v>7286</v>
      </c>
      <c r="L2193" s="381" t="s">
        <v>9516</v>
      </c>
      <c r="M2193" s="381" t="s">
        <v>6609</v>
      </c>
      <c r="N2193" s="380" t="s">
        <v>6610</v>
      </c>
      <c r="O2193" s="381" t="s">
        <v>6611</v>
      </c>
    </row>
    <row r="2194" spans="3:15" x14ac:dyDescent="0.2">
      <c r="C2194" s="377"/>
      <c r="D2194" s="377"/>
      <c r="E2194" s="377"/>
      <c r="H2194" s="386" t="s">
        <v>7272</v>
      </c>
      <c r="I2194" s="388" t="s">
        <v>7287</v>
      </c>
      <c r="J2194" s="381" t="s">
        <v>7288</v>
      </c>
      <c r="L2194" s="381" t="s">
        <v>9517</v>
      </c>
      <c r="M2194" s="381" t="s">
        <v>6609</v>
      </c>
      <c r="N2194" s="380" t="s">
        <v>6612</v>
      </c>
      <c r="O2194" s="381" t="s">
        <v>6613</v>
      </c>
    </row>
    <row r="2195" spans="3:15" x14ac:dyDescent="0.2">
      <c r="C2195" s="377"/>
      <c r="D2195" s="377"/>
      <c r="E2195" s="377"/>
      <c r="H2195" s="386" t="s">
        <v>7272</v>
      </c>
      <c r="I2195" s="388" t="s">
        <v>7289</v>
      </c>
      <c r="J2195" s="381" t="s">
        <v>7290</v>
      </c>
      <c r="L2195" s="381" t="s">
        <v>9518</v>
      </c>
      <c r="M2195" s="381" t="s">
        <v>6609</v>
      </c>
      <c r="N2195" s="380" t="s">
        <v>6614</v>
      </c>
      <c r="O2195" s="381" t="s">
        <v>6615</v>
      </c>
    </row>
    <row r="2196" spans="3:15" x14ac:dyDescent="0.2">
      <c r="C2196" s="377"/>
      <c r="D2196" s="377"/>
      <c r="E2196" s="377"/>
      <c r="H2196" s="386" t="s">
        <v>7272</v>
      </c>
      <c r="I2196" s="388" t="s">
        <v>7291</v>
      </c>
      <c r="J2196" s="381" t="s">
        <v>7292</v>
      </c>
      <c r="L2196" s="381" t="s">
        <v>9519</v>
      </c>
      <c r="M2196" s="381" t="s">
        <v>6609</v>
      </c>
      <c r="N2196" s="380" t="s">
        <v>4454</v>
      </c>
      <c r="O2196" s="381" t="s">
        <v>6616</v>
      </c>
    </row>
    <row r="2197" spans="3:15" x14ac:dyDescent="0.2">
      <c r="C2197" s="377"/>
      <c r="D2197" s="377"/>
      <c r="E2197" s="377"/>
      <c r="H2197" s="386" t="s">
        <v>7272</v>
      </c>
      <c r="I2197" s="388" t="s">
        <v>3075</v>
      </c>
      <c r="J2197" s="381" t="s">
        <v>7293</v>
      </c>
      <c r="L2197" s="381" t="s">
        <v>9520</v>
      </c>
      <c r="M2197" s="381"/>
      <c r="N2197" s="380"/>
      <c r="O2197" s="381" t="s">
        <v>6616</v>
      </c>
    </row>
    <row r="2198" spans="3:15" x14ac:dyDescent="0.2">
      <c r="C2198" s="377"/>
      <c r="D2198" s="377"/>
      <c r="E2198" s="377"/>
      <c r="H2198" s="386" t="s">
        <v>7272</v>
      </c>
      <c r="I2198" s="388" t="s">
        <v>7294</v>
      </c>
      <c r="J2198" s="381" t="s">
        <v>7295</v>
      </c>
      <c r="L2198" s="381" t="s">
        <v>9521</v>
      </c>
      <c r="M2198" s="381"/>
      <c r="N2198" s="380"/>
      <c r="O2198" s="381" t="s">
        <v>6616</v>
      </c>
    </row>
    <row r="2199" spans="3:15" x14ac:dyDescent="0.2">
      <c r="C2199" s="377"/>
      <c r="D2199" s="377"/>
      <c r="E2199" s="377"/>
      <c r="H2199" s="386" t="s">
        <v>7272</v>
      </c>
      <c r="I2199" s="388" t="s">
        <v>3595</v>
      </c>
      <c r="J2199" s="381" t="s">
        <v>7296</v>
      </c>
      <c r="L2199" s="381" t="s">
        <v>9522</v>
      </c>
      <c r="M2199" s="381" t="s">
        <v>6609</v>
      </c>
      <c r="N2199" s="380" t="s">
        <v>3002</v>
      </c>
      <c r="O2199" s="381" t="s">
        <v>6617</v>
      </c>
    </row>
    <row r="2200" spans="3:15" x14ac:dyDescent="0.2">
      <c r="C2200" s="377"/>
      <c r="D2200" s="377"/>
      <c r="E2200" s="377"/>
      <c r="H2200" s="386" t="s">
        <v>7272</v>
      </c>
      <c r="I2200" s="388" t="s">
        <v>4788</v>
      </c>
      <c r="J2200" s="381" t="s">
        <v>7297</v>
      </c>
      <c r="L2200" s="381" t="s">
        <v>9523</v>
      </c>
      <c r="M2200" s="381"/>
      <c r="N2200" s="380"/>
      <c r="O2200" s="381" t="s">
        <v>6617</v>
      </c>
    </row>
    <row r="2201" spans="3:15" x14ac:dyDescent="0.2">
      <c r="C2201" s="377"/>
      <c r="D2201" s="377"/>
      <c r="E2201" s="377"/>
      <c r="H2201" s="386" t="s">
        <v>7272</v>
      </c>
      <c r="I2201" s="388" t="s">
        <v>7298</v>
      </c>
      <c r="J2201" s="381" t="s">
        <v>7299</v>
      </c>
      <c r="L2201" s="381" t="s">
        <v>9524</v>
      </c>
      <c r="M2201" s="381" t="s">
        <v>6609</v>
      </c>
      <c r="N2201" s="380" t="s">
        <v>6618</v>
      </c>
      <c r="O2201" s="381" t="s">
        <v>6619</v>
      </c>
    </row>
    <row r="2202" spans="3:15" x14ac:dyDescent="0.2">
      <c r="C2202" s="377"/>
      <c r="D2202" s="377"/>
      <c r="E2202" s="377"/>
      <c r="H2202" s="386" t="s">
        <v>7272</v>
      </c>
      <c r="I2202" s="388" t="s">
        <v>5716</v>
      </c>
      <c r="J2202" s="381" t="s">
        <v>7300</v>
      </c>
      <c r="L2202" s="381" t="s">
        <v>9525</v>
      </c>
      <c r="M2202" s="381"/>
      <c r="N2202" s="380"/>
      <c r="O2202" s="381" t="s">
        <v>6619</v>
      </c>
    </row>
    <row r="2203" spans="3:15" x14ac:dyDescent="0.2">
      <c r="C2203" s="377"/>
      <c r="D2203" s="377"/>
      <c r="E2203" s="377"/>
      <c r="H2203" s="386" t="s">
        <v>7272</v>
      </c>
      <c r="I2203" s="388" t="s">
        <v>7301</v>
      </c>
      <c r="J2203" s="381" t="s">
        <v>7302</v>
      </c>
      <c r="L2203" s="381" t="s">
        <v>9526</v>
      </c>
      <c r="M2203" s="381" t="s">
        <v>6609</v>
      </c>
      <c r="N2203" s="380" t="s">
        <v>6620</v>
      </c>
      <c r="O2203" s="381" t="s">
        <v>6621</v>
      </c>
    </row>
    <row r="2204" spans="3:15" x14ac:dyDescent="0.2">
      <c r="C2204" s="377"/>
      <c r="D2204" s="377"/>
      <c r="E2204" s="377"/>
      <c r="H2204" s="386" t="s">
        <v>7272</v>
      </c>
      <c r="I2204" s="388" t="s">
        <v>7303</v>
      </c>
      <c r="J2204" s="381" t="s">
        <v>7304</v>
      </c>
      <c r="L2204" s="381" t="s">
        <v>9527</v>
      </c>
      <c r="M2204" s="381"/>
      <c r="N2204" s="380"/>
      <c r="O2204" s="381" t="s">
        <v>6621</v>
      </c>
    </row>
    <row r="2205" spans="3:15" x14ac:dyDescent="0.2">
      <c r="C2205" s="377"/>
      <c r="D2205" s="377"/>
      <c r="E2205" s="377"/>
      <c r="H2205" s="386" t="s">
        <v>7272</v>
      </c>
      <c r="I2205" s="388" t="s">
        <v>7305</v>
      </c>
      <c r="J2205" s="381" t="s">
        <v>7306</v>
      </c>
      <c r="L2205" s="381" t="s">
        <v>9528</v>
      </c>
      <c r="M2205" s="381" t="s">
        <v>6609</v>
      </c>
      <c r="N2205" s="380" t="s">
        <v>6622</v>
      </c>
      <c r="O2205" s="381" t="s">
        <v>6623</v>
      </c>
    </row>
    <row r="2206" spans="3:15" x14ac:dyDescent="0.2">
      <c r="C2206" s="377"/>
      <c r="D2206" s="377"/>
      <c r="E2206" s="377"/>
      <c r="H2206" s="386" t="s">
        <v>7272</v>
      </c>
      <c r="I2206" s="388" t="s">
        <v>3503</v>
      </c>
      <c r="J2206" s="381" t="s">
        <v>7307</v>
      </c>
      <c r="L2206" s="381" t="s">
        <v>9529</v>
      </c>
      <c r="M2206" s="381" t="s">
        <v>6609</v>
      </c>
      <c r="N2206" s="380" t="s">
        <v>6624</v>
      </c>
      <c r="O2206" s="381" t="s">
        <v>6625</v>
      </c>
    </row>
    <row r="2207" spans="3:15" x14ac:dyDescent="0.2">
      <c r="C2207" s="377"/>
      <c r="D2207" s="377"/>
      <c r="E2207" s="377"/>
      <c r="H2207" s="386" t="s">
        <v>7272</v>
      </c>
      <c r="I2207" s="388" t="s">
        <v>7308</v>
      </c>
      <c r="J2207" s="381" t="s">
        <v>7309</v>
      </c>
      <c r="L2207" s="381" t="s">
        <v>9530</v>
      </c>
      <c r="M2207" s="381" t="s">
        <v>6609</v>
      </c>
      <c r="N2207" s="380" t="s">
        <v>6626</v>
      </c>
      <c r="O2207" s="381" t="s">
        <v>6627</v>
      </c>
    </row>
    <row r="2208" spans="3:15" x14ac:dyDescent="0.2">
      <c r="C2208" s="377"/>
      <c r="D2208" s="377"/>
      <c r="E2208" s="377"/>
      <c r="H2208" s="386" t="s">
        <v>7272</v>
      </c>
      <c r="I2208" s="388" t="s">
        <v>7310</v>
      </c>
      <c r="J2208" s="381" t="s">
        <v>7311</v>
      </c>
      <c r="L2208" s="381" t="s">
        <v>9531</v>
      </c>
      <c r="M2208" s="381" t="s">
        <v>6609</v>
      </c>
      <c r="N2208" s="380" t="s">
        <v>6628</v>
      </c>
      <c r="O2208" s="381" t="s">
        <v>6629</v>
      </c>
    </row>
    <row r="2209" spans="3:15" x14ac:dyDescent="0.2">
      <c r="C2209" s="377"/>
      <c r="D2209" s="377"/>
      <c r="E2209" s="377"/>
      <c r="H2209" s="386" t="s">
        <v>7272</v>
      </c>
      <c r="I2209" s="388" t="s">
        <v>7312</v>
      </c>
      <c r="J2209" s="381" t="s">
        <v>7313</v>
      </c>
      <c r="L2209" s="381" t="s">
        <v>9532</v>
      </c>
      <c r="M2209" s="381" t="s">
        <v>6609</v>
      </c>
      <c r="N2209" s="380" t="s">
        <v>6630</v>
      </c>
      <c r="O2209" s="381" t="s">
        <v>6631</v>
      </c>
    </row>
    <row r="2210" spans="3:15" x14ac:dyDescent="0.2">
      <c r="C2210" s="377"/>
      <c r="D2210" s="377"/>
      <c r="E2210" s="377"/>
      <c r="H2210" s="386" t="s">
        <v>7272</v>
      </c>
      <c r="I2210" s="388" t="s">
        <v>7314</v>
      </c>
      <c r="J2210" s="381" t="s">
        <v>7315</v>
      </c>
      <c r="L2210" s="381" t="s">
        <v>9533</v>
      </c>
      <c r="M2210" s="381"/>
      <c r="N2210" s="380"/>
      <c r="O2210" s="381" t="s">
        <v>6631</v>
      </c>
    </row>
    <row r="2211" spans="3:15" x14ac:dyDescent="0.2">
      <c r="C2211" s="377"/>
      <c r="D2211" s="377"/>
      <c r="E2211" s="377"/>
      <c r="H2211" s="394"/>
      <c r="I2211" s="390" t="s">
        <v>7316</v>
      </c>
      <c r="J2211" s="395"/>
      <c r="L2211" s="381" t="s">
        <v>9534</v>
      </c>
      <c r="M2211" s="381" t="s">
        <v>6609</v>
      </c>
      <c r="N2211" s="380" t="s">
        <v>6632</v>
      </c>
      <c r="O2211" s="381" t="s">
        <v>6633</v>
      </c>
    </row>
    <row r="2212" spans="3:15" x14ac:dyDescent="0.2">
      <c r="C2212" s="377"/>
      <c r="D2212" s="377"/>
      <c r="E2212" s="377"/>
      <c r="H2212" s="386" t="s">
        <v>7317</v>
      </c>
      <c r="I2212" s="388" t="s">
        <v>7318</v>
      </c>
      <c r="J2212" s="381" t="s">
        <v>7319</v>
      </c>
      <c r="L2212" s="381" t="s">
        <v>9535</v>
      </c>
      <c r="M2212" s="381"/>
      <c r="N2212" s="380"/>
      <c r="O2212" s="381" t="s">
        <v>6633</v>
      </c>
    </row>
    <row r="2213" spans="3:15" x14ac:dyDescent="0.2">
      <c r="C2213" s="377"/>
      <c r="D2213" s="377"/>
      <c r="E2213" s="377"/>
      <c r="H2213" s="386" t="s">
        <v>7317</v>
      </c>
      <c r="I2213" s="388" t="s">
        <v>3002</v>
      </c>
      <c r="J2213" s="381" t="s">
        <v>7320</v>
      </c>
      <c r="L2213" s="381" t="s">
        <v>9536</v>
      </c>
      <c r="M2213" s="381" t="s">
        <v>6609</v>
      </c>
      <c r="N2213" s="380" t="s">
        <v>6634</v>
      </c>
      <c r="O2213" s="381" t="s">
        <v>6635</v>
      </c>
    </row>
    <row r="2214" spans="3:15" x14ac:dyDescent="0.2">
      <c r="C2214" s="377"/>
      <c r="D2214" s="377"/>
      <c r="E2214" s="377"/>
      <c r="H2214" s="386" t="s">
        <v>7317</v>
      </c>
      <c r="I2214" s="388" t="s">
        <v>4788</v>
      </c>
      <c r="J2214" s="381" t="s">
        <v>7321</v>
      </c>
      <c r="L2214" s="381" t="s">
        <v>9537</v>
      </c>
      <c r="M2214" s="381" t="s">
        <v>6609</v>
      </c>
      <c r="N2214" s="380" t="s">
        <v>6636</v>
      </c>
      <c r="O2214" s="381" t="s">
        <v>6637</v>
      </c>
    </row>
    <row r="2215" spans="3:15" x14ac:dyDescent="0.2">
      <c r="C2215" s="377"/>
      <c r="D2215" s="377"/>
      <c r="E2215" s="377"/>
      <c r="H2215" s="386" t="s">
        <v>7317</v>
      </c>
      <c r="I2215" s="388" t="s">
        <v>7322</v>
      </c>
      <c r="J2215" s="381" t="s">
        <v>7323</v>
      </c>
      <c r="L2215" s="381" t="s">
        <v>9538</v>
      </c>
      <c r="M2215" s="381"/>
      <c r="N2215" s="380"/>
      <c r="O2215" s="381" t="s">
        <v>6637</v>
      </c>
    </row>
    <row r="2216" spans="3:15" x14ac:dyDescent="0.2">
      <c r="C2216" s="377"/>
      <c r="D2216" s="377"/>
      <c r="E2216" s="377"/>
      <c r="H2216" s="377"/>
      <c r="I2216" s="398"/>
      <c r="J2216" s="377"/>
      <c r="L2216" s="381" t="s">
        <v>9539</v>
      </c>
      <c r="M2216" s="381" t="s">
        <v>6609</v>
      </c>
      <c r="N2216" s="380" t="s">
        <v>5720</v>
      </c>
      <c r="O2216" s="381" t="s">
        <v>6638</v>
      </c>
    </row>
    <row r="2217" spans="3:15" x14ac:dyDescent="0.2">
      <c r="C2217" s="377"/>
      <c r="D2217" s="377"/>
      <c r="E2217" s="377"/>
      <c r="H2217" s="377"/>
      <c r="I2217" s="398"/>
      <c r="J2217" s="377"/>
      <c r="L2217" s="381" t="s">
        <v>9540</v>
      </c>
      <c r="M2217" s="381" t="s">
        <v>6609</v>
      </c>
      <c r="N2217" s="380" t="s">
        <v>4804</v>
      </c>
      <c r="O2217" s="381" t="s">
        <v>6639</v>
      </c>
    </row>
    <row r="2218" spans="3:15" x14ac:dyDescent="0.2">
      <c r="C2218" s="377"/>
      <c r="D2218" s="377"/>
      <c r="E2218" s="377"/>
      <c r="L2218" s="381" t="s">
        <v>9541</v>
      </c>
      <c r="M2218" s="381"/>
      <c r="N2218" s="380"/>
      <c r="O2218" s="381" t="s">
        <v>6639</v>
      </c>
    </row>
    <row r="2219" spans="3:15" x14ac:dyDescent="0.2">
      <c r="C2219" s="377"/>
      <c r="D2219" s="377"/>
      <c r="E2219" s="377"/>
      <c r="L2219" s="381" t="s">
        <v>9542</v>
      </c>
      <c r="M2219" s="381" t="s">
        <v>6609</v>
      </c>
      <c r="N2219" s="380" t="s">
        <v>3982</v>
      </c>
      <c r="O2219" s="381" t="s">
        <v>6640</v>
      </c>
    </row>
    <row r="2220" spans="3:15" x14ac:dyDescent="0.2">
      <c r="C2220" s="377"/>
      <c r="D2220" s="377"/>
      <c r="E2220" s="377"/>
      <c r="L2220" s="381" t="s">
        <v>9543</v>
      </c>
      <c r="M2220" s="381"/>
      <c r="N2220" s="380"/>
      <c r="O2220" s="381" t="s">
        <v>6640</v>
      </c>
    </row>
    <row r="2221" spans="3:15" x14ac:dyDescent="0.2">
      <c r="C2221" s="377"/>
      <c r="D2221" s="377"/>
      <c r="E2221" s="377"/>
      <c r="L2221" s="381" t="s">
        <v>9544</v>
      </c>
      <c r="M2221" s="381" t="s">
        <v>6609</v>
      </c>
      <c r="N2221" s="380" t="s">
        <v>6641</v>
      </c>
      <c r="O2221" s="381" t="s">
        <v>6642</v>
      </c>
    </row>
    <row r="2222" spans="3:15" x14ac:dyDescent="0.2">
      <c r="C2222" s="377"/>
      <c r="D2222" s="377"/>
      <c r="E2222" s="377"/>
      <c r="L2222" s="381" t="s">
        <v>9545</v>
      </c>
      <c r="M2222" s="381"/>
      <c r="N2222" s="380"/>
      <c r="O2222" s="381" t="s">
        <v>6642</v>
      </c>
    </row>
    <row r="2223" spans="3:15" x14ac:dyDescent="0.2">
      <c r="C2223" s="377"/>
      <c r="D2223" s="377"/>
      <c r="E2223" s="377"/>
      <c r="L2223" s="381" t="s">
        <v>9546</v>
      </c>
      <c r="M2223" s="381" t="s">
        <v>6609</v>
      </c>
      <c r="N2223" s="380" t="s">
        <v>6643</v>
      </c>
      <c r="O2223" s="381" t="s">
        <v>6644</v>
      </c>
    </row>
    <row r="2224" spans="3:15" x14ac:dyDescent="0.2">
      <c r="C2224" s="377"/>
      <c r="D2224" s="377"/>
      <c r="E2224" s="377"/>
      <c r="L2224" s="381" t="s">
        <v>9547</v>
      </c>
      <c r="M2224" s="381"/>
      <c r="N2224" s="380"/>
      <c r="O2224" s="381" t="s">
        <v>6644</v>
      </c>
    </row>
    <row r="2225" spans="3:15" x14ac:dyDescent="0.2">
      <c r="C2225" s="377"/>
      <c r="D2225" s="377"/>
      <c r="E2225" s="377"/>
      <c r="L2225" s="381" t="s">
        <v>9548</v>
      </c>
      <c r="M2225" s="381" t="s">
        <v>6609</v>
      </c>
      <c r="N2225" s="380" t="s">
        <v>6645</v>
      </c>
      <c r="O2225" s="381" t="s">
        <v>6646</v>
      </c>
    </row>
    <row r="2226" spans="3:15" x14ac:dyDescent="0.2">
      <c r="C2226" s="377"/>
      <c r="D2226" s="377"/>
      <c r="E2226" s="377"/>
      <c r="L2226" s="381" t="s">
        <v>9549</v>
      </c>
      <c r="M2226" s="381" t="s">
        <v>6648</v>
      </c>
      <c r="N2226" s="380" t="s">
        <v>6649</v>
      </c>
      <c r="O2226" s="381" t="s">
        <v>6650</v>
      </c>
    </row>
    <row r="2227" spans="3:15" x14ac:dyDescent="0.2">
      <c r="C2227" s="377"/>
      <c r="D2227" s="377"/>
      <c r="E2227" s="377"/>
      <c r="L2227" s="381" t="s">
        <v>9550</v>
      </c>
      <c r="M2227" s="381"/>
      <c r="N2227" s="380"/>
      <c r="O2227" s="381" t="s">
        <v>6650</v>
      </c>
    </row>
    <row r="2228" spans="3:15" x14ac:dyDescent="0.2">
      <c r="C2228" s="377"/>
      <c r="D2228" s="377"/>
      <c r="E2228" s="377"/>
      <c r="L2228" s="381" t="s">
        <v>9551</v>
      </c>
      <c r="M2228" s="381" t="s">
        <v>6648</v>
      </c>
      <c r="N2228" s="380" t="s">
        <v>6651</v>
      </c>
      <c r="O2228" s="381" t="s">
        <v>6652</v>
      </c>
    </row>
    <row r="2229" spans="3:15" x14ac:dyDescent="0.2">
      <c r="C2229" s="377"/>
      <c r="D2229" s="377"/>
      <c r="E2229" s="377"/>
      <c r="L2229" s="381" t="s">
        <v>9552</v>
      </c>
      <c r="M2229" s="381"/>
      <c r="N2229" s="380"/>
      <c r="O2229" s="381" t="s">
        <v>6652</v>
      </c>
    </row>
    <row r="2230" spans="3:15" x14ac:dyDescent="0.2">
      <c r="C2230" s="377"/>
      <c r="L2230" s="381" t="s">
        <v>9553</v>
      </c>
      <c r="M2230" s="381" t="s">
        <v>6648</v>
      </c>
      <c r="N2230" s="380" t="s">
        <v>6653</v>
      </c>
      <c r="O2230" s="381" t="s">
        <v>6654</v>
      </c>
    </row>
    <row r="2231" spans="3:15" x14ac:dyDescent="0.2">
      <c r="C2231" s="377"/>
      <c r="L2231" s="381" t="s">
        <v>9554</v>
      </c>
      <c r="M2231" s="381" t="s">
        <v>6648</v>
      </c>
      <c r="N2231" s="380" t="s">
        <v>4509</v>
      </c>
      <c r="O2231" s="381" t="s">
        <v>6655</v>
      </c>
    </row>
    <row r="2232" spans="3:15" x14ac:dyDescent="0.2">
      <c r="L2232" s="381" t="s">
        <v>9555</v>
      </c>
      <c r="M2232" s="381"/>
      <c r="N2232" s="380"/>
      <c r="O2232" s="381" t="s">
        <v>6655</v>
      </c>
    </row>
    <row r="2233" spans="3:15" x14ac:dyDescent="0.2">
      <c r="L2233" s="381" t="s">
        <v>9556</v>
      </c>
      <c r="M2233" s="381" t="s">
        <v>6648</v>
      </c>
      <c r="N2233" s="380" t="s">
        <v>6656</v>
      </c>
      <c r="O2233" s="381" t="s">
        <v>6657</v>
      </c>
    </row>
    <row r="2234" spans="3:15" x14ac:dyDescent="0.2">
      <c r="L2234" s="381" t="s">
        <v>9557</v>
      </c>
      <c r="M2234" s="381" t="s">
        <v>6648</v>
      </c>
      <c r="N2234" s="380" t="s">
        <v>6658</v>
      </c>
      <c r="O2234" s="381" t="s">
        <v>6659</v>
      </c>
    </row>
    <row r="2235" spans="3:15" x14ac:dyDescent="0.2">
      <c r="L2235" s="381" t="s">
        <v>9558</v>
      </c>
      <c r="M2235" s="381" t="s">
        <v>6648</v>
      </c>
      <c r="N2235" s="380" t="s">
        <v>6660</v>
      </c>
      <c r="O2235" s="381" t="s">
        <v>6661</v>
      </c>
    </row>
    <row r="2236" spans="3:15" x14ac:dyDescent="0.2">
      <c r="L2236" s="381" t="s">
        <v>9559</v>
      </c>
      <c r="M2236" s="381" t="s">
        <v>6648</v>
      </c>
      <c r="N2236" s="380" t="s">
        <v>5856</v>
      </c>
      <c r="O2236" s="381" t="s">
        <v>6662</v>
      </c>
    </row>
    <row r="2237" spans="3:15" x14ac:dyDescent="0.2">
      <c r="L2237" s="381" t="s">
        <v>9560</v>
      </c>
      <c r="M2237" s="381" t="s">
        <v>6648</v>
      </c>
      <c r="N2237" s="380" t="s">
        <v>6663</v>
      </c>
      <c r="O2237" s="381" t="s">
        <v>6664</v>
      </c>
    </row>
    <row r="2238" spans="3:15" x14ac:dyDescent="0.2">
      <c r="L2238" s="381" t="s">
        <v>9561</v>
      </c>
      <c r="M2238" s="381" t="s">
        <v>6648</v>
      </c>
      <c r="N2238" s="380" t="s">
        <v>6665</v>
      </c>
      <c r="O2238" s="381" t="s">
        <v>6666</v>
      </c>
    </row>
    <row r="2239" spans="3:15" x14ac:dyDescent="0.2">
      <c r="L2239" s="381" t="s">
        <v>9562</v>
      </c>
      <c r="M2239" s="381" t="s">
        <v>6648</v>
      </c>
      <c r="N2239" s="380" t="s">
        <v>6667</v>
      </c>
      <c r="O2239" s="381" t="s">
        <v>6668</v>
      </c>
    </row>
    <row r="2240" spans="3:15" x14ac:dyDescent="0.2">
      <c r="L2240" s="381" t="s">
        <v>9563</v>
      </c>
      <c r="M2240" s="381" t="s">
        <v>6648</v>
      </c>
      <c r="N2240" s="380" t="s">
        <v>6669</v>
      </c>
      <c r="O2240" s="381" t="s">
        <v>6670</v>
      </c>
    </row>
    <row r="2241" spans="12:15" x14ac:dyDescent="0.2">
      <c r="L2241" s="381" t="s">
        <v>9564</v>
      </c>
      <c r="M2241" s="381" t="s">
        <v>6648</v>
      </c>
      <c r="N2241" s="380" t="s">
        <v>6671</v>
      </c>
      <c r="O2241" s="381" t="s">
        <v>6672</v>
      </c>
    </row>
    <row r="2242" spans="12:15" x14ac:dyDescent="0.2">
      <c r="L2242" s="381" t="s">
        <v>9565</v>
      </c>
      <c r="M2242" s="381" t="s">
        <v>6648</v>
      </c>
      <c r="N2242" s="380" t="s">
        <v>6673</v>
      </c>
      <c r="O2242" s="381" t="s">
        <v>6674</v>
      </c>
    </row>
    <row r="2243" spans="12:15" x14ac:dyDescent="0.2">
      <c r="L2243" s="381" t="s">
        <v>9566</v>
      </c>
      <c r="M2243" s="381" t="s">
        <v>6648</v>
      </c>
      <c r="N2243" s="380" t="s">
        <v>6675</v>
      </c>
      <c r="O2243" s="381" t="s">
        <v>6676</v>
      </c>
    </row>
    <row r="2244" spans="12:15" x14ac:dyDescent="0.2">
      <c r="L2244" s="381" t="s">
        <v>9567</v>
      </c>
      <c r="M2244" s="381" t="s">
        <v>6648</v>
      </c>
      <c r="N2244" s="380" t="s">
        <v>6677</v>
      </c>
      <c r="O2244" s="381" t="s">
        <v>6678</v>
      </c>
    </row>
    <row r="2245" spans="12:15" x14ac:dyDescent="0.2">
      <c r="L2245" s="381" t="s">
        <v>9568</v>
      </c>
      <c r="M2245" s="381" t="s">
        <v>6648</v>
      </c>
      <c r="N2245" s="380" t="s">
        <v>6679</v>
      </c>
      <c r="O2245" s="381" t="s">
        <v>6680</v>
      </c>
    </row>
    <row r="2246" spans="12:15" x14ac:dyDescent="0.2">
      <c r="L2246" s="381" t="s">
        <v>9569</v>
      </c>
      <c r="M2246" s="381" t="s">
        <v>6648</v>
      </c>
      <c r="N2246" s="380" t="s">
        <v>5716</v>
      </c>
      <c r="O2246" s="381" t="s">
        <v>6681</v>
      </c>
    </row>
    <row r="2247" spans="12:15" x14ac:dyDescent="0.2">
      <c r="L2247" s="381" t="s">
        <v>9570</v>
      </c>
      <c r="M2247" s="381"/>
      <c r="N2247" s="380"/>
      <c r="O2247" s="381" t="s">
        <v>6681</v>
      </c>
    </row>
    <row r="2248" spans="12:15" x14ac:dyDescent="0.2">
      <c r="L2248" s="381" t="s">
        <v>9571</v>
      </c>
      <c r="M2248" s="381" t="s">
        <v>6648</v>
      </c>
      <c r="N2248" s="380" t="s">
        <v>4407</v>
      </c>
      <c r="O2248" s="381" t="s">
        <v>6682</v>
      </c>
    </row>
    <row r="2249" spans="12:15" x14ac:dyDescent="0.2">
      <c r="L2249" s="381" t="s">
        <v>9572</v>
      </c>
      <c r="M2249" s="381"/>
      <c r="N2249" s="380"/>
      <c r="O2249" s="381" t="s">
        <v>6682</v>
      </c>
    </row>
    <row r="2250" spans="12:15" x14ac:dyDescent="0.2">
      <c r="L2250" s="381" t="s">
        <v>9573</v>
      </c>
      <c r="M2250" s="381" t="s">
        <v>6648</v>
      </c>
      <c r="N2250" s="380" t="s">
        <v>6683</v>
      </c>
      <c r="O2250" s="381" t="s">
        <v>6684</v>
      </c>
    </row>
    <row r="2251" spans="12:15" x14ac:dyDescent="0.2">
      <c r="L2251" s="381" t="s">
        <v>9574</v>
      </c>
      <c r="M2251" s="381" t="s">
        <v>6648</v>
      </c>
      <c r="N2251" s="380" t="s">
        <v>6685</v>
      </c>
      <c r="O2251" s="381" t="s">
        <v>6686</v>
      </c>
    </row>
    <row r="2252" spans="12:15" x14ac:dyDescent="0.2">
      <c r="L2252" s="381" t="s">
        <v>9575</v>
      </c>
      <c r="M2252" s="381" t="s">
        <v>6648</v>
      </c>
      <c r="N2252" s="380" t="s">
        <v>6687</v>
      </c>
      <c r="O2252" s="381" t="s">
        <v>6688</v>
      </c>
    </row>
    <row r="2253" spans="12:15" x14ac:dyDescent="0.2">
      <c r="L2253" s="381" t="s">
        <v>9576</v>
      </c>
      <c r="M2253" s="381" t="s">
        <v>6648</v>
      </c>
      <c r="N2253" s="380" t="s">
        <v>6689</v>
      </c>
      <c r="O2253" s="381" t="s">
        <v>6690</v>
      </c>
    </row>
    <row r="2254" spans="12:15" x14ac:dyDescent="0.2">
      <c r="L2254" s="381" t="s">
        <v>9577</v>
      </c>
      <c r="M2254" s="381" t="s">
        <v>6648</v>
      </c>
      <c r="N2254" s="380" t="s">
        <v>5731</v>
      </c>
      <c r="O2254" s="381" t="s">
        <v>6691</v>
      </c>
    </row>
    <row r="2255" spans="12:15" x14ac:dyDescent="0.2">
      <c r="L2255" s="381" t="s">
        <v>9578</v>
      </c>
      <c r="M2255" s="381" t="s">
        <v>6648</v>
      </c>
      <c r="N2255" s="380" t="s">
        <v>6692</v>
      </c>
      <c r="O2255" s="381" t="s">
        <v>6693</v>
      </c>
    </row>
    <row r="2256" spans="12:15" x14ac:dyDescent="0.2">
      <c r="L2256" s="381" t="s">
        <v>9579</v>
      </c>
      <c r="M2256" s="381" t="s">
        <v>6648</v>
      </c>
      <c r="N2256" s="380" t="s">
        <v>6694</v>
      </c>
      <c r="O2256" s="381" t="s">
        <v>6695</v>
      </c>
    </row>
    <row r="2257" spans="12:15" x14ac:dyDescent="0.2">
      <c r="L2257" s="381" t="s">
        <v>9580</v>
      </c>
      <c r="M2257" s="381" t="s">
        <v>6648</v>
      </c>
      <c r="N2257" s="380" t="s">
        <v>6696</v>
      </c>
      <c r="O2257" s="381" t="s">
        <v>6697</v>
      </c>
    </row>
    <row r="2258" spans="12:15" x14ac:dyDescent="0.2">
      <c r="L2258" s="381" t="s">
        <v>9581</v>
      </c>
      <c r="M2258" s="381" t="s">
        <v>6648</v>
      </c>
      <c r="N2258" s="380" t="s">
        <v>6698</v>
      </c>
      <c r="O2258" s="381" t="s">
        <v>6699</v>
      </c>
    </row>
    <row r="2259" spans="12:15" x14ac:dyDescent="0.2">
      <c r="L2259" s="381" t="s">
        <v>9582</v>
      </c>
      <c r="M2259" s="381" t="s">
        <v>6701</v>
      </c>
      <c r="N2259" s="380" t="s">
        <v>6702</v>
      </c>
      <c r="O2259" s="381" t="s">
        <v>6703</v>
      </c>
    </row>
    <row r="2260" spans="12:15" x14ac:dyDescent="0.2">
      <c r="L2260" s="381" t="s">
        <v>9583</v>
      </c>
      <c r="M2260" s="381"/>
      <c r="N2260" s="380"/>
      <c r="O2260" s="381" t="s">
        <v>6703</v>
      </c>
    </row>
    <row r="2261" spans="12:15" x14ac:dyDescent="0.2">
      <c r="L2261" s="381" t="s">
        <v>9584</v>
      </c>
      <c r="M2261" s="381"/>
      <c r="N2261" s="380"/>
      <c r="O2261" s="381" t="s">
        <v>6703</v>
      </c>
    </row>
    <row r="2262" spans="12:15" x14ac:dyDescent="0.2">
      <c r="L2262" s="381" t="s">
        <v>9585</v>
      </c>
      <c r="M2262" s="381"/>
      <c r="N2262" s="380"/>
      <c r="O2262" s="381" t="s">
        <v>6703</v>
      </c>
    </row>
    <row r="2263" spans="12:15" x14ac:dyDescent="0.2">
      <c r="L2263" s="381" t="s">
        <v>9586</v>
      </c>
      <c r="M2263" s="381"/>
      <c r="N2263" s="380"/>
      <c r="O2263" s="381" t="s">
        <v>6703</v>
      </c>
    </row>
    <row r="2264" spans="12:15" x14ac:dyDescent="0.2">
      <c r="L2264" s="381" t="s">
        <v>9587</v>
      </c>
      <c r="M2264" s="381"/>
      <c r="N2264" s="380"/>
      <c r="O2264" s="381" t="s">
        <v>6703</v>
      </c>
    </row>
    <row r="2265" spans="12:15" x14ac:dyDescent="0.2">
      <c r="L2265" s="381" t="s">
        <v>9588</v>
      </c>
      <c r="M2265" s="381" t="s">
        <v>6701</v>
      </c>
      <c r="N2265" s="380" t="s">
        <v>6704</v>
      </c>
      <c r="O2265" s="381" t="s">
        <v>6705</v>
      </c>
    </row>
    <row r="2266" spans="12:15" x14ac:dyDescent="0.2">
      <c r="L2266" s="381" t="s">
        <v>9589</v>
      </c>
      <c r="M2266" s="381" t="s">
        <v>6701</v>
      </c>
      <c r="N2266" s="380" t="s">
        <v>6706</v>
      </c>
      <c r="O2266" s="381" t="s">
        <v>6707</v>
      </c>
    </row>
    <row r="2267" spans="12:15" x14ac:dyDescent="0.2">
      <c r="L2267" s="381" t="s">
        <v>9590</v>
      </c>
      <c r="M2267" s="381" t="s">
        <v>6701</v>
      </c>
      <c r="N2267" s="380" t="s">
        <v>6708</v>
      </c>
      <c r="O2267" s="381" t="s">
        <v>6709</v>
      </c>
    </row>
    <row r="2268" spans="12:15" x14ac:dyDescent="0.2">
      <c r="L2268" s="381" t="s">
        <v>9591</v>
      </c>
      <c r="M2268" s="381"/>
      <c r="N2268" s="380"/>
      <c r="O2268" s="381" t="s">
        <v>6709</v>
      </c>
    </row>
    <row r="2269" spans="12:15" x14ac:dyDescent="0.2">
      <c r="L2269" s="381" t="s">
        <v>9592</v>
      </c>
      <c r="M2269" s="381"/>
      <c r="N2269" s="380"/>
      <c r="O2269" s="381" t="s">
        <v>6709</v>
      </c>
    </row>
    <row r="2270" spans="12:15" x14ac:dyDescent="0.2">
      <c r="L2270" s="381" t="s">
        <v>9593</v>
      </c>
      <c r="M2270" s="381" t="s">
        <v>6701</v>
      </c>
      <c r="N2270" s="380" t="s">
        <v>6710</v>
      </c>
      <c r="O2270" s="381" t="s">
        <v>6711</v>
      </c>
    </row>
    <row r="2271" spans="12:15" x14ac:dyDescent="0.2">
      <c r="L2271" s="381" t="s">
        <v>9594</v>
      </c>
      <c r="M2271" s="381"/>
      <c r="N2271" s="380"/>
      <c r="O2271" s="381" t="s">
        <v>6711</v>
      </c>
    </row>
    <row r="2272" spans="12:15" x14ac:dyDescent="0.2">
      <c r="L2272" s="381" t="s">
        <v>9595</v>
      </c>
      <c r="M2272" s="381"/>
      <c r="N2272" s="380"/>
      <c r="O2272" s="381" t="s">
        <v>6711</v>
      </c>
    </row>
    <row r="2273" spans="12:15" x14ac:dyDescent="0.2">
      <c r="L2273" s="381" t="s">
        <v>9596</v>
      </c>
      <c r="M2273" s="381" t="s">
        <v>6701</v>
      </c>
      <c r="N2273" s="380" t="s">
        <v>6712</v>
      </c>
      <c r="O2273" s="381" t="s">
        <v>6713</v>
      </c>
    </row>
    <row r="2274" spans="12:15" x14ac:dyDescent="0.2">
      <c r="L2274" s="381" t="s">
        <v>9597</v>
      </c>
      <c r="M2274" s="381" t="s">
        <v>6701</v>
      </c>
      <c r="N2274" s="380" t="s">
        <v>6714</v>
      </c>
      <c r="O2274" s="381" t="s">
        <v>6715</v>
      </c>
    </row>
    <row r="2275" spans="12:15" x14ac:dyDescent="0.2">
      <c r="L2275" s="381" t="s">
        <v>9598</v>
      </c>
      <c r="M2275" s="381" t="s">
        <v>6701</v>
      </c>
      <c r="N2275" s="380" t="s">
        <v>6716</v>
      </c>
      <c r="O2275" s="381" t="s">
        <v>6717</v>
      </c>
    </row>
    <row r="2276" spans="12:15" x14ac:dyDescent="0.2">
      <c r="L2276" s="381" t="s">
        <v>9599</v>
      </c>
      <c r="M2276" s="381"/>
      <c r="N2276" s="380"/>
      <c r="O2276" s="381" t="s">
        <v>6717</v>
      </c>
    </row>
    <row r="2277" spans="12:15" x14ac:dyDescent="0.2">
      <c r="L2277" s="381" t="s">
        <v>9600</v>
      </c>
      <c r="M2277" s="381" t="s">
        <v>6701</v>
      </c>
      <c r="N2277" s="380" t="s">
        <v>6718</v>
      </c>
      <c r="O2277" s="381" t="s">
        <v>6719</v>
      </c>
    </row>
    <row r="2278" spans="12:15" x14ac:dyDescent="0.2">
      <c r="L2278" s="381" t="s">
        <v>9601</v>
      </c>
      <c r="M2278" s="381" t="s">
        <v>6701</v>
      </c>
      <c r="N2278" s="380" t="s">
        <v>6720</v>
      </c>
      <c r="O2278" s="381" t="s">
        <v>6721</v>
      </c>
    </row>
    <row r="2279" spans="12:15" x14ac:dyDescent="0.2">
      <c r="L2279" s="381" t="s">
        <v>9602</v>
      </c>
      <c r="M2279" s="381"/>
      <c r="N2279" s="380"/>
      <c r="O2279" s="381" t="s">
        <v>6721</v>
      </c>
    </row>
    <row r="2280" spans="12:15" x14ac:dyDescent="0.2">
      <c r="L2280" s="381" t="s">
        <v>9603</v>
      </c>
      <c r="M2280" s="381" t="s">
        <v>6701</v>
      </c>
      <c r="N2280" s="380" t="s">
        <v>6722</v>
      </c>
      <c r="O2280" s="381" t="s">
        <v>6723</v>
      </c>
    </row>
    <row r="2281" spans="12:15" x14ac:dyDescent="0.2">
      <c r="L2281" s="381" t="s">
        <v>9604</v>
      </c>
      <c r="M2281" s="381" t="s">
        <v>6701</v>
      </c>
      <c r="N2281" s="380" t="s">
        <v>6724</v>
      </c>
      <c r="O2281" s="381" t="s">
        <v>6725</v>
      </c>
    </row>
    <row r="2282" spans="12:15" x14ac:dyDescent="0.2">
      <c r="L2282" s="381" t="s">
        <v>9605</v>
      </c>
      <c r="M2282" s="381"/>
      <c r="N2282" s="380"/>
      <c r="O2282" s="381" t="s">
        <v>6725</v>
      </c>
    </row>
    <row r="2283" spans="12:15" x14ac:dyDescent="0.2">
      <c r="L2283" s="381" t="s">
        <v>9606</v>
      </c>
      <c r="M2283" s="381" t="s">
        <v>6701</v>
      </c>
      <c r="N2283" s="380" t="s">
        <v>6726</v>
      </c>
      <c r="O2283" s="381" t="s">
        <v>6727</v>
      </c>
    </row>
    <row r="2284" spans="12:15" x14ac:dyDescent="0.2">
      <c r="L2284" s="381" t="s">
        <v>9607</v>
      </c>
      <c r="M2284" s="381" t="s">
        <v>6701</v>
      </c>
      <c r="N2284" s="380" t="s">
        <v>6728</v>
      </c>
      <c r="O2284" s="381" t="s">
        <v>6729</v>
      </c>
    </row>
    <row r="2285" spans="12:15" x14ac:dyDescent="0.2">
      <c r="L2285" s="381" t="s">
        <v>9608</v>
      </c>
      <c r="M2285" s="381" t="s">
        <v>6701</v>
      </c>
      <c r="N2285" s="380" t="s">
        <v>6730</v>
      </c>
      <c r="O2285" s="381" t="s">
        <v>6731</v>
      </c>
    </row>
    <row r="2286" spans="12:15" x14ac:dyDescent="0.2">
      <c r="L2286" s="381" t="s">
        <v>9609</v>
      </c>
      <c r="M2286" s="381"/>
      <c r="N2286" s="380"/>
      <c r="O2286" s="381" t="s">
        <v>6731</v>
      </c>
    </row>
    <row r="2287" spans="12:15" x14ac:dyDescent="0.2">
      <c r="L2287" s="381" t="s">
        <v>9610</v>
      </c>
      <c r="M2287" s="381"/>
      <c r="N2287" s="380"/>
      <c r="O2287" s="381" t="s">
        <v>6731</v>
      </c>
    </row>
    <row r="2288" spans="12:15" x14ac:dyDescent="0.2">
      <c r="L2288" s="381" t="s">
        <v>9611</v>
      </c>
      <c r="M2288" s="381" t="s">
        <v>6701</v>
      </c>
      <c r="N2288" s="380" t="s">
        <v>6732</v>
      </c>
      <c r="O2288" s="381" t="s">
        <v>6733</v>
      </c>
    </row>
    <row r="2289" spans="12:15" x14ac:dyDescent="0.2">
      <c r="L2289" s="381" t="s">
        <v>9612</v>
      </c>
      <c r="M2289" s="381" t="s">
        <v>6701</v>
      </c>
      <c r="N2289" s="380" t="s">
        <v>6734</v>
      </c>
      <c r="O2289" s="381" t="s">
        <v>6735</v>
      </c>
    </row>
    <row r="2290" spans="12:15" x14ac:dyDescent="0.2">
      <c r="L2290" s="381" t="s">
        <v>9613</v>
      </c>
      <c r="M2290" s="381" t="s">
        <v>6701</v>
      </c>
      <c r="N2290" s="380" t="s">
        <v>6736</v>
      </c>
      <c r="O2290" s="381" t="s">
        <v>6737</v>
      </c>
    </row>
    <row r="2291" spans="12:15" x14ac:dyDescent="0.2">
      <c r="L2291" s="381" t="s">
        <v>9614</v>
      </c>
      <c r="M2291" s="381" t="s">
        <v>6701</v>
      </c>
      <c r="N2291" s="380" t="s">
        <v>6738</v>
      </c>
      <c r="O2291" s="381" t="s">
        <v>6739</v>
      </c>
    </row>
    <row r="2292" spans="12:15" x14ac:dyDescent="0.2">
      <c r="L2292" s="381" t="s">
        <v>9615</v>
      </c>
      <c r="M2292" s="381"/>
      <c r="N2292" s="380"/>
      <c r="O2292" s="381" t="s">
        <v>6739</v>
      </c>
    </row>
    <row r="2293" spans="12:15" x14ac:dyDescent="0.2">
      <c r="L2293" s="381" t="s">
        <v>9616</v>
      </c>
      <c r="M2293" s="381" t="s">
        <v>6701</v>
      </c>
      <c r="N2293" s="380" t="s">
        <v>6740</v>
      </c>
      <c r="O2293" s="381" t="s">
        <v>6741</v>
      </c>
    </row>
    <row r="2294" spans="12:15" x14ac:dyDescent="0.2">
      <c r="L2294" s="381" t="s">
        <v>9617</v>
      </c>
      <c r="M2294" s="381" t="s">
        <v>6701</v>
      </c>
      <c r="N2294" s="380" t="s">
        <v>6742</v>
      </c>
      <c r="O2294" s="381" t="s">
        <v>6743</v>
      </c>
    </row>
    <row r="2295" spans="12:15" x14ac:dyDescent="0.2">
      <c r="L2295" s="381" t="s">
        <v>9618</v>
      </c>
      <c r="M2295" s="381" t="s">
        <v>6701</v>
      </c>
      <c r="N2295" s="380" t="s">
        <v>6744</v>
      </c>
      <c r="O2295" s="381" t="s">
        <v>6745</v>
      </c>
    </row>
    <row r="2296" spans="12:15" x14ac:dyDescent="0.2">
      <c r="L2296" s="381" t="s">
        <v>9619</v>
      </c>
      <c r="M2296" s="381" t="s">
        <v>6701</v>
      </c>
      <c r="N2296" s="380" t="s">
        <v>4067</v>
      </c>
      <c r="O2296" s="381" t="s">
        <v>6746</v>
      </c>
    </row>
    <row r="2297" spans="12:15" x14ac:dyDescent="0.2">
      <c r="L2297" s="381" t="s">
        <v>9620</v>
      </c>
      <c r="M2297" s="381" t="s">
        <v>6701</v>
      </c>
      <c r="N2297" s="380" t="s">
        <v>6747</v>
      </c>
      <c r="O2297" s="381" t="s">
        <v>6748</v>
      </c>
    </row>
    <row r="2298" spans="12:15" x14ac:dyDescent="0.2">
      <c r="L2298" s="381" t="s">
        <v>9621</v>
      </c>
      <c r="M2298" s="381" t="s">
        <v>6701</v>
      </c>
      <c r="N2298" s="380" t="s">
        <v>6749</v>
      </c>
      <c r="O2298" s="381" t="s">
        <v>6750</v>
      </c>
    </row>
    <row r="2299" spans="12:15" x14ac:dyDescent="0.2">
      <c r="L2299" s="381" t="s">
        <v>9622</v>
      </c>
      <c r="M2299" s="381" t="s">
        <v>6701</v>
      </c>
      <c r="N2299" s="380" t="s">
        <v>6751</v>
      </c>
      <c r="O2299" s="381" t="s">
        <v>6752</v>
      </c>
    </row>
    <row r="2300" spans="12:15" x14ac:dyDescent="0.2">
      <c r="L2300" s="381" t="s">
        <v>9623</v>
      </c>
      <c r="M2300" s="381" t="s">
        <v>6754</v>
      </c>
      <c r="N2300" s="380" t="s">
        <v>6755</v>
      </c>
      <c r="O2300" s="381" t="s">
        <v>6756</v>
      </c>
    </row>
    <row r="2301" spans="12:15" x14ac:dyDescent="0.2">
      <c r="L2301" s="381" t="s">
        <v>9624</v>
      </c>
      <c r="M2301" s="381" t="s">
        <v>6754</v>
      </c>
      <c r="N2301" s="380" t="s">
        <v>6757</v>
      </c>
      <c r="O2301" s="381" t="s">
        <v>6758</v>
      </c>
    </row>
    <row r="2302" spans="12:15" x14ac:dyDescent="0.2">
      <c r="L2302" s="381" t="s">
        <v>9625</v>
      </c>
      <c r="M2302" s="381" t="s">
        <v>6754</v>
      </c>
      <c r="N2302" s="380" t="s">
        <v>6759</v>
      </c>
      <c r="O2302" s="381" t="s">
        <v>6760</v>
      </c>
    </row>
    <row r="2303" spans="12:15" x14ac:dyDescent="0.2">
      <c r="L2303" s="381" t="s">
        <v>9626</v>
      </c>
      <c r="M2303" s="381" t="s">
        <v>6754</v>
      </c>
      <c r="N2303" s="380" t="s">
        <v>6761</v>
      </c>
      <c r="O2303" s="381" t="s">
        <v>6762</v>
      </c>
    </row>
    <row r="2304" spans="12:15" x14ac:dyDescent="0.2">
      <c r="L2304" s="381" t="s">
        <v>9627</v>
      </c>
      <c r="M2304" s="381"/>
      <c r="N2304" s="380"/>
      <c r="O2304" s="381" t="s">
        <v>6762</v>
      </c>
    </row>
    <row r="2305" spans="12:15" x14ac:dyDescent="0.2">
      <c r="L2305" s="381" t="s">
        <v>9628</v>
      </c>
      <c r="M2305" s="381" t="s">
        <v>6754</v>
      </c>
      <c r="N2305" s="380" t="s">
        <v>6763</v>
      </c>
      <c r="O2305" s="381" t="s">
        <v>6764</v>
      </c>
    </row>
    <row r="2306" spans="12:15" x14ac:dyDescent="0.2">
      <c r="L2306" s="381" t="s">
        <v>9629</v>
      </c>
      <c r="M2306" s="381"/>
      <c r="N2306" s="380"/>
      <c r="O2306" s="381" t="s">
        <v>6764</v>
      </c>
    </row>
    <row r="2307" spans="12:15" x14ac:dyDescent="0.2">
      <c r="L2307" s="381" t="s">
        <v>9630</v>
      </c>
      <c r="M2307" s="381"/>
      <c r="N2307" s="380"/>
      <c r="O2307" s="381" t="s">
        <v>6764</v>
      </c>
    </row>
    <row r="2308" spans="12:15" x14ac:dyDescent="0.2">
      <c r="L2308" s="381" t="s">
        <v>9631</v>
      </c>
      <c r="M2308" s="381" t="s">
        <v>6754</v>
      </c>
      <c r="N2308" s="380" t="s">
        <v>6765</v>
      </c>
      <c r="O2308" s="381" t="s">
        <v>6766</v>
      </c>
    </row>
    <row r="2309" spans="12:15" x14ac:dyDescent="0.2">
      <c r="L2309" s="381" t="s">
        <v>9632</v>
      </c>
      <c r="M2309" s="381"/>
      <c r="N2309" s="380"/>
      <c r="O2309" s="381" t="s">
        <v>6766</v>
      </c>
    </row>
    <row r="2310" spans="12:15" x14ac:dyDescent="0.2">
      <c r="L2310" s="381" t="s">
        <v>9633</v>
      </c>
      <c r="M2310" s="381" t="s">
        <v>6754</v>
      </c>
      <c r="N2310" s="380" t="s">
        <v>6767</v>
      </c>
      <c r="O2310" s="381" t="s">
        <v>6768</v>
      </c>
    </row>
    <row r="2311" spans="12:15" x14ac:dyDescent="0.2">
      <c r="L2311" s="381" t="s">
        <v>9634</v>
      </c>
      <c r="M2311" s="381" t="s">
        <v>6754</v>
      </c>
      <c r="N2311" s="380" t="s">
        <v>6769</v>
      </c>
      <c r="O2311" s="381" t="s">
        <v>6770</v>
      </c>
    </row>
    <row r="2312" spans="12:15" x14ac:dyDescent="0.2">
      <c r="L2312" s="381" t="s">
        <v>9635</v>
      </c>
      <c r="M2312" s="381" t="s">
        <v>6754</v>
      </c>
      <c r="N2312" s="380" t="s">
        <v>6771</v>
      </c>
      <c r="O2312" s="381" t="s">
        <v>6772</v>
      </c>
    </row>
    <row r="2313" spans="12:15" x14ac:dyDescent="0.2">
      <c r="L2313" s="381" t="s">
        <v>9636</v>
      </c>
      <c r="M2313" s="381" t="s">
        <v>6754</v>
      </c>
      <c r="N2313" s="380" t="s">
        <v>6773</v>
      </c>
      <c r="O2313" s="381" t="s">
        <v>6774</v>
      </c>
    </row>
    <row r="2314" spans="12:15" x14ac:dyDescent="0.2">
      <c r="L2314" s="381" t="s">
        <v>9637</v>
      </c>
      <c r="M2314" s="381" t="s">
        <v>6754</v>
      </c>
      <c r="N2314" s="380" t="s">
        <v>4361</v>
      </c>
      <c r="O2314" s="381" t="s">
        <v>6775</v>
      </c>
    </row>
    <row r="2315" spans="12:15" x14ac:dyDescent="0.2">
      <c r="L2315" s="381" t="s">
        <v>9638</v>
      </c>
      <c r="M2315" s="381" t="s">
        <v>6754</v>
      </c>
      <c r="N2315" s="380" t="s">
        <v>6776</v>
      </c>
      <c r="O2315" s="381" t="s">
        <v>6777</v>
      </c>
    </row>
    <row r="2316" spans="12:15" x14ac:dyDescent="0.2">
      <c r="L2316" s="381" t="s">
        <v>9639</v>
      </c>
      <c r="M2316" s="381"/>
      <c r="N2316" s="380"/>
      <c r="O2316" s="381" t="s">
        <v>6777</v>
      </c>
    </row>
    <row r="2317" spans="12:15" x14ac:dyDescent="0.2">
      <c r="L2317" s="381" t="s">
        <v>9640</v>
      </c>
      <c r="M2317" s="381" t="s">
        <v>6754</v>
      </c>
      <c r="N2317" s="380" t="s">
        <v>6778</v>
      </c>
      <c r="O2317" s="381" t="s">
        <v>6779</v>
      </c>
    </row>
    <row r="2318" spans="12:15" x14ac:dyDescent="0.2">
      <c r="L2318" s="381" t="s">
        <v>9641</v>
      </c>
      <c r="M2318" s="381" t="s">
        <v>6754</v>
      </c>
      <c r="N2318" s="380" t="s">
        <v>6780</v>
      </c>
      <c r="O2318" s="381" t="s">
        <v>6781</v>
      </c>
    </row>
    <row r="2319" spans="12:15" x14ac:dyDescent="0.2">
      <c r="L2319" s="381" t="s">
        <v>9642</v>
      </c>
      <c r="M2319" s="381" t="s">
        <v>6754</v>
      </c>
      <c r="N2319" s="380" t="s">
        <v>6782</v>
      </c>
      <c r="O2319" s="381" t="s">
        <v>6783</v>
      </c>
    </row>
    <row r="2320" spans="12:15" x14ac:dyDescent="0.2">
      <c r="L2320" s="381" t="s">
        <v>9643</v>
      </c>
      <c r="M2320" s="381" t="s">
        <v>6754</v>
      </c>
      <c r="N2320" s="380" t="s">
        <v>6784</v>
      </c>
      <c r="O2320" s="381" t="s">
        <v>6785</v>
      </c>
    </row>
    <row r="2321" spans="12:15" x14ac:dyDescent="0.2">
      <c r="L2321" s="381" t="s">
        <v>9644</v>
      </c>
      <c r="M2321" s="381" t="s">
        <v>6754</v>
      </c>
      <c r="N2321" s="380" t="s">
        <v>6786</v>
      </c>
      <c r="O2321" s="381" t="s">
        <v>6787</v>
      </c>
    </row>
    <row r="2322" spans="12:15" x14ac:dyDescent="0.2">
      <c r="L2322" s="381" t="s">
        <v>9645</v>
      </c>
      <c r="M2322" s="381" t="s">
        <v>6754</v>
      </c>
      <c r="N2322" s="380" t="s">
        <v>6788</v>
      </c>
      <c r="O2322" s="381" t="s">
        <v>6789</v>
      </c>
    </row>
    <row r="2323" spans="12:15" x14ac:dyDescent="0.2">
      <c r="L2323" s="381" t="s">
        <v>9646</v>
      </c>
      <c r="M2323" s="381" t="s">
        <v>6754</v>
      </c>
      <c r="N2323" s="380" t="s">
        <v>6790</v>
      </c>
      <c r="O2323" s="381" t="s">
        <v>6791</v>
      </c>
    </row>
    <row r="2324" spans="12:15" x14ac:dyDescent="0.2">
      <c r="L2324" s="381" t="s">
        <v>9647</v>
      </c>
      <c r="M2324" s="381" t="s">
        <v>6754</v>
      </c>
      <c r="N2324" s="380" t="s">
        <v>5716</v>
      </c>
      <c r="O2324" s="381" t="s">
        <v>6792</v>
      </c>
    </row>
    <row r="2325" spans="12:15" x14ac:dyDescent="0.2">
      <c r="L2325" s="381" t="s">
        <v>9648</v>
      </c>
      <c r="M2325" s="381" t="s">
        <v>6754</v>
      </c>
      <c r="N2325" s="380" t="s">
        <v>6793</v>
      </c>
      <c r="O2325" s="381" t="s">
        <v>6794</v>
      </c>
    </row>
    <row r="2326" spans="12:15" x14ac:dyDescent="0.2">
      <c r="L2326" s="381" t="s">
        <v>9649</v>
      </c>
      <c r="M2326" s="381" t="s">
        <v>6754</v>
      </c>
      <c r="N2326" s="380" t="s">
        <v>6795</v>
      </c>
      <c r="O2326" s="381" t="s">
        <v>6796</v>
      </c>
    </row>
    <row r="2327" spans="12:15" x14ac:dyDescent="0.2">
      <c r="L2327" s="381" t="s">
        <v>9650</v>
      </c>
      <c r="M2327" s="381" t="s">
        <v>6754</v>
      </c>
      <c r="N2327" s="380" t="s">
        <v>6797</v>
      </c>
      <c r="O2327" s="381" t="s">
        <v>6798</v>
      </c>
    </row>
    <row r="2328" spans="12:15" x14ac:dyDescent="0.2">
      <c r="L2328" s="381" t="s">
        <v>9651</v>
      </c>
      <c r="M2328" s="381" t="s">
        <v>6800</v>
      </c>
      <c r="N2328" s="380" t="s">
        <v>6801</v>
      </c>
      <c r="O2328" s="381" t="s">
        <v>6802</v>
      </c>
    </row>
    <row r="2329" spans="12:15" x14ac:dyDescent="0.2">
      <c r="L2329" s="381" t="s">
        <v>9652</v>
      </c>
      <c r="M2329" s="381" t="s">
        <v>6800</v>
      </c>
      <c r="N2329" s="380" t="s">
        <v>6803</v>
      </c>
      <c r="O2329" s="381" t="s">
        <v>6804</v>
      </c>
    </row>
    <row r="2330" spans="12:15" x14ac:dyDescent="0.2">
      <c r="L2330" s="381" t="s">
        <v>9653</v>
      </c>
      <c r="M2330" s="381" t="s">
        <v>6800</v>
      </c>
      <c r="N2330" s="380" t="s">
        <v>6805</v>
      </c>
      <c r="O2330" s="381" t="s">
        <v>6806</v>
      </c>
    </row>
    <row r="2331" spans="12:15" x14ac:dyDescent="0.2">
      <c r="L2331" s="381" t="s">
        <v>9654</v>
      </c>
      <c r="M2331" s="381"/>
      <c r="N2331" s="380"/>
      <c r="O2331" s="381" t="s">
        <v>6806</v>
      </c>
    </row>
    <row r="2332" spans="12:15" x14ac:dyDescent="0.2">
      <c r="L2332" s="381" t="s">
        <v>9655</v>
      </c>
      <c r="M2332" s="381"/>
      <c r="N2332" s="380"/>
      <c r="O2332" s="381" t="s">
        <v>6806</v>
      </c>
    </row>
    <row r="2333" spans="12:15" x14ac:dyDescent="0.2">
      <c r="L2333" s="381" t="s">
        <v>9656</v>
      </c>
      <c r="M2333" s="381" t="s">
        <v>6800</v>
      </c>
      <c r="N2333" s="380" t="s">
        <v>6807</v>
      </c>
      <c r="O2333" s="381" t="s">
        <v>6808</v>
      </c>
    </row>
    <row r="2334" spans="12:15" x14ac:dyDescent="0.2">
      <c r="L2334" s="381" t="s">
        <v>9657</v>
      </c>
      <c r="M2334" s="381" t="s">
        <v>6800</v>
      </c>
      <c r="N2334" s="380" t="s">
        <v>6809</v>
      </c>
      <c r="O2334" s="381" t="s">
        <v>6810</v>
      </c>
    </row>
    <row r="2335" spans="12:15" x14ac:dyDescent="0.2">
      <c r="L2335" s="381" t="s">
        <v>9658</v>
      </c>
      <c r="M2335" s="381" t="s">
        <v>6800</v>
      </c>
      <c r="N2335" s="380" t="s">
        <v>6811</v>
      </c>
      <c r="O2335" s="381" t="s">
        <v>6812</v>
      </c>
    </row>
    <row r="2336" spans="12:15" x14ac:dyDescent="0.2">
      <c r="L2336" s="381" t="s">
        <v>9659</v>
      </c>
      <c r="M2336" s="381"/>
      <c r="N2336" s="380"/>
      <c r="O2336" s="381" t="s">
        <v>6812</v>
      </c>
    </row>
    <row r="2337" spans="12:15" x14ac:dyDescent="0.2">
      <c r="L2337" s="381" t="s">
        <v>9660</v>
      </c>
      <c r="M2337" s="381" t="s">
        <v>6800</v>
      </c>
      <c r="N2337" s="380" t="s">
        <v>6813</v>
      </c>
      <c r="O2337" s="381" t="s">
        <v>6814</v>
      </c>
    </row>
    <row r="2338" spans="12:15" x14ac:dyDescent="0.2">
      <c r="L2338" s="381" t="s">
        <v>9661</v>
      </c>
      <c r="M2338" s="381" t="s">
        <v>6800</v>
      </c>
      <c r="N2338" s="380" t="s">
        <v>6815</v>
      </c>
      <c r="O2338" s="381" t="s">
        <v>6816</v>
      </c>
    </row>
    <row r="2339" spans="12:15" x14ac:dyDescent="0.2">
      <c r="L2339" s="381" t="s">
        <v>9662</v>
      </c>
      <c r="M2339" s="381" t="s">
        <v>6800</v>
      </c>
      <c r="N2339" s="380" t="s">
        <v>6817</v>
      </c>
      <c r="O2339" s="381" t="s">
        <v>6818</v>
      </c>
    </row>
    <row r="2340" spans="12:15" x14ac:dyDescent="0.2">
      <c r="L2340" s="381" t="s">
        <v>9663</v>
      </c>
      <c r="M2340" s="381" t="s">
        <v>6800</v>
      </c>
      <c r="N2340" s="380" t="s">
        <v>4788</v>
      </c>
      <c r="O2340" s="381" t="s">
        <v>6819</v>
      </c>
    </row>
    <row r="2341" spans="12:15" x14ac:dyDescent="0.2">
      <c r="L2341" s="381" t="s">
        <v>9664</v>
      </c>
      <c r="M2341" s="381" t="s">
        <v>6800</v>
      </c>
      <c r="N2341" s="380" t="s">
        <v>6820</v>
      </c>
      <c r="O2341" s="381" t="s">
        <v>6821</v>
      </c>
    </row>
    <row r="2342" spans="12:15" x14ac:dyDescent="0.2">
      <c r="L2342" s="381" t="s">
        <v>9665</v>
      </c>
      <c r="M2342" s="381" t="s">
        <v>6800</v>
      </c>
      <c r="N2342" s="380" t="s">
        <v>6822</v>
      </c>
      <c r="O2342" s="381" t="s">
        <v>6823</v>
      </c>
    </row>
    <row r="2343" spans="12:15" x14ac:dyDescent="0.2">
      <c r="L2343" s="381" t="s">
        <v>9666</v>
      </c>
      <c r="M2343" s="381"/>
      <c r="N2343" s="380"/>
      <c r="O2343" s="381" t="s">
        <v>6823</v>
      </c>
    </row>
    <row r="2344" spans="12:15" x14ac:dyDescent="0.2">
      <c r="L2344" s="381" t="s">
        <v>9667</v>
      </c>
      <c r="M2344" s="381"/>
      <c r="N2344" s="380"/>
      <c r="O2344" s="381" t="s">
        <v>6823</v>
      </c>
    </row>
    <row r="2345" spans="12:15" x14ac:dyDescent="0.2">
      <c r="L2345" s="381" t="s">
        <v>9668</v>
      </c>
      <c r="M2345" s="381" t="s">
        <v>6800</v>
      </c>
      <c r="N2345" s="380" t="s">
        <v>6824</v>
      </c>
      <c r="O2345" s="381" t="s">
        <v>6825</v>
      </c>
    </row>
    <row r="2346" spans="12:15" x14ac:dyDescent="0.2">
      <c r="L2346" s="381" t="s">
        <v>9669</v>
      </c>
      <c r="M2346" s="381" t="s">
        <v>6800</v>
      </c>
      <c r="N2346" s="380" t="s">
        <v>6826</v>
      </c>
      <c r="O2346" s="381" t="s">
        <v>6827</v>
      </c>
    </row>
    <row r="2347" spans="12:15" x14ac:dyDescent="0.2">
      <c r="L2347" s="381" t="s">
        <v>9670</v>
      </c>
      <c r="M2347" s="381" t="s">
        <v>6800</v>
      </c>
      <c r="N2347" s="380" t="s">
        <v>6828</v>
      </c>
      <c r="O2347" s="381" t="s">
        <v>6829</v>
      </c>
    </row>
    <row r="2348" spans="12:15" x14ac:dyDescent="0.2">
      <c r="L2348" s="381" t="s">
        <v>9671</v>
      </c>
      <c r="M2348" s="381" t="s">
        <v>6800</v>
      </c>
      <c r="N2348" s="380" t="s">
        <v>6830</v>
      </c>
      <c r="O2348" s="381" t="s">
        <v>6831</v>
      </c>
    </row>
    <row r="2349" spans="12:15" x14ac:dyDescent="0.2">
      <c r="L2349" s="381" t="s">
        <v>9672</v>
      </c>
      <c r="M2349" s="381"/>
      <c r="N2349" s="380"/>
      <c r="O2349" s="381" t="s">
        <v>6831</v>
      </c>
    </row>
    <row r="2350" spans="12:15" x14ac:dyDescent="0.2">
      <c r="L2350" s="381" t="s">
        <v>9673</v>
      </c>
      <c r="M2350" s="381"/>
      <c r="N2350" s="380"/>
      <c r="O2350" s="381" t="s">
        <v>6831</v>
      </c>
    </row>
    <row r="2351" spans="12:15" x14ac:dyDescent="0.2">
      <c r="L2351" s="381" t="s">
        <v>9674</v>
      </c>
      <c r="M2351" s="381" t="s">
        <v>6800</v>
      </c>
      <c r="N2351" s="380" t="s">
        <v>6832</v>
      </c>
      <c r="O2351" s="381" t="s">
        <v>6833</v>
      </c>
    </row>
    <row r="2352" spans="12:15" x14ac:dyDescent="0.2">
      <c r="L2352" s="381" t="s">
        <v>9675</v>
      </c>
      <c r="M2352" s="381" t="s">
        <v>6800</v>
      </c>
      <c r="N2352" s="380" t="s">
        <v>6834</v>
      </c>
      <c r="O2352" s="381" t="s">
        <v>6835</v>
      </c>
    </row>
    <row r="2353" spans="12:15" x14ac:dyDescent="0.2">
      <c r="L2353" s="381" t="s">
        <v>9676</v>
      </c>
      <c r="M2353" s="381" t="s">
        <v>6800</v>
      </c>
      <c r="N2353" s="380" t="s">
        <v>6836</v>
      </c>
      <c r="O2353" s="381" t="s">
        <v>6837</v>
      </c>
    </row>
    <row r="2354" spans="12:15" x14ac:dyDescent="0.2">
      <c r="L2354" s="381" t="s">
        <v>9677</v>
      </c>
      <c r="M2354" s="381" t="s">
        <v>6800</v>
      </c>
      <c r="N2354" s="380" t="s">
        <v>6838</v>
      </c>
      <c r="O2354" s="381" t="s">
        <v>6839</v>
      </c>
    </row>
    <row r="2355" spans="12:15" x14ac:dyDescent="0.2">
      <c r="L2355" s="381" t="s">
        <v>9678</v>
      </c>
      <c r="M2355" s="381"/>
      <c r="N2355" s="380"/>
      <c r="O2355" s="381" t="s">
        <v>6839</v>
      </c>
    </row>
    <row r="2356" spans="12:15" x14ac:dyDescent="0.2">
      <c r="L2356" s="381" t="s">
        <v>9679</v>
      </c>
      <c r="M2356" s="381" t="s">
        <v>6800</v>
      </c>
      <c r="N2356" s="380" t="s">
        <v>6840</v>
      </c>
      <c r="O2356" s="381" t="s">
        <v>6841</v>
      </c>
    </row>
    <row r="2357" spans="12:15" x14ac:dyDescent="0.2">
      <c r="L2357" s="381" t="s">
        <v>9680</v>
      </c>
      <c r="M2357" s="381" t="s">
        <v>6800</v>
      </c>
      <c r="N2357" s="380" t="s">
        <v>6842</v>
      </c>
      <c r="O2357" s="381" t="s">
        <v>6843</v>
      </c>
    </row>
    <row r="2358" spans="12:15" x14ac:dyDescent="0.2">
      <c r="L2358" s="381" t="s">
        <v>9681</v>
      </c>
      <c r="M2358" s="381" t="s">
        <v>6845</v>
      </c>
      <c r="N2358" s="380" t="s">
        <v>6846</v>
      </c>
      <c r="O2358" s="381" t="s">
        <v>6847</v>
      </c>
    </row>
    <row r="2359" spans="12:15" x14ac:dyDescent="0.2">
      <c r="L2359" s="381" t="s">
        <v>9682</v>
      </c>
      <c r="M2359" s="381" t="s">
        <v>6845</v>
      </c>
      <c r="N2359" s="380" t="s">
        <v>6848</v>
      </c>
      <c r="O2359" s="381" t="s">
        <v>6849</v>
      </c>
    </row>
    <row r="2360" spans="12:15" x14ac:dyDescent="0.2">
      <c r="L2360" s="381" t="s">
        <v>9683</v>
      </c>
      <c r="M2360" s="381" t="s">
        <v>6845</v>
      </c>
      <c r="N2360" s="380" t="s">
        <v>6850</v>
      </c>
      <c r="O2360" s="381" t="s">
        <v>6851</v>
      </c>
    </row>
    <row r="2361" spans="12:15" x14ac:dyDescent="0.2">
      <c r="L2361" s="381" t="s">
        <v>9684</v>
      </c>
      <c r="M2361" s="381" t="s">
        <v>6845</v>
      </c>
      <c r="N2361" s="380" t="s">
        <v>6852</v>
      </c>
      <c r="O2361" s="381" t="s">
        <v>6853</v>
      </c>
    </row>
    <row r="2362" spans="12:15" x14ac:dyDescent="0.2">
      <c r="L2362" s="381" t="s">
        <v>9685</v>
      </c>
      <c r="M2362" s="381" t="s">
        <v>6845</v>
      </c>
      <c r="N2362" s="380" t="s">
        <v>6854</v>
      </c>
      <c r="O2362" s="381" t="s">
        <v>6855</v>
      </c>
    </row>
    <row r="2363" spans="12:15" x14ac:dyDescent="0.2">
      <c r="L2363" s="381" t="s">
        <v>9686</v>
      </c>
      <c r="M2363" s="381" t="s">
        <v>6845</v>
      </c>
      <c r="N2363" s="380" t="s">
        <v>6856</v>
      </c>
      <c r="O2363" s="381" t="s">
        <v>6857</v>
      </c>
    </row>
    <row r="2364" spans="12:15" x14ac:dyDescent="0.2">
      <c r="L2364" s="381" t="s">
        <v>9687</v>
      </c>
      <c r="M2364" s="381"/>
      <c r="N2364" s="380"/>
      <c r="O2364" s="381" t="s">
        <v>6857</v>
      </c>
    </row>
    <row r="2365" spans="12:15" x14ac:dyDescent="0.2">
      <c r="L2365" s="381" t="s">
        <v>9688</v>
      </c>
      <c r="M2365" s="381" t="s">
        <v>6845</v>
      </c>
      <c r="N2365" s="380" t="s">
        <v>6858</v>
      </c>
      <c r="O2365" s="381" t="s">
        <v>6859</v>
      </c>
    </row>
    <row r="2366" spans="12:15" x14ac:dyDescent="0.2">
      <c r="L2366" s="381" t="s">
        <v>9689</v>
      </c>
      <c r="M2366" s="381"/>
      <c r="N2366" s="380"/>
      <c r="O2366" s="381" t="s">
        <v>6859</v>
      </c>
    </row>
    <row r="2367" spans="12:15" x14ac:dyDescent="0.2">
      <c r="L2367" s="381" t="s">
        <v>9690</v>
      </c>
      <c r="M2367" s="381" t="s">
        <v>6845</v>
      </c>
      <c r="N2367" s="380" t="s">
        <v>6860</v>
      </c>
      <c r="O2367" s="381" t="s">
        <v>6861</v>
      </c>
    </row>
    <row r="2368" spans="12:15" x14ac:dyDescent="0.2">
      <c r="L2368" s="381" t="s">
        <v>9691</v>
      </c>
      <c r="M2368" s="381" t="s">
        <v>6845</v>
      </c>
      <c r="N2368" s="380" t="s">
        <v>6862</v>
      </c>
      <c r="O2368" s="381" t="s">
        <v>6863</v>
      </c>
    </row>
    <row r="2369" spans="12:15" x14ac:dyDescent="0.2">
      <c r="L2369" s="381" t="s">
        <v>9692</v>
      </c>
      <c r="M2369" s="381"/>
      <c r="N2369" s="380"/>
      <c r="O2369" s="381" t="s">
        <v>6863</v>
      </c>
    </row>
    <row r="2370" spans="12:15" x14ac:dyDescent="0.2">
      <c r="L2370" s="381" t="s">
        <v>9693</v>
      </c>
      <c r="M2370" s="381" t="s">
        <v>6845</v>
      </c>
      <c r="N2370" s="380" t="s">
        <v>6864</v>
      </c>
      <c r="O2370" s="381" t="s">
        <v>6865</v>
      </c>
    </row>
    <row r="2371" spans="12:15" x14ac:dyDescent="0.2">
      <c r="L2371" s="381" t="s">
        <v>9694</v>
      </c>
      <c r="M2371" s="381" t="s">
        <v>6845</v>
      </c>
      <c r="N2371" s="380" t="s">
        <v>6866</v>
      </c>
      <c r="O2371" s="381" t="s">
        <v>6867</v>
      </c>
    </row>
    <row r="2372" spans="12:15" x14ac:dyDescent="0.2">
      <c r="L2372" s="381" t="s">
        <v>9695</v>
      </c>
      <c r="M2372" s="381" t="s">
        <v>6845</v>
      </c>
      <c r="N2372" s="380" t="s">
        <v>6868</v>
      </c>
      <c r="O2372" s="381" t="s">
        <v>6869</v>
      </c>
    </row>
    <row r="2373" spans="12:15" x14ac:dyDescent="0.2">
      <c r="L2373" s="381" t="s">
        <v>9696</v>
      </c>
      <c r="M2373" s="381"/>
      <c r="N2373" s="380"/>
      <c r="O2373" s="381" t="s">
        <v>6869</v>
      </c>
    </row>
    <row r="2374" spans="12:15" x14ac:dyDescent="0.2">
      <c r="L2374" s="381" t="s">
        <v>9697</v>
      </c>
      <c r="M2374" s="381" t="s">
        <v>6845</v>
      </c>
      <c r="N2374" s="380" t="s">
        <v>6870</v>
      </c>
      <c r="O2374" s="381" t="s">
        <v>6871</v>
      </c>
    </row>
    <row r="2375" spans="12:15" x14ac:dyDescent="0.2">
      <c r="L2375" s="381" t="s">
        <v>9698</v>
      </c>
      <c r="M2375" s="381" t="s">
        <v>6845</v>
      </c>
      <c r="N2375" s="380" t="s">
        <v>6872</v>
      </c>
      <c r="O2375" s="381" t="s">
        <v>6873</v>
      </c>
    </row>
    <row r="2376" spans="12:15" x14ac:dyDescent="0.2">
      <c r="L2376" s="381" t="s">
        <v>9699</v>
      </c>
      <c r="M2376" s="381" t="s">
        <v>6845</v>
      </c>
      <c r="N2376" s="380" t="s">
        <v>6874</v>
      </c>
      <c r="O2376" s="381" t="s">
        <v>6875</v>
      </c>
    </row>
    <row r="2377" spans="12:15" x14ac:dyDescent="0.2">
      <c r="L2377" s="381" t="s">
        <v>9700</v>
      </c>
      <c r="M2377" s="381"/>
      <c r="N2377" s="380"/>
      <c r="O2377" s="381" t="s">
        <v>6875</v>
      </c>
    </row>
    <row r="2378" spans="12:15" x14ac:dyDescent="0.2">
      <c r="L2378" s="381" t="s">
        <v>9701</v>
      </c>
      <c r="M2378" s="381" t="s">
        <v>6845</v>
      </c>
      <c r="N2378" s="380" t="s">
        <v>6876</v>
      </c>
      <c r="O2378" s="381" t="s">
        <v>6877</v>
      </c>
    </row>
    <row r="2379" spans="12:15" x14ac:dyDescent="0.2">
      <c r="L2379" s="381" t="s">
        <v>9702</v>
      </c>
      <c r="M2379" s="381" t="s">
        <v>6845</v>
      </c>
      <c r="N2379" s="380" t="s">
        <v>6878</v>
      </c>
      <c r="O2379" s="381" t="s">
        <v>6879</v>
      </c>
    </row>
    <row r="2380" spans="12:15" x14ac:dyDescent="0.2">
      <c r="L2380" s="381" t="s">
        <v>9703</v>
      </c>
      <c r="M2380" s="381" t="s">
        <v>6845</v>
      </c>
      <c r="N2380" s="380" t="s">
        <v>6880</v>
      </c>
      <c r="O2380" s="381" t="s">
        <v>6881</v>
      </c>
    </row>
    <row r="2381" spans="12:15" x14ac:dyDescent="0.2">
      <c r="L2381" s="381" t="s">
        <v>9704</v>
      </c>
      <c r="M2381" s="381" t="s">
        <v>6845</v>
      </c>
      <c r="N2381" s="380" t="s">
        <v>6882</v>
      </c>
      <c r="O2381" s="381" t="s">
        <v>6883</v>
      </c>
    </row>
    <row r="2382" spans="12:15" x14ac:dyDescent="0.2">
      <c r="L2382" s="381" t="s">
        <v>9705</v>
      </c>
      <c r="M2382" s="381" t="s">
        <v>6845</v>
      </c>
      <c r="N2382" s="380" t="s">
        <v>6884</v>
      </c>
      <c r="O2382" s="381" t="s">
        <v>6885</v>
      </c>
    </row>
    <row r="2383" spans="12:15" x14ac:dyDescent="0.2">
      <c r="L2383" s="381" t="s">
        <v>9706</v>
      </c>
      <c r="M2383" s="381" t="s">
        <v>6845</v>
      </c>
      <c r="N2383" s="380" t="s">
        <v>6886</v>
      </c>
      <c r="O2383" s="381" t="s">
        <v>6887</v>
      </c>
    </row>
    <row r="2384" spans="12:15" x14ac:dyDescent="0.2">
      <c r="L2384" s="381" t="s">
        <v>9707</v>
      </c>
      <c r="M2384" s="381" t="s">
        <v>6845</v>
      </c>
      <c r="N2384" s="380" t="s">
        <v>6888</v>
      </c>
      <c r="O2384" s="381" t="s">
        <v>6889</v>
      </c>
    </row>
    <row r="2385" spans="12:15" x14ac:dyDescent="0.2">
      <c r="L2385" s="381" t="s">
        <v>9708</v>
      </c>
      <c r="M2385" s="381" t="s">
        <v>6845</v>
      </c>
      <c r="N2385" s="380" t="s">
        <v>6890</v>
      </c>
      <c r="O2385" s="381" t="s">
        <v>6891</v>
      </c>
    </row>
    <row r="2386" spans="12:15" x14ac:dyDescent="0.2">
      <c r="L2386" s="381" t="s">
        <v>9709</v>
      </c>
      <c r="M2386" s="381" t="s">
        <v>6845</v>
      </c>
      <c r="N2386" s="380" t="s">
        <v>6892</v>
      </c>
      <c r="O2386" s="381" t="s">
        <v>6893</v>
      </c>
    </row>
    <row r="2387" spans="12:15" x14ac:dyDescent="0.2">
      <c r="L2387" s="381" t="s">
        <v>9710</v>
      </c>
      <c r="M2387" s="381" t="s">
        <v>6895</v>
      </c>
      <c r="N2387" s="380" t="s">
        <v>6896</v>
      </c>
      <c r="O2387" s="381" t="s">
        <v>6897</v>
      </c>
    </row>
    <row r="2388" spans="12:15" x14ac:dyDescent="0.2">
      <c r="L2388" s="381" t="s">
        <v>9711</v>
      </c>
      <c r="M2388" s="381" t="s">
        <v>6895</v>
      </c>
      <c r="N2388" s="380" t="s">
        <v>6898</v>
      </c>
      <c r="O2388" s="381" t="s">
        <v>6899</v>
      </c>
    </row>
    <row r="2389" spans="12:15" x14ac:dyDescent="0.2">
      <c r="L2389" s="381" t="s">
        <v>9712</v>
      </c>
      <c r="M2389" s="381"/>
      <c r="N2389" s="380"/>
      <c r="O2389" s="381" t="s">
        <v>6899</v>
      </c>
    </row>
    <row r="2390" spans="12:15" x14ac:dyDescent="0.2">
      <c r="L2390" s="381" t="s">
        <v>9713</v>
      </c>
      <c r="M2390" s="381" t="s">
        <v>6895</v>
      </c>
      <c r="N2390" s="380" t="s">
        <v>6900</v>
      </c>
      <c r="O2390" s="381" t="s">
        <v>6901</v>
      </c>
    </row>
    <row r="2391" spans="12:15" x14ac:dyDescent="0.2">
      <c r="L2391" s="381" t="s">
        <v>9714</v>
      </c>
      <c r="M2391" s="381" t="s">
        <v>6895</v>
      </c>
      <c r="N2391" s="380" t="s">
        <v>6902</v>
      </c>
      <c r="O2391" s="381" t="s">
        <v>6903</v>
      </c>
    </row>
    <row r="2392" spans="12:15" x14ac:dyDescent="0.2">
      <c r="L2392" s="381" t="s">
        <v>9715</v>
      </c>
      <c r="M2392" s="381" t="s">
        <v>6895</v>
      </c>
      <c r="N2392" s="380" t="s">
        <v>6904</v>
      </c>
      <c r="O2392" s="381" t="s">
        <v>6905</v>
      </c>
    </row>
    <row r="2393" spans="12:15" x14ac:dyDescent="0.2">
      <c r="L2393" s="381" t="s">
        <v>9716</v>
      </c>
      <c r="M2393" s="381" t="s">
        <v>6895</v>
      </c>
      <c r="N2393" s="380" t="s">
        <v>6906</v>
      </c>
      <c r="O2393" s="381" t="s">
        <v>6907</v>
      </c>
    </row>
    <row r="2394" spans="12:15" x14ac:dyDescent="0.2">
      <c r="L2394" s="381" t="s">
        <v>9717</v>
      </c>
      <c r="M2394" s="381"/>
      <c r="N2394" s="380"/>
      <c r="O2394" s="381" t="s">
        <v>6907</v>
      </c>
    </row>
    <row r="2395" spans="12:15" x14ac:dyDescent="0.2">
      <c r="L2395" s="381" t="s">
        <v>9718</v>
      </c>
      <c r="M2395" s="381" t="s">
        <v>6895</v>
      </c>
      <c r="N2395" s="380" t="s">
        <v>6908</v>
      </c>
      <c r="O2395" s="381" t="s">
        <v>6909</v>
      </c>
    </row>
    <row r="2396" spans="12:15" x14ac:dyDescent="0.2">
      <c r="L2396" s="381" t="s">
        <v>9719</v>
      </c>
      <c r="M2396" s="381"/>
      <c r="N2396" s="380"/>
      <c r="O2396" s="381" t="s">
        <v>6909</v>
      </c>
    </row>
    <row r="2397" spans="12:15" x14ac:dyDescent="0.2">
      <c r="L2397" s="381" t="s">
        <v>9720</v>
      </c>
      <c r="M2397" s="381" t="s">
        <v>6895</v>
      </c>
      <c r="N2397" s="380" t="s">
        <v>6910</v>
      </c>
      <c r="O2397" s="381" t="s">
        <v>6911</v>
      </c>
    </row>
    <row r="2398" spans="12:15" x14ac:dyDescent="0.2">
      <c r="L2398" s="381" t="s">
        <v>9721</v>
      </c>
      <c r="M2398" s="381"/>
      <c r="N2398" s="380"/>
      <c r="O2398" s="381" t="s">
        <v>6911</v>
      </c>
    </row>
    <row r="2399" spans="12:15" x14ac:dyDescent="0.2">
      <c r="L2399" s="381" t="s">
        <v>9722</v>
      </c>
      <c r="M2399" s="381" t="s">
        <v>6895</v>
      </c>
      <c r="N2399" s="380" t="s">
        <v>6912</v>
      </c>
      <c r="O2399" s="381" t="s">
        <v>6913</v>
      </c>
    </row>
    <row r="2400" spans="12:15" x14ac:dyDescent="0.2">
      <c r="L2400" s="381" t="s">
        <v>9723</v>
      </c>
      <c r="M2400" s="381"/>
      <c r="N2400" s="380"/>
      <c r="O2400" s="381" t="s">
        <v>6913</v>
      </c>
    </row>
    <row r="2401" spans="12:15" x14ac:dyDescent="0.2">
      <c r="L2401" s="381" t="s">
        <v>9724</v>
      </c>
      <c r="M2401" s="381" t="s">
        <v>6895</v>
      </c>
      <c r="N2401" s="380" t="s">
        <v>6914</v>
      </c>
      <c r="O2401" s="381" t="s">
        <v>6915</v>
      </c>
    </row>
    <row r="2402" spans="12:15" x14ac:dyDescent="0.2">
      <c r="L2402" s="381" t="s">
        <v>9725</v>
      </c>
      <c r="M2402" s="381" t="s">
        <v>6895</v>
      </c>
      <c r="N2402" s="380" t="s">
        <v>4793</v>
      </c>
      <c r="O2402" s="381" t="s">
        <v>6916</v>
      </c>
    </row>
    <row r="2403" spans="12:15" x14ac:dyDescent="0.2">
      <c r="L2403" s="381" t="s">
        <v>9726</v>
      </c>
      <c r="M2403" s="381"/>
      <c r="N2403" s="380"/>
      <c r="O2403" s="381" t="s">
        <v>6916</v>
      </c>
    </row>
    <row r="2404" spans="12:15" x14ac:dyDescent="0.2">
      <c r="L2404" s="381" t="s">
        <v>9727</v>
      </c>
      <c r="M2404" s="381" t="s">
        <v>6895</v>
      </c>
      <c r="N2404" s="380" t="s">
        <v>6917</v>
      </c>
      <c r="O2404" s="381" t="s">
        <v>6918</v>
      </c>
    </row>
    <row r="2405" spans="12:15" x14ac:dyDescent="0.2">
      <c r="L2405" s="381" t="s">
        <v>9728</v>
      </c>
      <c r="M2405" s="381"/>
      <c r="N2405" s="380"/>
      <c r="O2405" s="381" t="s">
        <v>6918</v>
      </c>
    </row>
    <row r="2406" spans="12:15" x14ac:dyDescent="0.2">
      <c r="L2406" s="381" t="s">
        <v>9729</v>
      </c>
      <c r="M2406" s="381" t="s">
        <v>6895</v>
      </c>
      <c r="N2406" s="380" t="s">
        <v>6919</v>
      </c>
      <c r="O2406" s="381" t="s">
        <v>6920</v>
      </c>
    </row>
    <row r="2407" spans="12:15" x14ac:dyDescent="0.2">
      <c r="L2407" s="381" t="s">
        <v>9730</v>
      </c>
      <c r="M2407" s="381"/>
      <c r="N2407" s="380"/>
      <c r="O2407" s="381" t="s">
        <v>6920</v>
      </c>
    </row>
    <row r="2408" spans="12:15" x14ac:dyDescent="0.2">
      <c r="L2408" s="381" t="s">
        <v>9731</v>
      </c>
      <c r="M2408" s="381" t="s">
        <v>6895</v>
      </c>
      <c r="N2408" s="380" t="s">
        <v>6921</v>
      </c>
      <c r="O2408" s="381" t="s">
        <v>6922</v>
      </c>
    </row>
    <row r="2409" spans="12:15" x14ac:dyDescent="0.2">
      <c r="L2409" s="381" t="s">
        <v>9732</v>
      </c>
      <c r="M2409" s="381"/>
      <c r="N2409" s="380"/>
      <c r="O2409" s="381" t="s">
        <v>6922</v>
      </c>
    </row>
    <row r="2410" spans="12:15" x14ac:dyDescent="0.2">
      <c r="L2410" s="381" t="s">
        <v>9733</v>
      </c>
      <c r="M2410" s="381" t="s">
        <v>6895</v>
      </c>
      <c r="N2410" s="380" t="s">
        <v>6923</v>
      </c>
      <c r="O2410" s="381" t="s">
        <v>6924</v>
      </c>
    </row>
    <row r="2411" spans="12:15" x14ac:dyDescent="0.2">
      <c r="L2411" s="381" t="s">
        <v>9734</v>
      </c>
      <c r="M2411" s="381"/>
      <c r="N2411" s="380"/>
      <c r="O2411" s="381" t="s">
        <v>6924</v>
      </c>
    </row>
    <row r="2412" spans="12:15" x14ac:dyDescent="0.2">
      <c r="L2412" s="381" t="s">
        <v>9735</v>
      </c>
      <c r="M2412" s="381"/>
      <c r="N2412" s="380"/>
      <c r="O2412" s="381" t="s">
        <v>6924</v>
      </c>
    </row>
    <row r="2413" spans="12:15" x14ac:dyDescent="0.2">
      <c r="L2413" s="381" t="s">
        <v>9736</v>
      </c>
      <c r="M2413" s="381" t="s">
        <v>6895</v>
      </c>
      <c r="N2413" s="380" t="s">
        <v>6925</v>
      </c>
      <c r="O2413" s="381" t="s">
        <v>6926</v>
      </c>
    </row>
    <row r="2414" spans="12:15" x14ac:dyDescent="0.2">
      <c r="L2414" s="381" t="s">
        <v>9737</v>
      </c>
      <c r="M2414" s="381"/>
      <c r="N2414" s="380"/>
      <c r="O2414" s="381" t="s">
        <v>6926</v>
      </c>
    </row>
    <row r="2415" spans="12:15" x14ac:dyDescent="0.2">
      <c r="L2415" s="381" t="s">
        <v>9738</v>
      </c>
      <c r="M2415" s="381" t="s">
        <v>6928</v>
      </c>
      <c r="N2415" s="380" t="s">
        <v>6929</v>
      </c>
      <c r="O2415" s="381" t="s">
        <v>6930</v>
      </c>
    </row>
    <row r="2416" spans="12:15" x14ac:dyDescent="0.2">
      <c r="L2416" s="381" t="s">
        <v>9739</v>
      </c>
      <c r="M2416" s="381" t="s">
        <v>6928</v>
      </c>
      <c r="N2416" s="380" t="s">
        <v>6931</v>
      </c>
      <c r="O2416" s="381" t="s">
        <v>6932</v>
      </c>
    </row>
    <row r="2417" spans="12:15" x14ac:dyDescent="0.2">
      <c r="L2417" s="381" t="s">
        <v>9740</v>
      </c>
      <c r="M2417" s="381" t="s">
        <v>6928</v>
      </c>
      <c r="N2417" s="380" t="s">
        <v>6933</v>
      </c>
      <c r="O2417" s="381" t="s">
        <v>6934</v>
      </c>
    </row>
    <row r="2418" spans="12:15" x14ac:dyDescent="0.2">
      <c r="L2418" s="381" t="s">
        <v>9741</v>
      </c>
      <c r="M2418" s="381" t="s">
        <v>6928</v>
      </c>
      <c r="N2418" s="380" t="s">
        <v>6935</v>
      </c>
      <c r="O2418" s="381" t="s">
        <v>6936</v>
      </c>
    </row>
    <row r="2419" spans="12:15" x14ac:dyDescent="0.2">
      <c r="L2419" s="381" t="s">
        <v>9742</v>
      </c>
      <c r="M2419" s="381" t="s">
        <v>6928</v>
      </c>
      <c r="N2419" s="380" t="s">
        <v>6937</v>
      </c>
      <c r="O2419" s="381" t="s">
        <v>6938</v>
      </c>
    </row>
    <row r="2420" spans="12:15" x14ac:dyDescent="0.2">
      <c r="L2420" s="381" t="s">
        <v>9743</v>
      </c>
      <c r="M2420" s="381" t="s">
        <v>6928</v>
      </c>
      <c r="N2420" s="380" t="s">
        <v>6939</v>
      </c>
      <c r="O2420" s="381" t="s">
        <v>6940</v>
      </c>
    </row>
    <row r="2421" spans="12:15" x14ac:dyDescent="0.2">
      <c r="L2421" s="381" t="s">
        <v>9744</v>
      </c>
      <c r="M2421" s="381" t="s">
        <v>6928</v>
      </c>
      <c r="N2421" s="380" t="s">
        <v>6941</v>
      </c>
      <c r="O2421" s="381" t="s">
        <v>6942</v>
      </c>
    </row>
    <row r="2422" spans="12:15" x14ac:dyDescent="0.2">
      <c r="L2422" s="381" t="s">
        <v>9745</v>
      </c>
      <c r="M2422" s="381" t="s">
        <v>6928</v>
      </c>
      <c r="N2422" s="380" t="s">
        <v>6943</v>
      </c>
      <c r="O2422" s="381" t="s">
        <v>6944</v>
      </c>
    </row>
    <row r="2423" spans="12:15" x14ac:dyDescent="0.2">
      <c r="L2423" s="381" t="s">
        <v>9746</v>
      </c>
      <c r="M2423" s="381" t="s">
        <v>6928</v>
      </c>
      <c r="N2423" s="380" t="s">
        <v>6945</v>
      </c>
      <c r="O2423" s="381" t="s">
        <v>6946</v>
      </c>
    </row>
    <row r="2424" spans="12:15" x14ac:dyDescent="0.2">
      <c r="L2424" s="381" t="s">
        <v>9747</v>
      </c>
      <c r="M2424" s="381" t="s">
        <v>6928</v>
      </c>
      <c r="N2424" s="380" t="s">
        <v>6947</v>
      </c>
      <c r="O2424" s="381" t="s">
        <v>6948</v>
      </c>
    </row>
    <row r="2425" spans="12:15" x14ac:dyDescent="0.2">
      <c r="L2425" s="381" t="s">
        <v>9748</v>
      </c>
      <c r="M2425" s="381" t="s">
        <v>6928</v>
      </c>
      <c r="N2425" s="380" t="s">
        <v>6949</v>
      </c>
      <c r="O2425" s="381" t="s">
        <v>6950</v>
      </c>
    </row>
    <row r="2426" spans="12:15" x14ac:dyDescent="0.2">
      <c r="L2426" s="381" t="s">
        <v>9749</v>
      </c>
      <c r="M2426" s="381" t="s">
        <v>6928</v>
      </c>
      <c r="N2426" s="380" t="s">
        <v>6951</v>
      </c>
      <c r="O2426" s="381" t="s">
        <v>6952</v>
      </c>
    </row>
    <row r="2427" spans="12:15" x14ac:dyDescent="0.2">
      <c r="L2427" s="381" t="s">
        <v>9750</v>
      </c>
      <c r="M2427" s="381" t="s">
        <v>6928</v>
      </c>
      <c r="N2427" s="380" t="s">
        <v>6953</v>
      </c>
      <c r="O2427" s="381" t="s">
        <v>6954</v>
      </c>
    </row>
    <row r="2428" spans="12:15" x14ac:dyDescent="0.2">
      <c r="L2428" s="381" t="s">
        <v>9751</v>
      </c>
      <c r="M2428" s="381" t="s">
        <v>6928</v>
      </c>
      <c r="N2428" s="380" t="s">
        <v>6955</v>
      </c>
      <c r="O2428" s="381" t="s">
        <v>6956</v>
      </c>
    </row>
    <row r="2429" spans="12:15" x14ac:dyDescent="0.2">
      <c r="L2429" s="381" t="s">
        <v>9752</v>
      </c>
      <c r="M2429" s="381" t="s">
        <v>6928</v>
      </c>
      <c r="N2429" s="380" t="s">
        <v>6957</v>
      </c>
      <c r="O2429" s="381" t="s">
        <v>6958</v>
      </c>
    </row>
    <row r="2430" spans="12:15" x14ac:dyDescent="0.2">
      <c r="L2430" s="381" t="s">
        <v>9753</v>
      </c>
      <c r="M2430" s="381" t="s">
        <v>6928</v>
      </c>
      <c r="N2430" s="380" t="s">
        <v>6959</v>
      </c>
      <c r="O2430" s="381" t="s">
        <v>6960</v>
      </c>
    </row>
    <row r="2431" spans="12:15" x14ac:dyDescent="0.2">
      <c r="L2431" s="381" t="s">
        <v>9754</v>
      </c>
      <c r="M2431" s="381" t="s">
        <v>6928</v>
      </c>
      <c r="N2431" s="380" t="s">
        <v>6961</v>
      </c>
      <c r="O2431" s="381" t="s">
        <v>6962</v>
      </c>
    </row>
    <row r="2432" spans="12:15" x14ac:dyDescent="0.2">
      <c r="L2432" s="381" t="s">
        <v>9755</v>
      </c>
      <c r="M2432" s="381" t="s">
        <v>6928</v>
      </c>
      <c r="N2432" s="380" t="s">
        <v>6963</v>
      </c>
      <c r="O2432" s="381" t="s">
        <v>6964</v>
      </c>
    </row>
    <row r="2433" spans="12:15" x14ac:dyDescent="0.2">
      <c r="L2433" s="381" t="s">
        <v>9756</v>
      </c>
      <c r="M2433" s="381" t="s">
        <v>6928</v>
      </c>
      <c r="N2433" s="380" t="s">
        <v>6965</v>
      </c>
      <c r="O2433" s="381" t="s">
        <v>6966</v>
      </c>
    </row>
    <row r="2434" spans="12:15" x14ac:dyDescent="0.2">
      <c r="L2434" s="381" t="s">
        <v>9757</v>
      </c>
      <c r="M2434" s="381" t="s">
        <v>6928</v>
      </c>
      <c r="N2434" s="380" t="s">
        <v>6967</v>
      </c>
      <c r="O2434" s="381" t="s">
        <v>6968</v>
      </c>
    </row>
    <row r="2435" spans="12:15" x14ac:dyDescent="0.2">
      <c r="L2435" s="381" t="s">
        <v>9758</v>
      </c>
      <c r="M2435" s="381" t="s">
        <v>6928</v>
      </c>
      <c r="N2435" s="380" t="s">
        <v>6969</v>
      </c>
      <c r="O2435" s="381" t="s">
        <v>6970</v>
      </c>
    </row>
    <row r="2436" spans="12:15" x14ac:dyDescent="0.2">
      <c r="L2436" s="381" t="s">
        <v>9759</v>
      </c>
      <c r="M2436" s="381" t="s">
        <v>6928</v>
      </c>
      <c r="N2436" s="380" t="s">
        <v>6971</v>
      </c>
      <c r="O2436" s="381" t="s">
        <v>6972</v>
      </c>
    </row>
    <row r="2437" spans="12:15" x14ac:dyDescent="0.2">
      <c r="L2437" s="381" t="s">
        <v>9760</v>
      </c>
      <c r="M2437" s="381"/>
      <c r="N2437" s="380"/>
      <c r="O2437" s="381" t="s">
        <v>6972</v>
      </c>
    </row>
    <row r="2438" spans="12:15" x14ac:dyDescent="0.2">
      <c r="L2438" s="381" t="s">
        <v>9761</v>
      </c>
      <c r="M2438" s="381" t="s">
        <v>6928</v>
      </c>
      <c r="N2438" s="380" t="s">
        <v>6973</v>
      </c>
      <c r="O2438" s="381" t="s">
        <v>6974</v>
      </c>
    </row>
    <row r="2439" spans="12:15" x14ac:dyDescent="0.2">
      <c r="L2439" s="381" t="s">
        <v>9762</v>
      </c>
      <c r="M2439" s="381" t="s">
        <v>6928</v>
      </c>
      <c r="N2439" s="380" t="s">
        <v>6975</v>
      </c>
      <c r="O2439" s="381" t="s">
        <v>6976</v>
      </c>
    </row>
    <row r="2440" spans="12:15" x14ac:dyDescent="0.2">
      <c r="L2440" s="381" t="s">
        <v>9763</v>
      </c>
      <c r="M2440" s="381" t="s">
        <v>6928</v>
      </c>
      <c r="N2440" s="380" t="s">
        <v>4317</v>
      </c>
      <c r="O2440" s="381" t="s">
        <v>6977</v>
      </c>
    </row>
    <row r="2441" spans="12:15" x14ac:dyDescent="0.2">
      <c r="L2441" s="381" t="s">
        <v>9764</v>
      </c>
      <c r="M2441" s="381" t="s">
        <v>6928</v>
      </c>
      <c r="N2441" s="380" t="s">
        <v>6978</v>
      </c>
      <c r="O2441" s="381" t="s">
        <v>6979</v>
      </c>
    </row>
    <row r="2442" spans="12:15" x14ac:dyDescent="0.2">
      <c r="L2442" s="381" t="s">
        <v>9765</v>
      </c>
      <c r="M2442" s="381" t="s">
        <v>6928</v>
      </c>
      <c r="N2442" s="380" t="s">
        <v>6980</v>
      </c>
      <c r="O2442" s="381" t="s">
        <v>6981</v>
      </c>
    </row>
    <row r="2443" spans="12:15" x14ac:dyDescent="0.2">
      <c r="L2443" s="381" t="s">
        <v>9766</v>
      </c>
      <c r="M2443" s="381" t="s">
        <v>6928</v>
      </c>
      <c r="N2443" s="380" t="s">
        <v>6982</v>
      </c>
      <c r="O2443" s="381" t="s">
        <v>6983</v>
      </c>
    </row>
    <row r="2444" spans="12:15" x14ac:dyDescent="0.2">
      <c r="L2444" s="381" t="s">
        <v>9767</v>
      </c>
      <c r="M2444" s="381" t="s">
        <v>6928</v>
      </c>
      <c r="N2444" s="380" t="s">
        <v>6984</v>
      </c>
      <c r="O2444" s="381" t="s">
        <v>6985</v>
      </c>
    </row>
    <row r="2445" spans="12:15" x14ac:dyDescent="0.2">
      <c r="L2445" s="381" t="s">
        <v>9768</v>
      </c>
      <c r="M2445" s="381" t="s">
        <v>6928</v>
      </c>
      <c r="N2445" s="380" t="s">
        <v>6986</v>
      </c>
      <c r="O2445" s="381" t="s">
        <v>6987</v>
      </c>
    </row>
    <row r="2446" spans="12:15" x14ac:dyDescent="0.2">
      <c r="L2446" s="381" t="s">
        <v>9769</v>
      </c>
      <c r="M2446" s="381" t="s">
        <v>6928</v>
      </c>
      <c r="N2446" s="380" t="s">
        <v>6988</v>
      </c>
      <c r="O2446" s="381" t="s">
        <v>6989</v>
      </c>
    </row>
    <row r="2447" spans="12:15" x14ac:dyDescent="0.2">
      <c r="L2447" s="381" t="s">
        <v>9770</v>
      </c>
      <c r="M2447" s="381" t="s">
        <v>6928</v>
      </c>
      <c r="N2447" s="380" t="s">
        <v>6990</v>
      </c>
      <c r="O2447" s="381" t="s">
        <v>6991</v>
      </c>
    </row>
    <row r="2448" spans="12:15" x14ac:dyDescent="0.2">
      <c r="L2448" s="381" t="s">
        <v>9771</v>
      </c>
      <c r="M2448" s="381" t="s">
        <v>6928</v>
      </c>
      <c r="N2448" s="380" t="s">
        <v>6992</v>
      </c>
      <c r="O2448" s="381" t="s">
        <v>6993</v>
      </c>
    </row>
    <row r="2449" spans="12:15" x14ac:dyDescent="0.2">
      <c r="L2449" s="381" t="s">
        <v>9772</v>
      </c>
      <c r="M2449" s="381" t="s">
        <v>6928</v>
      </c>
      <c r="N2449" s="380" t="s">
        <v>6994</v>
      </c>
      <c r="O2449" s="381" t="s">
        <v>6995</v>
      </c>
    </row>
    <row r="2450" spans="12:15" x14ac:dyDescent="0.2">
      <c r="L2450" s="381" t="s">
        <v>9773</v>
      </c>
      <c r="M2450" s="381" t="s">
        <v>6928</v>
      </c>
      <c r="N2450" s="380" t="s">
        <v>4322</v>
      </c>
      <c r="O2450" s="381" t="s">
        <v>6996</v>
      </c>
    </row>
    <row r="2451" spans="12:15" x14ac:dyDescent="0.2">
      <c r="L2451" s="381" t="s">
        <v>9774</v>
      </c>
      <c r="M2451" s="381" t="s">
        <v>6928</v>
      </c>
      <c r="N2451" s="380" t="s">
        <v>6997</v>
      </c>
      <c r="O2451" s="381" t="s">
        <v>6998</v>
      </c>
    </row>
    <row r="2452" spans="12:15" x14ac:dyDescent="0.2">
      <c r="L2452" s="381" t="s">
        <v>9775</v>
      </c>
      <c r="M2452" s="381" t="s">
        <v>6928</v>
      </c>
      <c r="N2452" s="380" t="s">
        <v>6999</v>
      </c>
      <c r="O2452" s="381" t="s">
        <v>7000</v>
      </c>
    </row>
    <row r="2453" spans="12:15" x14ac:dyDescent="0.2">
      <c r="L2453" s="381" t="s">
        <v>9776</v>
      </c>
      <c r="M2453" s="381" t="s">
        <v>6928</v>
      </c>
      <c r="N2453" s="380" t="s">
        <v>7001</v>
      </c>
      <c r="O2453" s="381" t="s">
        <v>7002</v>
      </c>
    </row>
    <row r="2454" spans="12:15" x14ac:dyDescent="0.2">
      <c r="L2454" s="381" t="s">
        <v>9777</v>
      </c>
      <c r="M2454" s="381" t="s">
        <v>6928</v>
      </c>
      <c r="N2454" s="380" t="s">
        <v>3064</v>
      </c>
      <c r="O2454" s="381" t="s">
        <v>7003</v>
      </c>
    </row>
    <row r="2455" spans="12:15" x14ac:dyDescent="0.2">
      <c r="L2455" s="381" t="s">
        <v>9778</v>
      </c>
      <c r="M2455" s="381" t="s">
        <v>6928</v>
      </c>
      <c r="N2455" s="380" t="s">
        <v>7004</v>
      </c>
      <c r="O2455" s="381" t="s">
        <v>7005</v>
      </c>
    </row>
    <row r="2456" spans="12:15" x14ac:dyDescent="0.2">
      <c r="L2456" s="381" t="s">
        <v>9779</v>
      </c>
      <c r="M2456" s="381" t="s">
        <v>6928</v>
      </c>
      <c r="N2456" s="380" t="s">
        <v>7006</v>
      </c>
      <c r="O2456" s="381" t="s">
        <v>7007</v>
      </c>
    </row>
    <row r="2457" spans="12:15" x14ac:dyDescent="0.2">
      <c r="L2457" s="381" t="s">
        <v>9780</v>
      </c>
      <c r="M2457" s="381" t="s">
        <v>6928</v>
      </c>
      <c r="N2457" s="380" t="s">
        <v>7008</v>
      </c>
      <c r="O2457" s="381" t="s">
        <v>7009</v>
      </c>
    </row>
    <row r="2458" spans="12:15" x14ac:dyDescent="0.2">
      <c r="L2458" s="381" t="s">
        <v>9781</v>
      </c>
      <c r="M2458" s="381" t="s">
        <v>6928</v>
      </c>
      <c r="N2458" s="380" t="s">
        <v>7010</v>
      </c>
      <c r="O2458" s="381" t="s">
        <v>7011</v>
      </c>
    </row>
    <row r="2459" spans="12:15" x14ac:dyDescent="0.2">
      <c r="L2459" s="381" t="s">
        <v>9782</v>
      </c>
      <c r="M2459" s="381" t="s">
        <v>6928</v>
      </c>
      <c r="N2459" s="380" t="s">
        <v>7012</v>
      </c>
      <c r="O2459" s="381" t="s">
        <v>7013</v>
      </c>
    </row>
    <row r="2460" spans="12:15" x14ac:dyDescent="0.2">
      <c r="L2460" s="381" t="s">
        <v>9783</v>
      </c>
      <c r="M2460" s="381" t="s">
        <v>6928</v>
      </c>
      <c r="N2460" s="380" t="s">
        <v>7014</v>
      </c>
      <c r="O2460" s="381" t="s">
        <v>7015</v>
      </c>
    </row>
    <row r="2461" spans="12:15" x14ac:dyDescent="0.2">
      <c r="L2461" s="381" t="s">
        <v>9784</v>
      </c>
      <c r="M2461" s="381" t="s">
        <v>6928</v>
      </c>
      <c r="N2461" s="380" t="s">
        <v>7016</v>
      </c>
      <c r="O2461" s="381" t="s">
        <v>7017</v>
      </c>
    </row>
    <row r="2462" spans="12:15" x14ac:dyDescent="0.2">
      <c r="L2462" s="381" t="s">
        <v>9785</v>
      </c>
      <c r="M2462" s="381" t="s">
        <v>6928</v>
      </c>
      <c r="N2462" s="380" t="s">
        <v>7018</v>
      </c>
      <c r="O2462" s="381" t="s">
        <v>7019</v>
      </c>
    </row>
    <row r="2463" spans="12:15" x14ac:dyDescent="0.2">
      <c r="L2463" s="381" t="s">
        <v>9786</v>
      </c>
      <c r="M2463" s="381" t="s">
        <v>6928</v>
      </c>
      <c r="N2463" s="380" t="s">
        <v>7020</v>
      </c>
      <c r="O2463" s="381" t="s">
        <v>7021</v>
      </c>
    </row>
    <row r="2464" spans="12:15" x14ac:dyDescent="0.2">
      <c r="L2464" s="381" t="s">
        <v>9787</v>
      </c>
      <c r="M2464" s="381" t="s">
        <v>6928</v>
      </c>
      <c r="N2464" s="380" t="s">
        <v>7022</v>
      </c>
      <c r="O2464" s="381" t="s">
        <v>7023</v>
      </c>
    </row>
    <row r="2465" spans="12:15" x14ac:dyDescent="0.2">
      <c r="L2465" s="381" t="s">
        <v>9788</v>
      </c>
      <c r="M2465" s="381" t="s">
        <v>7025</v>
      </c>
      <c r="N2465" s="380" t="s">
        <v>7026</v>
      </c>
      <c r="O2465" s="381" t="s">
        <v>7027</v>
      </c>
    </row>
    <row r="2466" spans="12:15" x14ac:dyDescent="0.2">
      <c r="L2466" s="381" t="s">
        <v>9789</v>
      </c>
      <c r="M2466" s="381"/>
      <c r="N2466" s="380"/>
      <c r="O2466" s="381" t="s">
        <v>7027</v>
      </c>
    </row>
    <row r="2467" spans="12:15" x14ac:dyDescent="0.2">
      <c r="L2467" s="381" t="s">
        <v>9790</v>
      </c>
      <c r="M2467" s="381" t="s">
        <v>7025</v>
      </c>
      <c r="N2467" s="380" t="s">
        <v>7028</v>
      </c>
      <c r="O2467" s="381" t="s">
        <v>7029</v>
      </c>
    </row>
    <row r="2468" spans="12:15" x14ac:dyDescent="0.2">
      <c r="L2468" s="381" t="s">
        <v>9791</v>
      </c>
      <c r="M2468" s="381" t="s">
        <v>7025</v>
      </c>
      <c r="N2468" s="380" t="s">
        <v>7030</v>
      </c>
      <c r="O2468" s="381" t="s">
        <v>7031</v>
      </c>
    </row>
    <row r="2469" spans="12:15" x14ac:dyDescent="0.2">
      <c r="L2469" s="381" t="s">
        <v>9792</v>
      </c>
      <c r="M2469" s="381" t="s">
        <v>7025</v>
      </c>
      <c r="N2469" s="380" t="s">
        <v>7032</v>
      </c>
      <c r="O2469" s="381" t="s">
        <v>7033</v>
      </c>
    </row>
    <row r="2470" spans="12:15" x14ac:dyDescent="0.2">
      <c r="L2470" s="381" t="s">
        <v>9793</v>
      </c>
      <c r="M2470" s="381" t="s">
        <v>7025</v>
      </c>
      <c r="N2470" s="380" t="s">
        <v>7034</v>
      </c>
      <c r="O2470" s="381" t="s">
        <v>7035</v>
      </c>
    </row>
    <row r="2471" spans="12:15" x14ac:dyDescent="0.2">
      <c r="L2471" s="381" t="s">
        <v>9794</v>
      </c>
      <c r="M2471" s="381" t="s">
        <v>7025</v>
      </c>
      <c r="N2471" s="380" t="s">
        <v>7036</v>
      </c>
      <c r="O2471" s="381" t="s">
        <v>7037</v>
      </c>
    </row>
    <row r="2472" spans="12:15" x14ac:dyDescent="0.2">
      <c r="L2472" s="381" t="s">
        <v>9795</v>
      </c>
      <c r="M2472" s="381" t="s">
        <v>7025</v>
      </c>
      <c r="N2472" s="380" t="s">
        <v>7038</v>
      </c>
      <c r="O2472" s="381" t="s">
        <v>7039</v>
      </c>
    </row>
    <row r="2473" spans="12:15" x14ac:dyDescent="0.2">
      <c r="L2473" s="381" t="s">
        <v>9796</v>
      </c>
      <c r="M2473" s="381" t="s">
        <v>7025</v>
      </c>
      <c r="N2473" s="380" t="s">
        <v>7040</v>
      </c>
      <c r="O2473" s="381" t="s">
        <v>7041</v>
      </c>
    </row>
    <row r="2474" spans="12:15" x14ac:dyDescent="0.2">
      <c r="L2474" s="381" t="s">
        <v>9797</v>
      </c>
      <c r="M2474" s="381" t="s">
        <v>7025</v>
      </c>
      <c r="N2474" s="380" t="s">
        <v>7042</v>
      </c>
      <c r="O2474" s="381" t="s">
        <v>7043</v>
      </c>
    </row>
    <row r="2475" spans="12:15" x14ac:dyDescent="0.2">
      <c r="L2475" s="381" t="s">
        <v>9798</v>
      </c>
      <c r="M2475" s="381" t="s">
        <v>7025</v>
      </c>
      <c r="N2475" s="380" t="s">
        <v>7044</v>
      </c>
      <c r="O2475" s="381" t="s">
        <v>7045</v>
      </c>
    </row>
    <row r="2476" spans="12:15" x14ac:dyDescent="0.2">
      <c r="L2476" s="381" t="s">
        <v>9799</v>
      </c>
      <c r="M2476" s="381" t="s">
        <v>7025</v>
      </c>
      <c r="N2476" s="380" t="s">
        <v>7046</v>
      </c>
      <c r="O2476" s="381" t="s">
        <v>7047</v>
      </c>
    </row>
    <row r="2477" spans="12:15" x14ac:dyDescent="0.2">
      <c r="L2477" s="381" t="s">
        <v>9800</v>
      </c>
      <c r="M2477" s="381" t="s">
        <v>7025</v>
      </c>
      <c r="N2477" s="380" t="s">
        <v>7048</v>
      </c>
      <c r="O2477" s="381" t="s">
        <v>7049</v>
      </c>
    </row>
    <row r="2478" spans="12:15" x14ac:dyDescent="0.2">
      <c r="L2478" s="381" t="s">
        <v>9801</v>
      </c>
      <c r="M2478" s="381" t="s">
        <v>7025</v>
      </c>
      <c r="N2478" s="380" t="s">
        <v>7050</v>
      </c>
      <c r="O2478" s="381" t="s">
        <v>7051</v>
      </c>
    </row>
    <row r="2479" spans="12:15" x14ac:dyDescent="0.2">
      <c r="L2479" s="381" t="s">
        <v>9802</v>
      </c>
      <c r="M2479" s="381" t="s">
        <v>7025</v>
      </c>
      <c r="N2479" s="380" t="s">
        <v>7052</v>
      </c>
      <c r="O2479" s="381" t="s">
        <v>7053</v>
      </c>
    </row>
    <row r="2480" spans="12:15" x14ac:dyDescent="0.2">
      <c r="L2480" s="381" t="s">
        <v>9803</v>
      </c>
      <c r="M2480" s="381" t="s">
        <v>7025</v>
      </c>
      <c r="N2480" s="380" t="s">
        <v>7054</v>
      </c>
      <c r="O2480" s="381" t="s">
        <v>7055</v>
      </c>
    </row>
    <row r="2481" spans="12:15" x14ac:dyDescent="0.2">
      <c r="L2481" s="381" t="s">
        <v>9804</v>
      </c>
      <c r="M2481" s="381" t="s">
        <v>7025</v>
      </c>
      <c r="N2481" s="380" t="s">
        <v>7056</v>
      </c>
      <c r="O2481" s="381" t="s">
        <v>7057</v>
      </c>
    </row>
    <row r="2482" spans="12:15" x14ac:dyDescent="0.2">
      <c r="L2482" s="381" t="s">
        <v>9805</v>
      </c>
      <c r="M2482" s="381" t="s">
        <v>7025</v>
      </c>
      <c r="N2482" s="380" t="s">
        <v>7058</v>
      </c>
      <c r="O2482" s="381" t="s">
        <v>7059</v>
      </c>
    </row>
    <row r="2483" spans="12:15" x14ac:dyDescent="0.2">
      <c r="L2483" s="381" t="s">
        <v>9806</v>
      </c>
      <c r="M2483" s="381" t="s">
        <v>7025</v>
      </c>
      <c r="N2483" s="380" t="s">
        <v>7060</v>
      </c>
      <c r="O2483" s="381" t="s">
        <v>7061</v>
      </c>
    </row>
    <row r="2484" spans="12:15" x14ac:dyDescent="0.2">
      <c r="L2484" s="381" t="s">
        <v>9807</v>
      </c>
      <c r="M2484" s="381" t="s">
        <v>7025</v>
      </c>
      <c r="N2484" s="380" t="s">
        <v>7062</v>
      </c>
      <c r="O2484" s="381" t="s">
        <v>7063</v>
      </c>
    </row>
    <row r="2485" spans="12:15" x14ac:dyDescent="0.2">
      <c r="L2485" s="381" t="s">
        <v>9808</v>
      </c>
      <c r="M2485" s="381" t="s">
        <v>7025</v>
      </c>
      <c r="N2485" s="380" t="s">
        <v>7064</v>
      </c>
      <c r="O2485" s="381" t="s">
        <v>7065</v>
      </c>
    </row>
    <row r="2486" spans="12:15" x14ac:dyDescent="0.2">
      <c r="L2486" s="381" t="s">
        <v>9809</v>
      </c>
      <c r="M2486" s="381" t="s">
        <v>7025</v>
      </c>
      <c r="N2486" s="380" t="s">
        <v>7066</v>
      </c>
      <c r="O2486" s="381" t="s">
        <v>7067</v>
      </c>
    </row>
    <row r="2487" spans="12:15" x14ac:dyDescent="0.2">
      <c r="L2487" s="381" t="s">
        <v>9810</v>
      </c>
      <c r="M2487" s="381" t="s">
        <v>7025</v>
      </c>
      <c r="N2487" s="380" t="s">
        <v>7068</v>
      </c>
      <c r="O2487" s="381" t="s">
        <v>7069</v>
      </c>
    </row>
    <row r="2488" spans="12:15" x14ac:dyDescent="0.2">
      <c r="L2488" s="381" t="s">
        <v>9811</v>
      </c>
      <c r="M2488" s="381" t="s">
        <v>7025</v>
      </c>
      <c r="N2488" s="380" t="s">
        <v>7070</v>
      </c>
      <c r="O2488" s="381" t="s">
        <v>7071</v>
      </c>
    </row>
    <row r="2489" spans="12:15" x14ac:dyDescent="0.2">
      <c r="L2489" s="381" t="s">
        <v>9812</v>
      </c>
      <c r="M2489" s="381" t="s">
        <v>7025</v>
      </c>
      <c r="N2489" s="380" t="s">
        <v>7072</v>
      </c>
      <c r="O2489" s="381" t="s">
        <v>7073</v>
      </c>
    </row>
    <row r="2490" spans="12:15" x14ac:dyDescent="0.2">
      <c r="L2490" s="381" t="s">
        <v>9813</v>
      </c>
      <c r="M2490" s="381" t="s">
        <v>7025</v>
      </c>
      <c r="N2490" s="380" t="s">
        <v>7074</v>
      </c>
      <c r="O2490" s="381" t="s">
        <v>7075</v>
      </c>
    </row>
    <row r="2491" spans="12:15" x14ac:dyDescent="0.2">
      <c r="L2491" s="381" t="s">
        <v>9814</v>
      </c>
      <c r="M2491" s="381" t="s">
        <v>7025</v>
      </c>
      <c r="N2491" s="380" t="s">
        <v>7076</v>
      </c>
      <c r="O2491" s="381" t="s">
        <v>7077</v>
      </c>
    </row>
    <row r="2492" spans="12:15" x14ac:dyDescent="0.2">
      <c r="L2492" s="381" t="s">
        <v>9815</v>
      </c>
      <c r="M2492" s="381" t="s">
        <v>7025</v>
      </c>
      <c r="N2492" s="380" t="s">
        <v>7078</v>
      </c>
      <c r="O2492" s="381" t="s">
        <v>7079</v>
      </c>
    </row>
    <row r="2493" spans="12:15" x14ac:dyDescent="0.2">
      <c r="L2493" s="381" t="s">
        <v>9816</v>
      </c>
      <c r="M2493" s="381" t="s">
        <v>7025</v>
      </c>
      <c r="N2493" s="380" t="s">
        <v>7080</v>
      </c>
      <c r="O2493" s="381" t="s">
        <v>7081</v>
      </c>
    </row>
    <row r="2494" spans="12:15" x14ac:dyDescent="0.2">
      <c r="L2494" s="381" t="s">
        <v>9817</v>
      </c>
      <c r="M2494" s="381" t="s">
        <v>7025</v>
      </c>
      <c r="N2494" s="380" t="s">
        <v>7082</v>
      </c>
      <c r="O2494" s="381" t="s">
        <v>7083</v>
      </c>
    </row>
    <row r="2495" spans="12:15" x14ac:dyDescent="0.2">
      <c r="L2495" s="381" t="s">
        <v>9818</v>
      </c>
      <c r="M2495" s="381" t="s">
        <v>7025</v>
      </c>
      <c r="N2495" s="380" t="s">
        <v>7084</v>
      </c>
      <c r="O2495" s="381" t="s">
        <v>7085</v>
      </c>
    </row>
    <row r="2496" spans="12:15" x14ac:dyDescent="0.2">
      <c r="L2496" s="381" t="s">
        <v>9819</v>
      </c>
      <c r="M2496" s="381" t="s">
        <v>7025</v>
      </c>
      <c r="N2496" s="380" t="s">
        <v>7086</v>
      </c>
      <c r="O2496" s="381" t="s">
        <v>7087</v>
      </c>
    </row>
    <row r="2497" spans="12:15" x14ac:dyDescent="0.2">
      <c r="L2497" s="381" t="s">
        <v>9820</v>
      </c>
      <c r="M2497" s="381" t="s">
        <v>7025</v>
      </c>
      <c r="N2497" s="380" t="s">
        <v>7088</v>
      </c>
      <c r="O2497" s="381" t="s">
        <v>7089</v>
      </c>
    </row>
    <row r="2498" spans="12:15" x14ac:dyDescent="0.2">
      <c r="L2498" s="381" t="s">
        <v>9821</v>
      </c>
      <c r="M2498" s="381" t="s">
        <v>7025</v>
      </c>
      <c r="N2498" s="380" t="s">
        <v>7090</v>
      </c>
      <c r="O2498" s="381" t="s">
        <v>7091</v>
      </c>
    </row>
    <row r="2499" spans="12:15" x14ac:dyDescent="0.2">
      <c r="L2499" s="381" t="s">
        <v>9822</v>
      </c>
      <c r="M2499" s="381" t="s">
        <v>7025</v>
      </c>
      <c r="N2499" s="380" t="s">
        <v>7092</v>
      </c>
      <c r="O2499" s="381" t="s">
        <v>7093</v>
      </c>
    </row>
    <row r="2500" spans="12:15" x14ac:dyDescent="0.2">
      <c r="L2500" s="381" t="s">
        <v>9823</v>
      </c>
      <c r="M2500" s="381" t="s">
        <v>7095</v>
      </c>
      <c r="N2500" s="380" t="s">
        <v>7096</v>
      </c>
      <c r="O2500" s="381" t="s">
        <v>7097</v>
      </c>
    </row>
    <row r="2501" spans="12:15" x14ac:dyDescent="0.2">
      <c r="L2501" s="381" t="s">
        <v>9824</v>
      </c>
      <c r="M2501" s="381" t="s">
        <v>7095</v>
      </c>
      <c r="N2501" s="380" t="s">
        <v>7098</v>
      </c>
      <c r="O2501" s="381" t="s">
        <v>7099</v>
      </c>
    </row>
    <row r="2502" spans="12:15" x14ac:dyDescent="0.2">
      <c r="L2502" s="381" t="s">
        <v>9825</v>
      </c>
      <c r="M2502" s="381" t="s">
        <v>7095</v>
      </c>
      <c r="N2502" s="380" t="s">
        <v>7100</v>
      </c>
      <c r="O2502" s="381" t="s">
        <v>7101</v>
      </c>
    </row>
    <row r="2503" spans="12:15" x14ac:dyDescent="0.2">
      <c r="L2503" s="381" t="s">
        <v>9826</v>
      </c>
      <c r="M2503" s="381" t="s">
        <v>7095</v>
      </c>
      <c r="N2503" s="380" t="s">
        <v>4763</v>
      </c>
      <c r="O2503" s="381" t="s">
        <v>7102</v>
      </c>
    </row>
    <row r="2504" spans="12:15" x14ac:dyDescent="0.2">
      <c r="L2504" s="381" t="s">
        <v>9827</v>
      </c>
      <c r="M2504" s="381"/>
      <c r="N2504" s="380"/>
      <c r="O2504" s="381" t="s">
        <v>7102</v>
      </c>
    </row>
    <row r="2505" spans="12:15" x14ac:dyDescent="0.2">
      <c r="L2505" s="381" t="s">
        <v>9828</v>
      </c>
      <c r="M2505" s="381" t="s">
        <v>7095</v>
      </c>
      <c r="N2505" s="380" t="s">
        <v>7103</v>
      </c>
      <c r="O2505" s="381" t="s">
        <v>7104</v>
      </c>
    </row>
    <row r="2506" spans="12:15" x14ac:dyDescent="0.2">
      <c r="L2506" s="381" t="s">
        <v>9829</v>
      </c>
      <c r="M2506" s="381" t="s">
        <v>7095</v>
      </c>
      <c r="N2506" s="380" t="s">
        <v>7105</v>
      </c>
      <c r="O2506" s="381" t="s">
        <v>7106</v>
      </c>
    </row>
    <row r="2507" spans="12:15" x14ac:dyDescent="0.2">
      <c r="L2507" s="381" t="s">
        <v>9830</v>
      </c>
      <c r="M2507" s="381" t="s">
        <v>7095</v>
      </c>
      <c r="N2507" s="380" t="s">
        <v>7107</v>
      </c>
      <c r="O2507" s="381" t="s">
        <v>7108</v>
      </c>
    </row>
    <row r="2508" spans="12:15" x14ac:dyDescent="0.2">
      <c r="L2508" s="381" t="s">
        <v>9831</v>
      </c>
      <c r="M2508" s="381" t="s">
        <v>7095</v>
      </c>
      <c r="N2508" s="380" t="s">
        <v>7109</v>
      </c>
      <c r="O2508" s="381" t="s">
        <v>7110</v>
      </c>
    </row>
    <row r="2509" spans="12:15" x14ac:dyDescent="0.2">
      <c r="L2509" s="381" t="s">
        <v>9832</v>
      </c>
      <c r="M2509" s="381"/>
      <c r="N2509" s="380"/>
      <c r="O2509" s="381" t="s">
        <v>7110</v>
      </c>
    </row>
    <row r="2510" spans="12:15" x14ac:dyDescent="0.2">
      <c r="L2510" s="381" t="s">
        <v>9833</v>
      </c>
      <c r="M2510" s="381" t="s">
        <v>7095</v>
      </c>
      <c r="N2510" s="380" t="s">
        <v>5716</v>
      </c>
      <c r="O2510" s="381" t="s">
        <v>7111</v>
      </c>
    </row>
    <row r="2511" spans="12:15" x14ac:dyDescent="0.2">
      <c r="L2511" s="381" t="s">
        <v>9834</v>
      </c>
      <c r="M2511" s="381" t="s">
        <v>7095</v>
      </c>
      <c r="N2511" s="380" t="s">
        <v>7112</v>
      </c>
      <c r="O2511" s="381" t="s">
        <v>7113</v>
      </c>
    </row>
    <row r="2512" spans="12:15" x14ac:dyDescent="0.2">
      <c r="L2512" s="381" t="s">
        <v>9835</v>
      </c>
      <c r="M2512" s="381"/>
      <c r="N2512" s="380"/>
      <c r="O2512" s="381" t="s">
        <v>7113</v>
      </c>
    </row>
    <row r="2513" spans="12:15" x14ac:dyDescent="0.2">
      <c r="L2513" s="381" t="s">
        <v>9836</v>
      </c>
      <c r="M2513" s="381" t="s">
        <v>7095</v>
      </c>
      <c r="N2513" s="380" t="s">
        <v>7114</v>
      </c>
      <c r="O2513" s="381" t="s">
        <v>7115</v>
      </c>
    </row>
    <row r="2514" spans="12:15" x14ac:dyDescent="0.2">
      <c r="L2514" s="381" t="s">
        <v>9837</v>
      </c>
      <c r="M2514" s="381" t="s">
        <v>7095</v>
      </c>
      <c r="N2514" s="380" t="s">
        <v>7116</v>
      </c>
      <c r="O2514" s="381" t="s">
        <v>7117</v>
      </c>
    </row>
    <row r="2515" spans="12:15" x14ac:dyDescent="0.2">
      <c r="L2515" s="381" t="s">
        <v>9838</v>
      </c>
      <c r="M2515" s="381"/>
      <c r="N2515" s="380"/>
      <c r="O2515" s="381" t="s">
        <v>7117</v>
      </c>
    </row>
    <row r="2516" spans="12:15" x14ac:dyDescent="0.2">
      <c r="L2516" s="381" t="s">
        <v>9839</v>
      </c>
      <c r="M2516" s="381"/>
      <c r="N2516" s="380"/>
      <c r="O2516" s="381" t="s">
        <v>7117</v>
      </c>
    </row>
    <row r="2517" spans="12:15" x14ac:dyDescent="0.2">
      <c r="L2517" s="381" t="s">
        <v>9840</v>
      </c>
      <c r="M2517" s="381" t="s">
        <v>7095</v>
      </c>
      <c r="N2517" s="380" t="s">
        <v>7118</v>
      </c>
      <c r="O2517" s="381" t="s">
        <v>7119</v>
      </c>
    </row>
    <row r="2518" spans="12:15" x14ac:dyDescent="0.2">
      <c r="L2518" s="381" t="s">
        <v>9841</v>
      </c>
      <c r="M2518" s="381"/>
      <c r="N2518" s="380"/>
      <c r="O2518" s="381" t="s">
        <v>7119</v>
      </c>
    </row>
    <row r="2519" spans="12:15" x14ac:dyDescent="0.2">
      <c r="L2519" s="381" t="s">
        <v>9842</v>
      </c>
      <c r="M2519" s="381" t="s">
        <v>7095</v>
      </c>
      <c r="N2519" s="380" t="s">
        <v>7120</v>
      </c>
      <c r="O2519" s="381" t="s">
        <v>7121</v>
      </c>
    </row>
    <row r="2520" spans="12:15" x14ac:dyDescent="0.2">
      <c r="L2520" s="381" t="s">
        <v>9843</v>
      </c>
      <c r="M2520" s="381" t="s">
        <v>7095</v>
      </c>
      <c r="N2520" s="380" t="s">
        <v>7122</v>
      </c>
      <c r="O2520" s="381" t="s">
        <v>7123</v>
      </c>
    </row>
    <row r="2521" spans="12:15" x14ac:dyDescent="0.2">
      <c r="L2521" s="381" t="s">
        <v>9844</v>
      </c>
      <c r="M2521" s="381" t="s">
        <v>7095</v>
      </c>
      <c r="N2521" s="380" t="s">
        <v>7124</v>
      </c>
      <c r="O2521" s="381" t="s">
        <v>7125</v>
      </c>
    </row>
    <row r="2522" spans="12:15" x14ac:dyDescent="0.2">
      <c r="L2522" s="381" t="s">
        <v>9845</v>
      </c>
      <c r="M2522" s="381" t="s">
        <v>7095</v>
      </c>
      <c r="N2522" s="380" t="s">
        <v>7126</v>
      </c>
      <c r="O2522" s="381" t="s">
        <v>7127</v>
      </c>
    </row>
    <row r="2523" spans="12:15" x14ac:dyDescent="0.2">
      <c r="L2523" s="381" t="s">
        <v>9846</v>
      </c>
      <c r="M2523" s="381" t="s">
        <v>7095</v>
      </c>
      <c r="N2523" s="380" t="s">
        <v>7128</v>
      </c>
      <c r="O2523" s="381" t="s">
        <v>7129</v>
      </c>
    </row>
    <row r="2524" spans="12:15" x14ac:dyDescent="0.2">
      <c r="L2524" s="381" t="s">
        <v>9847</v>
      </c>
      <c r="M2524" s="381" t="s">
        <v>7095</v>
      </c>
      <c r="N2524" s="380" t="s">
        <v>7130</v>
      </c>
      <c r="O2524" s="381" t="s">
        <v>7131</v>
      </c>
    </row>
    <row r="2525" spans="12:15" x14ac:dyDescent="0.2">
      <c r="L2525" s="381" t="s">
        <v>9848</v>
      </c>
      <c r="M2525" s="381" t="s">
        <v>7095</v>
      </c>
      <c r="N2525" s="380" t="s">
        <v>7132</v>
      </c>
      <c r="O2525" s="381" t="s">
        <v>7133</v>
      </c>
    </row>
    <row r="2526" spans="12:15" x14ac:dyDescent="0.2">
      <c r="L2526" s="381" t="s">
        <v>9849</v>
      </c>
      <c r="M2526" s="381" t="s">
        <v>7095</v>
      </c>
      <c r="N2526" s="380" t="s">
        <v>7134</v>
      </c>
      <c r="O2526" s="381" t="s">
        <v>7135</v>
      </c>
    </row>
    <row r="2527" spans="12:15" x14ac:dyDescent="0.2">
      <c r="L2527" s="381" t="s">
        <v>9850</v>
      </c>
      <c r="M2527" s="381" t="s">
        <v>7095</v>
      </c>
      <c r="N2527" s="380" t="s">
        <v>7136</v>
      </c>
      <c r="O2527" s="381" t="s">
        <v>7137</v>
      </c>
    </row>
    <row r="2528" spans="12:15" x14ac:dyDescent="0.2">
      <c r="L2528" s="381" t="s">
        <v>9851</v>
      </c>
      <c r="M2528" s="381" t="s">
        <v>7139</v>
      </c>
      <c r="N2528" s="380" t="s">
        <v>2996</v>
      </c>
      <c r="O2528" s="381" t="s">
        <v>2997</v>
      </c>
    </row>
    <row r="2529" spans="12:15" x14ac:dyDescent="0.2">
      <c r="L2529" s="381" t="s">
        <v>9852</v>
      </c>
      <c r="M2529" s="381" t="s">
        <v>7139</v>
      </c>
      <c r="N2529" s="380" t="s">
        <v>2998</v>
      </c>
      <c r="O2529" s="381" t="s">
        <v>2999</v>
      </c>
    </row>
    <row r="2530" spans="12:15" x14ac:dyDescent="0.2">
      <c r="L2530" s="381" t="s">
        <v>9853</v>
      </c>
      <c r="M2530" s="381" t="s">
        <v>7139</v>
      </c>
      <c r="N2530" s="380" t="s">
        <v>3000</v>
      </c>
      <c r="O2530" s="381" t="s">
        <v>3001</v>
      </c>
    </row>
    <row r="2531" spans="12:15" x14ac:dyDescent="0.2">
      <c r="L2531" s="381" t="s">
        <v>9854</v>
      </c>
      <c r="M2531" s="381" t="s">
        <v>7139</v>
      </c>
      <c r="N2531" s="380" t="s">
        <v>3002</v>
      </c>
      <c r="O2531" s="381" t="s">
        <v>3003</v>
      </c>
    </row>
    <row r="2532" spans="12:15" x14ac:dyDescent="0.2">
      <c r="L2532" s="381" t="s">
        <v>9855</v>
      </c>
      <c r="M2532" s="381" t="s">
        <v>7139</v>
      </c>
      <c r="N2532" s="380" t="s">
        <v>3004</v>
      </c>
      <c r="O2532" s="381" t="s">
        <v>3005</v>
      </c>
    </row>
    <row r="2533" spans="12:15" x14ac:dyDescent="0.2">
      <c r="L2533" s="381" t="s">
        <v>9856</v>
      </c>
      <c r="M2533" s="381" t="s">
        <v>7139</v>
      </c>
      <c r="N2533" s="380" t="s">
        <v>3006</v>
      </c>
      <c r="O2533" s="381" t="s">
        <v>3007</v>
      </c>
    </row>
    <row r="2534" spans="12:15" x14ac:dyDescent="0.2">
      <c r="L2534" s="381" t="s">
        <v>9857</v>
      </c>
      <c r="M2534" s="381" t="s">
        <v>7139</v>
      </c>
      <c r="N2534" s="380" t="s">
        <v>3008</v>
      </c>
      <c r="O2534" s="381" t="s">
        <v>3009</v>
      </c>
    </row>
    <row r="2535" spans="12:15" x14ac:dyDescent="0.2">
      <c r="L2535" s="381" t="s">
        <v>9858</v>
      </c>
      <c r="M2535" s="381" t="s">
        <v>7139</v>
      </c>
      <c r="N2535" s="380" t="s">
        <v>3010</v>
      </c>
      <c r="O2535" s="381" t="s">
        <v>3011</v>
      </c>
    </row>
    <row r="2536" spans="12:15" x14ac:dyDescent="0.2">
      <c r="L2536" s="381" t="s">
        <v>9859</v>
      </c>
      <c r="M2536" s="381" t="s">
        <v>7139</v>
      </c>
      <c r="N2536" s="380" t="s">
        <v>3012</v>
      </c>
      <c r="O2536" s="381" t="s">
        <v>3013</v>
      </c>
    </row>
    <row r="2537" spans="12:15" x14ac:dyDescent="0.2">
      <c r="L2537" s="381" t="s">
        <v>9860</v>
      </c>
      <c r="M2537" s="381" t="s">
        <v>7139</v>
      </c>
      <c r="N2537" s="380" t="s">
        <v>3014</v>
      </c>
      <c r="O2537" s="381" t="s">
        <v>3015</v>
      </c>
    </row>
    <row r="2538" spans="12:15" x14ac:dyDescent="0.2">
      <c r="L2538" s="381" t="s">
        <v>9861</v>
      </c>
      <c r="M2538" s="381" t="s">
        <v>7139</v>
      </c>
      <c r="N2538" s="380" t="s">
        <v>3016</v>
      </c>
      <c r="O2538" s="381" t="s">
        <v>3017</v>
      </c>
    </row>
    <row r="2539" spans="12:15" x14ac:dyDescent="0.2">
      <c r="L2539" s="381" t="s">
        <v>9862</v>
      </c>
      <c r="M2539" s="381" t="s">
        <v>7139</v>
      </c>
      <c r="N2539" s="380" t="s">
        <v>3018</v>
      </c>
      <c r="O2539" s="381" t="s">
        <v>3019</v>
      </c>
    </row>
    <row r="2540" spans="12:15" x14ac:dyDescent="0.2">
      <c r="L2540" s="381" t="s">
        <v>9863</v>
      </c>
      <c r="M2540" s="381" t="s">
        <v>7139</v>
      </c>
      <c r="N2540" s="380" t="s">
        <v>3020</v>
      </c>
      <c r="O2540" s="381" t="s">
        <v>3021</v>
      </c>
    </row>
    <row r="2541" spans="12:15" x14ac:dyDescent="0.2">
      <c r="L2541" s="381" t="s">
        <v>9864</v>
      </c>
      <c r="M2541" s="381" t="s">
        <v>7139</v>
      </c>
      <c r="N2541" s="380" t="s">
        <v>3022</v>
      </c>
      <c r="O2541" s="381" t="s">
        <v>3023</v>
      </c>
    </row>
    <row r="2542" spans="12:15" x14ac:dyDescent="0.2">
      <c r="L2542" s="381" t="s">
        <v>9865</v>
      </c>
      <c r="M2542" s="381" t="s">
        <v>7139</v>
      </c>
      <c r="N2542" s="380" t="s">
        <v>3024</v>
      </c>
      <c r="O2542" s="381" t="s">
        <v>3025</v>
      </c>
    </row>
    <row r="2543" spans="12:15" x14ac:dyDescent="0.2">
      <c r="L2543" s="381" t="s">
        <v>9866</v>
      </c>
      <c r="M2543" s="381" t="s">
        <v>7139</v>
      </c>
      <c r="N2543" s="380" t="s">
        <v>3026</v>
      </c>
      <c r="O2543" s="381" t="s">
        <v>3027</v>
      </c>
    </row>
    <row r="2544" spans="12:15" x14ac:dyDescent="0.2">
      <c r="L2544" s="381" t="s">
        <v>9867</v>
      </c>
      <c r="M2544" s="381" t="s">
        <v>7139</v>
      </c>
      <c r="N2544" s="380" t="s">
        <v>3028</v>
      </c>
      <c r="O2544" s="381" t="s">
        <v>3029</v>
      </c>
    </row>
    <row r="2545" spans="12:15" x14ac:dyDescent="0.2">
      <c r="L2545" s="381" t="s">
        <v>9868</v>
      </c>
      <c r="M2545" s="381" t="s">
        <v>7139</v>
      </c>
      <c r="N2545" s="380" t="s">
        <v>3030</v>
      </c>
      <c r="O2545" s="381" t="s">
        <v>3031</v>
      </c>
    </row>
    <row r="2546" spans="12:15" x14ac:dyDescent="0.2">
      <c r="L2546" s="381" t="s">
        <v>9869</v>
      </c>
      <c r="M2546" s="381" t="s">
        <v>7139</v>
      </c>
      <c r="N2546" s="380" t="s">
        <v>3032</v>
      </c>
      <c r="O2546" s="381" t="s">
        <v>3033</v>
      </c>
    </row>
    <row r="2547" spans="12:15" x14ac:dyDescent="0.2">
      <c r="L2547" s="381" t="s">
        <v>9870</v>
      </c>
      <c r="M2547" s="381" t="s">
        <v>7139</v>
      </c>
      <c r="N2547" s="380" t="s">
        <v>3034</v>
      </c>
      <c r="O2547" s="381" t="s">
        <v>3035</v>
      </c>
    </row>
    <row r="2548" spans="12:15" x14ac:dyDescent="0.2">
      <c r="L2548" s="381" t="s">
        <v>9871</v>
      </c>
      <c r="M2548" s="381" t="s">
        <v>7139</v>
      </c>
      <c r="N2548" s="380" t="s">
        <v>3036</v>
      </c>
      <c r="O2548" s="381" t="s">
        <v>3037</v>
      </c>
    </row>
    <row r="2549" spans="12:15" x14ac:dyDescent="0.2">
      <c r="L2549" s="381" t="s">
        <v>9872</v>
      </c>
      <c r="M2549" s="381" t="s">
        <v>7139</v>
      </c>
      <c r="N2549" s="380" t="s">
        <v>3038</v>
      </c>
      <c r="O2549" s="381" t="s">
        <v>3039</v>
      </c>
    </row>
    <row r="2550" spans="12:15" x14ac:dyDescent="0.2">
      <c r="L2550" s="381" t="s">
        <v>9873</v>
      </c>
      <c r="M2550" s="381" t="s">
        <v>7139</v>
      </c>
      <c r="N2550" s="380" t="s">
        <v>3040</v>
      </c>
      <c r="O2550" s="381" t="s">
        <v>3041</v>
      </c>
    </row>
    <row r="2551" spans="12:15" x14ac:dyDescent="0.2">
      <c r="L2551" s="381" t="s">
        <v>9874</v>
      </c>
      <c r="M2551" s="381" t="s">
        <v>7139</v>
      </c>
      <c r="N2551" s="380" t="s">
        <v>3042</v>
      </c>
      <c r="O2551" s="381" t="s">
        <v>3043</v>
      </c>
    </row>
    <row r="2552" spans="12:15" x14ac:dyDescent="0.2">
      <c r="L2552" s="381" t="s">
        <v>9875</v>
      </c>
      <c r="M2552" s="381" t="s">
        <v>7139</v>
      </c>
      <c r="N2552" s="380" t="s">
        <v>3044</v>
      </c>
      <c r="O2552" s="381" t="s">
        <v>3045</v>
      </c>
    </row>
    <row r="2553" spans="12:15" x14ac:dyDescent="0.2">
      <c r="L2553" s="381" t="s">
        <v>9876</v>
      </c>
      <c r="M2553" s="381" t="s">
        <v>7139</v>
      </c>
      <c r="N2553" s="380" t="s">
        <v>3046</v>
      </c>
      <c r="O2553" s="381" t="s">
        <v>3047</v>
      </c>
    </row>
    <row r="2554" spans="12:15" x14ac:dyDescent="0.2">
      <c r="L2554" s="381" t="s">
        <v>9877</v>
      </c>
      <c r="M2554" s="381" t="s">
        <v>7139</v>
      </c>
      <c r="N2554" s="380" t="s">
        <v>3048</v>
      </c>
      <c r="O2554" s="381" t="s">
        <v>3049</v>
      </c>
    </row>
    <row r="2555" spans="12:15" x14ac:dyDescent="0.2">
      <c r="L2555" s="381" t="s">
        <v>9878</v>
      </c>
      <c r="M2555" s="381" t="s">
        <v>7139</v>
      </c>
      <c r="N2555" s="380" t="s">
        <v>3050</v>
      </c>
      <c r="O2555" s="381" t="s">
        <v>3051</v>
      </c>
    </row>
    <row r="2556" spans="12:15" x14ac:dyDescent="0.2">
      <c r="L2556" s="381" t="s">
        <v>9879</v>
      </c>
      <c r="M2556" s="381" t="s">
        <v>7139</v>
      </c>
      <c r="N2556" s="380" t="s">
        <v>3052</v>
      </c>
      <c r="O2556" s="381" t="s">
        <v>3053</v>
      </c>
    </row>
    <row r="2557" spans="12:15" x14ac:dyDescent="0.2">
      <c r="L2557" s="381" t="s">
        <v>9880</v>
      </c>
      <c r="M2557" s="381" t="s">
        <v>7139</v>
      </c>
      <c r="N2557" s="380" t="s">
        <v>3054</v>
      </c>
      <c r="O2557" s="381" t="s">
        <v>3055</v>
      </c>
    </row>
    <row r="2558" spans="12:15" x14ac:dyDescent="0.2">
      <c r="L2558" s="381" t="s">
        <v>9881</v>
      </c>
      <c r="M2558" s="381" t="s">
        <v>7139</v>
      </c>
      <c r="N2558" s="380" t="s">
        <v>3056</v>
      </c>
      <c r="O2558" s="381" t="s">
        <v>3057</v>
      </c>
    </row>
    <row r="2559" spans="12:15" x14ac:dyDescent="0.2">
      <c r="L2559" s="381" t="s">
        <v>9882</v>
      </c>
      <c r="M2559" s="381" t="s">
        <v>7139</v>
      </c>
      <c r="N2559" s="380" t="s">
        <v>3058</v>
      </c>
      <c r="O2559" s="381" t="s">
        <v>3059</v>
      </c>
    </row>
    <row r="2560" spans="12:15" x14ac:dyDescent="0.2">
      <c r="L2560" s="381" t="s">
        <v>9883</v>
      </c>
      <c r="M2560" s="381" t="s">
        <v>7139</v>
      </c>
      <c r="N2560" s="380" t="s">
        <v>3060</v>
      </c>
      <c r="O2560" s="381" t="s">
        <v>3061</v>
      </c>
    </row>
    <row r="2561" spans="12:15" x14ac:dyDescent="0.2">
      <c r="L2561" s="381" t="s">
        <v>9884</v>
      </c>
      <c r="M2561" s="381" t="s">
        <v>7139</v>
      </c>
      <c r="N2561" s="380" t="s">
        <v>3062</v>
      </c>
      <c r="O2561" s="381" t="s">
        <v>3063</v>
      </c>
    </row>
    <row r="2562" spans="12:15" x14ac:dyDescent="0.2">
      <c r="L2562" s="381" t="s">
        <v>9885</v>
      </c>
      <c r="M2562" s="381" t="s">
        <v>7139</v>
      </c>
      <c r="N2562" s="380" t="s">
        <v>3064</v>
      </c>
      <c r="O2562" s="381" t="s">
        <v>3065</v>
      </c>
    </row>
    <row r="2563" spans="12:15" x14ac:dyDescent="0.2">
      <c r="L2563" s="381" t="s">
        <v>9886</v>
      </c>
      <c r="M2563" s="381" t="s">
        <v>7141</v>
      </c>
      <c r="N2563" s="380" t="s">
        <v>7142</v>
      </c>
      <c r="O2563" s="381" t="s">
        <v>7143</v>
      </c>
    </row>
    <row r="2564" spans="12:15" x14ac:dyDescent="0.2">
      <c r="L2564" s="381" t="s">
        <v>9887</v>
      </c>
      <c r="M2564" s="381" t="s">
        <v>7141</v>
      </c>
      <c r="N2564" s="380" t="s">
        <v>7144</v>
      </c>
      <c r="O2564" s="381" t="s">
        <v>7145</v>
      </c>
    </row>
    <row r="2565" spans="12:15" x14ac:dyDescent="0.2">
      <c r="L2565" s="381" t="s">
        <v>9888</v>
      </c>
      <c r="M2565" s="381" t="s">
        <v>7141</v>
      </c>
      <c r="N2565" s="380" t="s">
        <v>4171</v>
      </c>
      <c r="O2565" s="381" t="s">
        <v>7146</v>
      </c>
    </row>
    <row r="2566" spans="12:15" x14ac:dyDescent="0.2">
      <c r="L2566" s="381" t="s">
        <v>9889</v>
      </c>
      <c r="M2566" s="381" t="s">
        <v>7141</v>
      </c>
      <c r="N2566" s="380" t="s">
        <v>7147</v>
      </c>
      <c r="O2566" s="381" t="s">
        <v>7148</v>
      </c>
    </row>
    <row r="2567" spans="12:15" x14ac:dyDescent="0.2">
      <c r="L2567" s="381" t="s">
        <v>9890</v>
      </c>
      <c r="M2567" s="381" t="s">
        <v>7141</v>
      </c>
      <c r="N2567" s="380" t="s">
        <v>4067</v>
      </c>
      <c r="O2567" s="381" t="s">
        <v>7149</v>
      </c>
    </row>
    <row r="2568" spans="12:15" x14ac:dyDescent="0.2">
      <c r="L2568" s="381" t="s">
        <v>9891</v>
      </c>
      <c r="M2568" s="381" t="s">
        <v>7141</v>
      </c>
      <c r="N2568" s="380" t="s">
        <v>3595</v>
      </c>
      <c r="O2568" s="381" t="s">
        <v>7150</v>
      </c>
    </row>
    <row r="2569" spans="12:15" x14ac:dyDescent="0.2">
      <c r="L2569" s="381" t="s">
        <v>9892</v>
      </c>
      <c r="M2569" s="381" t="s">
        <v>7141</v>
      </c>
      <c r="N2569" s="380" t="s">
        <v>7151</v>
      </c>
      <c r="O2569" s="381" t="s">
        <v>7152</v>
      </c>
    </row>
    <row r="2570" spans="12:15" x14ac:dyDescent="0.2">
      <c r="L2570" s="381" t="s">
        <v>9893</v>
      </c>
      <c r="M2570" s="381" t="s">
        <v>7141</v>
      </c>
      <c r="N2570" s="380" t="s">
        <v>3075</v>
      </c>
      <c r="O2570" s="381" t="s">
        <v>7153</v>
      </c>
    </row>
    <row r="2571" spans="12:15" x14ac:dyDescent="0.2">
      <c r="L2571" s="381" t="s">
        <v>9894</v>
      </c>
      <c r="M2571" s="381" t="s">
        <v>7141</v>
      </c>
      <c r="N2571" s="380" t="s">
        <v>5283</v>
      </c>
      <c r="O2571" s="381" t="s">
        <v>7154</v>
      </c>
    </row>
    <row r="2572" spans="12:15" x14ac:dyDescent="0.2">
      <c r="L2572" s="381" t="s">
        <v>9895</v>
      </c>
      <c r="M2572" s="381" t="s">
        <v>7141</v>
      </c>
      <c r="N2572" s="380" t="s">
        <v>7155</v>
      </c>
      <c r="O2572" s="381" t="s">
        <v>7156</v>
      </c>
    </row>
    <row r="2573" spans="12:15" x14ac:dyDescent="0.2">
      <c r="L2573" s="381" t="s">
        <v>9896</v>
      </c>
      <c r="M2573" s="381" t="s">
        <v>7141</v>
      </c>
      <c r="N2573" s="380" t="s">
        <v>5808</v>
      </c>
      <c r="O2573" s="381" t="s">
        <v>7157</v>
      </c>
    </row>
    <row r="2574" spans="12:15" x14ac:dyDescent="0.2">
      <c r="L2574" s="381" t="s">
        <v>9897</v>
      </c>
      <c r="M2574" s="381" t="s">
        <v>7141</v>
      </c>
      <c r="N2574" s="380" t="s">
        <v>4788</v>
      </c>
      <c r="O2574" s="381" t="s">
        <v>7158</v>
      </c>
    </row>
    <row r="2575" spans="12:15" x14ac:dyDescent="0.2">
      <c r="L2575" s="381" t="s">
        <v>9898</v>
      </c>
      <c r="M2575" s="381" t="s">
        <v>7141</v>
      </c>
      <c r="N2575" s="380" t="s">
        <v>7159</v>
      </c>
      <c r="O2575" s="381" t="s">
        <v>7160</v>
      </c>
    </row>
    <row r="2576" spans="12:15" x14ac:dyDescent="0.2">
      <c r="L2576" s="381" t="s">
        <v>9899</v>
      </c>
      <c r="M2576" s="381" t="s">
        <v>7141</v>
      </c>
      <c r="N2576" s="380" t="s">
        <v>7161</v>
      </c>
      <c r="O2576" s="381" t="s">
        <v>7162</v>
      </c>
    </row>
    <row r="2577" spans="12:15" x14ac:dyDescent="0.2">
      <c r="L2577" s="381" t="s">
        <v>9900</v>
      </c>
      <c r="M2577" s="381" t="s">
        <v>7141</v>
      </c>
      <c r="N2577" s="380" t="s">
        <v>4322</v>
      </c>
      <c r="O2577" s="381" t="s">
        <v>7163</v>
      </c>
    </row>
    <row r="2578" spans="12:15" x14ac:dyDescent="0.2">
      <c r="L2578" s="381" t="s">
        <v>9901</v>
      </c>
      <c r="M2578" s="381" t="s">
        <v>7141</v>
      </c>
      <c r="N2578" s="380" t="s">
        <v>7164</v>
      </c>
      <c r="O2578" s="381" t="s">
        <v>7165</v>
      </c>
    </row>
    <row r="2579" spans="12:15" x14ac:dyDescent="0.2">
      <c r="L2579" s="381" t="s">
        <v>9902</v>
      </c>
      <c r="M2579" s="381" t="s">
        <v>7141</v>
      </c>
      <c r="N2579" s="380" t="s">
        <v>7166</v>
      </c>
      <c r="O2579" s="381" t="s">
        <v>7167</v>
      </c>
    </row>
    <row r="2580" spans="12:15" x14ac:dyDescent="0.2">
      <c r="L2580" s="381" t="s">
        <v>9903</v>
      </c>
      <c r="M2580" s="381" t="s">
        <v>7141</v>
      </c>
      <c r="N2580" s="380" t="s">
        <v>4549</v>
      </c>
      <c r="O2580" s="381" t="s">
        <v>7168</v>
      </c>
    </row>
    <row r="2581" spans="12:15" x14ac:dyDescent="0.2">
      <c r="L2581" s="381" t="s">
        <v>9904</v>
      </c>
      <c r="M2581" s="381" t="s">
        <v>7141</v>
      </c>
      <c r="N2581" s="380" t="s">
        <v>7169</v>
      </c>
      <c r="O2581" s="381" t="s">
        <v>7170</v>
      </c>
    </row>
    <row r="2582" spans="12:15" x14ac:dyDescent="0.2">
      <c r="L2582" s="381" t="s">
        <v>9905</v>
      </c>
      <c r="M2582" s="381" t="s">
        <v>7141</v>
      </c>
      <c r="N2582" s="380" t="s">
        <v>7171</v>
      </c>
      <c r="O2582" s="381" t="s">
        <v>7172</v>
      </c>
    </row>
    <row r="2583" spans="12:15" x14ac:dyDescent="0.2">
      <c r="L2583" s="381" t="s">
        <v>9906</v>
      </c>
      <c r="M2583" s="381" t="s">
        <v>7141</v>
      </c>
      <c r="N2583" s="380" t="s">
        <v>7173</v>
      </c>
      <c r="O2583" s="381" t="s">
        <v>7174</v>
      </c>
    </row>
    <row r="2584" spans="12:15" x14ac:dyDescent="0.2">
      <c r="L2584" s="381" t="s">
        <v>9907</v>
      </c>
      <c r="M2584" s="381"/>
      <c r="N2584" s="380"/>
      <c r="O2584" s="381" t="s">
        <v>7174</v>
      </c>
    </row>
    <row r="2585" spans="12:15" x14ac:dyDescent="0.2">
      <c r="L2585" s="381" t="s">
        <v>9908</v>
      </c>
      <c r="M2585" s="381" t="s">
        <v>7141</v>
      </c>
      <c r="N2585" s="380" t="s">
        <v>7175</v>
      </c>
      <c r="O2585" s="381" t="s">
        <v>7176</v>
      </c>
    </row>
    <row r="2586" spans="12:15" x14ac:dyDescent="0.2">
      <c r="L2586" s="381" t="s">
        <v>9909</v>
      </c>
      <c r="M2586" s="381" t="s">
        <v>7178</v>
      </c>
      <c r="N2586" s="380" t="s">
        <v>7179</v>
      </c>
      <c r="O2586" s="381" t="s">
        <v>7180</v>
      </c>
    </row>
    <row r="2587" spans="12:15" x14ac:dyDescent="0.2">
      <c r="L2587" s="381" t="s">
        <v>9910</v>
      </c>
      <c r="M2587" s="381" t="s">
        <v>7178</v>
      </c>
      <c r="N2587" s="380" t="s">
        <v>4788</v>
      </c>
      <c r="O2587" s="381" t="s">
        <v>7181</v>
      </c>
    </row>
    <row r="2588" spans="12:15" x14ac:dyDescent="0.2">
      <c r="L2588" s="381" t="s">
        <v>9911</v>
      </c>
      <c r="M2588" s="381"/>
      <c r="N2588" s="380"/>
      <c r="O2588" s="381" t="s">
        <v>7181</v>
      </c>
    </row>
    <row r="2589" spans="12:15" x14ac:dyDescent="0.2">
      <c r="L2589" s="381" t="s">
        <v>9912</v>
      </c>
      <c r="M2589" s="381" t="s">
        <v>7178</v>
      </c>
      <c r="N2589" s="380" t="s">
        <v>7182</v>
      </c>
      <c r="O2589" s="381" t="s">
        <v>7183</v>
      </c>
    </row>
    <row r="2590" spans="12:15" x14ac:dyDescent="0.2">
      <c r="L2590" s="381" t="s">
        <v>9913</v>
      </c>
      <c r="M2590" s="381" t="s">
        <v>7178</v>
      </c>
      <c r="N2590" s="380" t="s">
        <v>7184</v>
      </c>
      <c r="O2590" s="381" t="s">
        <v>7185</v>
      </c>
    </row>
    <row r="2591" spans="12:15" x14ac:dyDescent="0.2">
      <c r="L2591" s="381" t="s">
        <v>9914</v>
      </c>
      <c r="M2591" s="381" t="s">
        <v>9915</v>
      </c>
      <c r="N2591" s="380" t="s">
        <v>9916</v>
      </c>
      <c r="O2591" s="381" t="s">
        <v>7188</v>
      </c>
    </row>
    <row r="2592" spans="12:15" x14ac:dyDescent="0.2">
      <c r="L2592" s="381" t="s">
        <v>9917</v>
      </c>
      <c r="M2592" s="381"/>
      <c r="N2592" s="380"/>
      <c r="O2592" s="381" t="s">
        <v>7188</v>
      </c>
    </row>
    <row r="2593" spans="12:15" x14ac:dyDescent="0.2">
      <c r="L2593" s="381" t="s">
        <v>9918</v>
      </c>
      <c r="M2593" s="381" t="s">
        <v>7190</v>
      </c>
      <c r="N2593" s="380" t="s">
        <v>7193</v>
      </c>
      <c r="O2593" s="381" t="s">
        <v>7194</v>
      </c>
    </row>
    <row r="2594" spans="12:15" x14ac:dyDescent="0.2">
      <c r="L2594" s="381" t="s">
        <v>9919</v>
      </c>
      <c r="M2594" s="381" t="s">
        <v>7190</v>
      </c>
      <c r="N2594" s="380" t="s">
        <v>7195</v>
      </c>
      <c r="O2594" s="381" t="s">
        <v>7196</v>
      </c>
    </row>
    <row r="2595" spans="12:15" x14ac:dyDescent="0.2">
      <c r="L2595" s="381" t="s">
        <v>9920</v>
      </c>
      <c r="M2595" s="381" t="s">
        <v>7190</v>
      </c>
      <c r="N2595" s="380" t="s">
        <v>7197</v>
      </c>
      <c r="O2595" s="381" t="s">
        <v>7198</v>
      </c>
    </row>
    <row r="2596" spans="12:15" x14ac:dyDescent="0.2">
      <c r="L2596" s="381" t="s">
        <v>9921</v>
      </c>
      <c r="M2596" s="381"/>
      <c r="N2596" s="380"/>
      <c r="O2596" s="381" t="s">
        <v>7198</v>
      </c>
    </row>
    <row r="2597" spans="12:15" x14ac:dyDescent="0.2">
      <c r="L2597" s="381" t="s">
        <v>9922</v>
      </c>
      <c r="M2597" s="381" t="s">
        <v>7190</v>
      </c>
      <c r="N2597" s="380" t="s">
        <v>7199</v>
      </c>
      <c r="O2597" s="381" t="s">
        <v>7200</v>
      </c>
    </row>
    <row r="2598" spans="12:15" x14ac:dyDescent="0.2">
      <c r="L2598" s="381" t="s">
        <v>9923</v>
      </c>
      <c r="M2598" s="381" t="s">
        <v>7190</v>
      </c>
      <c r="N2598" s="380" t="s">
        <v>7201</v>
      </c>
      <c r="O2598" s="381" t="s">
        <v>7202</v>
      </c>
    </row>
    <row r="2599" spans="12:15" x14ac:dyDescent="0.2">
      <c r="L2599" s="381" t="s">
        <v>9924</v>
      </c>
      <c r="M2599" s="381" t="s">
        <v>7190</v>
      </c>
      <c r="N2599" s="380" t="s">
        <v>7203</v>
      </c>
      <c r="O2599" s="381" t="s">
        <v>7204</v>
      </c>
    </row>
    <row r="2600" spans="12:15" x14ac:dyDescent="0.2">
      <c r="L2600" s="381" t="s">
        <v>9925</v>
      </c>
      <c r="M2600" s="381"/>
      <c r="N2600" s="380"/>
      <c r="O2600" s="381" t="s">
        <v>7204</v>
      </c>
    </row>
    <row r="2601" spans="12:15" x14ac:dyDescent="0.2">
      <c r="L2601" s="381" t="s">
        <v>9926</v>
      </c>
      <c r="M2601" s="381" t="s">
        <v>7190</v>
      </c>
      <c r="N2601" s="380" t="s">
        <v>7205</v>
      </c>
      <c r="O2601" s="381" t="s">
        <v>7206</v>
      </c>
    </row>
    <row r="2602" spans="12:15" x14ac:dyDescent="0.2">
      <c r="L2602" s="381" t="s">
        <v>9927</v>
      </c>
      <c r="M2602" s="381" t="s">
        <v>7190</v>
      </c>
      <c r="N2602" s="380" t="s">
        <v>7207</v>
      </c>
      <c r="O2602" s="381" t="s">
        <v>7208</v>
      </c>
    </row>
    <row r="2603" spans="12:15" x14ac:dyDescent="0.2">
      <c r="L2603" s="381" t="s">
        <v>9928</v>
      </c>
      <c r="M2603" s="381" t="s">
        <v>7190</v>
      </c>
      <c r="N2603" s="380" t="s">
        <v>7209</v>
      </c>
      <c r="O2603" s="381" t="s">
        <v>7210</v>
      </c>
    </row>
    <row r="2604" spans="12:15" x14ac:dyDescent="0.2">
      <c r="L2604" s="381" t="s">
        <v>9929</v>
      </c>
      <c r="M2604" s="381" t="s">
        <v>7190</v>
      </c>
      <c r="N2604" s="380" t="s">
        <v>7211</v>
      </c>
      <c r="O2604" s="381" t="s">
        <v>7212</v>
      </c>
    </row>
    <row r="2605" spans="12:15" x14ac:dyDescent="0.2">
      <c r="L2605" s="381" t="s">
        <v>9930</v>
      </c>
      <c r="M2605" s="381" t="s">
        <v>7190</v>
      </c>
      <c r="N2605" s="380" t="s">
        <v>7213</v>
      </c>
      <c r="O2605" s="381" t="s">
        <v>7214</v>
      </c>
    </row>
    <row r="2606" spans="12:15" x14ac:dyDescent="0.2">
      <c r="L2606" s="381" t="s">
        <v>9931</v>
      </c>
      <c r="M2606" s="381" t="s">
        <v>7190</v>
      </c>
      <c r="N2606" s="380" t="s">
        <v>7215</v>
      </c>
      <c r="O2606" s="381" t="s">
        <v>7216</v>
      </c>
    </row>
    <row r="2607" spans="12:15" x14ac:dyDescent="0.2">
      <c r="L2607" s="381" t="s">
        <v>9932</v>
      </c>
      <c r="M2607" s="381" t="s">
        <v>7190</v>
      </c>
      <c r="N2607" s="380" t="s">
        <v>7217</v>
      </c>
      <c r="O2607" s="381" t="s">
        <v>7218</v>
      </c>
    </row>
    <row r="2608" spans="12:15" x14ac:dyDescent="0.2">
      <c r="L2608" s="381" t="s">
        <v>9933</v>
      </c>
      <c r="M2608" s="381" t="s">
        <v>7190</v>
      </c>
      <c r="N2608" s="380" t="s">
        <v>7219</v>
      </c>
      <c r="O2608" s="381" t="s">
        <v>7220</v>
      </c>
    </row>
    <row r="2609" spans="12:15" x14ac:dyDescent="0.2">
      <c r="L2609" s="381" t="s">
        <v>9934</v>
      </c>
      <c r="M2609" s="381" t="s">
        <v>7190</v>
      </c>
      <c r="N2609" s="380" t="s">
        <v>3503</v>
      </c>
      <c r="O2609" s="381" t="s">
        <v>7221</v>
      </c>
    </row>
    <row r="2610" spans="12:15" x14ac:dyDescent="0.2">
      <c r="L2610" s="381" t="s">
        <v>9935</v>
      </c>
      <c r="M2610" s="381" t="s">
        <v>7190</v>
      </c>
      <c r="N2610" s="380" t="s">
        <v>7222</v>
      </c>
      <c r="O2610" s="381" t="s">
        <v>7223</v>
      </c>
    </row>
    <row r="2611" spans="12:15" x14ac:dyDescent="0.2">
      <c r="L2611" s="381" t="s">
        <v>9936</v>
      </c>
      <c r="M2611" s="381" t="s">
        <v>7190</v>
      </c>
      <c r="N2611" s="380" t="s">
        <v>4159</v>
      </c>
      <c r="O2611" s="381" t="s">
        <v>7224</v>
      </c>
    </row>
    <row r="2612" spans="12:15" x14ac:dyDescent="0.2">
      <c r="L2612" s="381" t="s">
        <v>9937</v>
      </c>
      <c r="M2612" s="381"/>
      <c r="N2612" s="380"/>
      <c r="O2612" s="381" t="s">
        <v>7224</v>
      </c>
    </row>
    <row r="2613" spans="12:15" x14ac:dyDescent="0.2">
      <c r="L2613" s="381" t="s">
        <v>9938</v>
      </c>
      <c r="M2613" s="381" t="s">
        <v>7190</v>
      </c>
      <c r="N2613" s="380" t="s">
        <v>4322</v>
      </c>
      <c r="O2613" s="381" t="s">
        <v>7225</v>
      </c>
    </row>
    <row r="2614" spans="12:15" x14ac:dyDescent="0.2">
      <c r="L2614" s="381" t="s">
        <v>9939</v>
      </c>
      <c r="M2614" s="381"/>
      <c r="N2614" s="380"/>
      <c r="O2614" s="381" t="s">
        <v>7225</v>
      </c>
    </row>
    <row r="2615" spans="12:15" x14ac:dyDescent="0.2">
      <c r="L2615" s="381" t="s">
        <v>9940</v>
      </c>
      <c r="M2615" s="381" t="s">
        <v>7190</v>
      </c>
      <c r="N2615" s="380" t="s">
        <v>7226</v>
      </c>
      <c r="O2615" s="381" t="s">
        <v>7227</v>
      </c>
    </row>
    <row r="2616" spans="12:15" x14ac:dyDescent="0.2">
      <c r="L2616" s="381" t="s">
        <v>9941</v>
      </c>
      <c r="M2616" s="381" t="s">
        <v>7229</v>
      </c>
      <c r="N2616" s="380" t="s">
        <v>7230</v>
      </c>
      <c r="O2616" s="381" t="s">
        <v>7231</v>
      </c>
    </row>
    <row r="2617" spans="12:15" x14ac:dyDescent="0.2">
      <c r="L2617" s="381" t="s">
        <v>9942</v>
      </c>
      <c r="M2617" s="381" t="s">
        <v>7229</v>
      </c>
      <c r="N2617" s="380" t="s">
        <v>7232</v>
      </c>
      <c r="O2617" s="381" t="s">
        <v>7233</v>
      </c>
    </row>
    <row r="2618" spans="12:15" x14ac:dyDescent="0.2">
      <c r="L2618" s="381" t="s">
        <v>9943</v>
      </c>
      <c r="M2618" s="381"/>
      <c r="N2618" s="380"/>
      <c r="O2618" s="381" t="s">
        <v>7233</v>
      </c>
    </row>
    <row r="2619" spans="12:15" x14ac:dyDescent="0.2">
      <c r="L2619" s="381" t="s">
        <v>9944</v>
      </c>
      <c r="M2619" s="381" t="s">
        <v>7229</v>
      </c>
      <c r="N2619" s="380" t="s">
        <v>7234</v>
      </c>
      <c r="O2619" s="381" t="s">
        <v>7235</v>
      </c>
    </row>
    <row r="2620" spans="12:15" x14ac:dyDescent="0.2">
      <c r="L2620" s="381" t="s">
        <v>9945</v>
      </c>
      <c r="M2620" s="381" t="s">
        <v>7229</v>
      </c>
      <c r="N2620" s="380" t="s">
        <v>7236</v>
      </c>
      <c r="O2620" s="381" t="s">
        <v>7237</v>
      </c>
    </row>
    <row r="2621" spans="12:15" x14ac:dyDescent="0.2">
      <c r="L2621" s="381" t="s">
        <v>9946</v>
      </c>
      <c r="M2621" s="381" t="s">
        <v>7229</v>
      </c>
      <c r="N2621" s="380" t="s">
        <v>7238</v>
      </c>
      <c r="O2621" s="381" t="s">
        <v>7239</v>
      </c>
    </row>
    <row r="2622" spans="12:15" x14ac:dyDescent="0.2">
      <c r="L2622" s="381" t="s">
        <v>9947</v>
      </c>
      <c r="M2622" s="381" t="s">
        <v>7229</v>
      </c>
      <c r="N2622" s="380" t="s">
        <v>7240</v>
      </c>
      <c r="O2622" s="381" t="s">
        <v>7241</v>
      </c>
    </row>
    <row r="2623" spans="12:15" x14ac:dyDescent="0.2">
      <c r="L2623" s="381" t="s">
        <v>9948</v>
      </c>
      <c r="M2623" s="381" t="s">
        <v>7229</v>
      </c>
      <c r="N2623" s="380" t="s">
        <v>7242</v>
      </c>
      <c r="O2623" s="381" t="s">
        <v>7243</v>
      </c>
    </row>
    <row r="2624" spans="12:15" x14ac:dyDescent="0.2">
      <c r="L2624" s="381" t="s">
        <v>9949</v>
      </c>
      <c r="M2624" s="381" t="s">
        <v>7247</v>
      </c>
      <c r="N2624" s="380" t="s">
        <v>7248</v>
      </c>
      <c r="O2624" s="381" t="s">
        <v>7249</v>
      </c>
    </row>
    <row r="2625" spans="12:15" x14ac:dyDescent="0.2">
      <c r="L2625" s="381" t="s">
        <v>9950</v>
      </c>
      <c r="M2625" s="381" t="s">
        <v>7247</v>
      </c>
      <c r="N2625" s="380" t="s">
        <v>7250</v>
      </c>
      <c r="O2625" s="381" t="s">
        <v>7251</v>
      </c>
    </row>
    <row r="2626" spans="12:15" x14ac:dyDescent="0.2">
      <c r="L2626" s="381" t="s">
        <v>9951</v>
      </c>
      <c r="M2626" s="381"/>
      <c r="N2626" s="380"/>
      <c r="O2626" s="381" t="s">
        <v>7251</v>
      </c>
    </row>
    <row r="2627" spans="12:15" x14ac:dyDescent="0.2">
      <c r="L2627" s="381" t="s">
        <v>9952</v>
      </c>
      <c r="M2627" s="381" t="s">
        <v>7247</v>
      </c>
      <c r="N2627" s="380" t="s">
        <v>7252</v>
      </c>
      <c r="O2627" s="381" t="s">
        <v>7253</v>
      </c>
    </row>
    <row r="2628" spans="12:15" x14ac:dyDescent="0.2">
      <c r="L2628" s="381" t="s">
        <v>9953</v>
      </c>
      <c r="M2628" s="381"/>
      <c r="N2628" s="380"/>
      <c r="O2628" s="381" t="s">
        <v>7253</v>
      </c>
    </row>
    <row r="2629" spans="12:15" x14ac:dyDescent="0.2">
      <c r="L2629" s="381" t="s">
        <v>9954</v>
      </c>
      <c r="M2629" s="381"/>
      <c r="N2629" s="380"/>
      <c r="O2629" s="381" t="s">
        <v>7253</v>
      </c>
    </row>
    <row r="2630" spans="12:15" x14ac:dyDescent="0.2">
      <c r="L2630" s="381" t="s">
        <v>9955</v>
      </c>
      <c r="M2630" s="381" t="s">
        <v>7247</v>
      </c>
      <c r="N2630" s="380" t="s">
        <v>7254</v>
      </c>
      <c r="O2630" s="381" t="s">
        <v>7255</v>
      </c>
    </row>
    <row r="2631" spans="12:15" x14ac:dyDescent="0.2">
      <c r="L2631" s="381" t="s">
        <v>9956</v>
      </c>
      <c r="M2631" s="381" t="s">
        <v>7247</v>
      </c>
      <c r="N2631" s="380" t="s">
        <v>7256</v>
      </c>
      <c r="O2631" s="381" t="s">
        <v>7257</v>
      </c>
    </row>
    <row r="2632" spans="12:15" x14ac:dyDescent="0.2">
      <c r="L2632" s="381" t="s">
        <v>9957</v>
      </c>
      <c r="M2632" s="381"/>
      <c r="N2632" s="380"/>
      <c r="O2632" s="381" t="s">
        <v>7257</v>
      </c>
    </row>
    <row r="2633" spans="12:15" x14ac:dyDescent="0.2">
      <c r="L2633" s="381" t="s">
        <v>9958</v>
      </c>
      <c r="M2633" s="381" t="s">
        <v>7247</v>
      </c>
      <c r="N2633" s="380" t="s">
        <v>7258</v>
      </c>
      <c r="O2633" s="381" t="s">
        <v>7259</v>
      </c>
    </row>
    <row r="2634" spans="12:15" x14ac:dyDescent="0.2">
      <c r="L2634" s="381" t="s">
        <v>9959</v>
      </c>
      <c r="M2634" s="381" t="s">
        <v>7247</v>
      </c>
      <c r="N2634" s="380" t="s">
        <v>7260</v>
      </c>
      <c r="O2634" s="381" t="s">
        <v>7261</v>
      </c>
    </row>
    <row r="2635" spans="12:15" x14ac:dyDescent="0.2">
      <c r="L2635" s="381" t="s">
        <v>9960</v>
      </c>
      <c r="M2635" s="381" t="s">
        <v>7247</v>
      </c>
      <c r="N2635" s="380" t="s">
        <v>7262</v>
      </c>
      <c r="O2635" s="381" t="s">
        <v>7263</v>
      </c>
    </row>
    <row r="2636" spans="12:15" x14ac:dyDescent="0.2">
      <c r="L2636" s="381" t="s">
        <v>9961</v>
      </c>
      <c r="M2636" s="381" t="s">
        <v>7247</v>
      </c>
      <c r="N2636" s="380" t="s">
        <v>7264</v>
      </c>
      <c r="O2636" s="381" t="s">
        <v>7265</v>
      </c>
    </row>
    <row r="2637" spans="12:15" x14ac:dyDescent="0.2">
      <c r="L2637" s="381" t="s">
        <v>9962</v>
      </c>
      <c r="M2637" s="381" t="s">
        <v>7247</v>
      </c>
      <c r="N2637" s="380" t="s">
        <v>7266</v>
      </c>
      <c r="O2637" s="381" t="s">
        <v>7267</v>
      </c>
    </row>
    <row r="2638" spans="12:15" x14ac:dyDescent="0.2">
      <c r="L2638" s="381" t="s">
        <v>9963</v>
      </c>
      <c r="M2638" s="381" t="s">
        <v>7247</v>
      </c>
      <c r="N2638" s="380" t="s">
        <v>7268</v>
      </c>
      <c r="O2638" s="381" t="s">
        <v>7269</v>
      </c>
    </row>
    <row r="2639" spans="12:15" x14ac:dyDescent="0.2">
      <c r="L2639" s="381" t="s">
        <v>9964</v>
      </c>
      <c r="M2639" s="381" t="s">
        <v>7247</v>
      </c>
      <c r="N2639" s="380" t="s">
        <v>4608</v>
      </c>
      <c r="O2639" s="381" t="s">
        <v>7270</v>
      </c>
    </row>
    <row r="2640" spans="12:15" x14ac:dyDescent="0.2">
      <c r="L2640" s="381" t="s">
        <v>9965</v>
      </c>
      <c r="M2640" s="381" t="s">
        <v>7272</v>
      </c>
      <c r="N2640" s="380" t="s">
        <v>7273</v>
      </c>
      <c r="O2640" s="381" t="s">
        <v>7274</v>
      </c>
    </row>
    <row r="2641" spans="12:15" x14ac:dyDescent="0.2">
      <c r="L2641" s="381" t="s">
        <v>9966</v>
      </c>
      <c r="M2641" s="381" t="s">
        <v>7272</v>
      </c>
      <c r="N2641" s="380" t="s">
        <v>7275</v>
      </c>
      <c r="O2641" s="381" t="s">
        <v>7276</v>
      </c>
    </row>
    <row r="2642" spans="12:15" x14ac:dyDescent="0.2">
      <c r="L2642" s="381" t="s">
        <v>9967</v>
      </c>
      <c r="M2642" s="381" t="s">
        <v>7272</v>
      </c>
      <c r="N2642" s="380" t="s">
        <v>7277</v>
      </c>
      <c r="O2642" s="381" t="s">
        <v>7278</v>
      </c>
    </row>
    <row r="2643" spans="12:15" x14ac:dyDescent="0.2">
      <c r="L2643" s="381" t="s">
        <v>9968</v>
      </c>
      <c r="M2643" s="381" t="s">
        <v>7272</v>
      </c>
      <c r="N2643" s="380" t="s">
        <v>7279</v>
      </c>
      <c r="O2643" s="381" t="s">
        <v>7280</v>
      </c>
    </row>
    <row r="2644" spans="12:15" x14ac:dyDescent="0.2">
      <c r="L2644" s="381" t="s">
        <v>9969</v>
      </c>
      <c r="M2644" s="381" t="s">
        <v>7272</v>
      </c>
      <c r="N2644" s="380" t="s">
        <v>7281</v>
      </c>
      <c r="O2644" s="381" t="s">
        <v>7282</v>
      </c>
    </row>
    <row r="2645" spans="12:15" x14ac:dyDescent="0.2">
      <c r="L2645" s="381" t="s">
        <v>9970</v>
      </c>
      <c r="M2645" s="381" t="s">
        <v>7272</v>
      </c>
      <c r="N2645" s="380" t="s">
        <v>7283</v>
      </c>
      <c r="O2645" s="381" t="s">
        <v>7284</v>
      </c>
    </row>
    <row r="2646" spans="12:15" x14ac:dyDescent="0.2">
      <c r="L2646" s="381" t="s">
        <v>9971</v>
      </c>
      <c r="M2646" s="381" t="s">
        <v>7272</v>
      </c>
      <c r="N2646" s="380" t="s">
        <v>7285</v>
      </c>
      <c r="O2646" s="381" t="s">
        <v>7286</v>
      </c>
    </row>
    <row r="2647" spans="12:15" x14ac:dyDescent="0.2">
      <c r="L2647" s="381" t="s">
        <v>9972</v>
      </c>
      <c r="M2647" s="381" t="s">
        <v>7272</v>
      </c>
      <c r="N2647" s="380" t="s">
        <v>7287</v>
      </c>
      <c r="O2647" s="381" t="s">
        <v>7288</v>
      </c>
    </row>
    <row r="2648" spans="12:15" x14ac:dyDescent="0.2">
      <c r="L2648" s="381" t="s">
        <v>9973</v>
      </c>
      <c r="M2648" s="381" t="s">
        <v>7272</v>
      </c>
      <c r="N2648" s="380" t="s">
        <v>7289</v>
      </c>
      <c r="O2648" s="381" t="s">
        <v>7290</v>
      </c>
    </row>
    <row r="2649" spans="12:15" x14ac:dyDescent="0.2">
      <c r="L2649" s="381" t="s">
        <v>9974</v>
      </c>
      <c r="M2649" s="381" t="s">
        <v>7272</v>
      </c>
      <c r="N2649" s="380" t="s">
        <v>7291</v>
      </c>
      <c r="O2649" s="381" t="s">
        <v>7292</v>
      </c>
    </row>
    <row r="2650" spans="12:15" x14ac:dyDescent="0.2">
      <c r="L2650" s="381" t="s">
        <v>9975</v>
      </c>
      <c r="M2650" s="381" t="s">
        <v>7272</v>
      </c>
      <c r="N2650" s="380" t="s">
        <v>3075</v>
      </c>
      <c r="O2650" s="381" t="s">
        <v>7293</v>
      </c>
    </row>
    <row r="2651" spans="12:15" x14ac:dyDescent="0.2">
      <c r="L2651" s="381" t="s">
        <v>9976</v>
      </c>
      <c r="M2651" s="381" t="s">
        <v>7272</v>
      </c>
      <c r="N2651" s="380" t="s">
        <v>7294</v>
      </c>
      <c r="O2651" s="381" t="s">
        <v>7295</v>
      </c>
    </row>
    <row r="2652" spans="12:15" x14ac:dyDescent="0.2">
      <c r="L2652" s="381" t="s">
        <v>9977</v>
      </c>
      <c r="M2652" s="381" t="s">
        <v>7272</v>
      </c>
      <c r="N2652" s="380" t="s">
        <v>3595</v>
      </c>
      <c r="O2652" s="381" t="s">
        <v>7296</v>
      </c>
    </row>
    <row r="2653" spans="12:15" x14ac:dyDescent="0.2">
      <c r="L2653" s="381" t="s">
        <v>9978</v>
      </c>
      <c r="M2653" s="381" t="s">
        <v>7272</v>
      </c>
      <c r="N2653" s="380" t="s">
        <v>4788</v>
      </c>
      <c r="O2653" s="381" t="s">
        <v>7297</v>
      </c>
    </row>
    <row r="2654" spans="12:15" x14ac:dyDescent="0.2">
      <c r="L2654" s="381" t="s">
        <v>9979</v>
      </c>
      <c r="M2654" s="381" t="s">
        <v>7272</v>
      </c>
      <c r="N2654" s="380" t="s">
        <v>7298</v>
      </c>
      <c r="O2654" s="381" t="s">
        <v>7299</v>
      </c>
    </row>
    <row r="2655" spans="12:15" x14ac:dyDescent="0.2">
      <c r="L2655" s="381" t="s">
        <v>9980</v>
      </c>
      <c r="M2655" s="381" t="s">
        <v>7272</v>
      </c>
      <c r="N2655" s="380" t="s">
        <v>5716</v>
      </c>
      <c r="O2655" s="381" t="s">
        <v>7300</v>
      </c>
    </row>
    <row r="2656" spans="12:15" x14ac:dyDescent="0.2">
      <c r="L2656" s="381" t="s">
        <v>9981</v>
      </c>
      <c r="M2656" s="381" t="s">
        <v>7272</v>
      </c>
      <c r="N2656" s="380" t="s">
        <v>7301</v>
      </c>
      <c r="O2656" s="381" t="s">
        <v>7302</v>
      </c>
    </row>
    <row r="2657" spans="12:15" x14ac:dyDescent="0.2">
      <c r="L2657" s="381" t="s">
        <v>9982</v>
      </c>
      <c r="M2657" s="381" t="s">
        <v>7272</v>
      </c>
      <c r="N2657" s="380" t="s">
        <v>7303</v>
      </c>
      <c r="O2657" s="381" t="s">
        <v>7304</v>
      </c>
    </row>
    <row r="2658" spans="12:15" x14ac:dyDescent="0.2">
      <c r="L2658" s="381" t="s">
        <v>9983</v>
      </c>
      <c r="M2658" s="381" t="s">
        <v>7272</v>
      </c>
      <c r="N2658" s="380" t="s">
        <v>7305</v>
      </c>
      <c r="O2658" s="381" t="s">
        <v>7306</v>
      </c>
    </row>
    <row r="2659" spans="12:15" x14ac:dyDescent="0.2">
      <c r="L2659" s="381" t="s">
        <v>9984</v>
      </c>
      <c r="M2659" s="381" t="s">
        <v>7272</v>
      </c>
      <c r="N2659" s="380" t="s">
        <v>3503</v>
      </c>
      <c r="O2659" s="381" t="s">
        <v>7307</v>
      </c>
    </row>
    <row r="2660" spans="12:15" x14ac:dyDescent="0.2">
      <c r="L2660" s="381" t="s">
        <v>9985</v>
      </c>
      <c r="M2660" s="381" t="s">
        <v>7272</v>
      </c>
      <c r="N2660" s="380" t="s">
        <v>7308</v>
      </c>
      <c r="O2660" s="381" t="s">
        <v>7309</v>
      </c>
    </row>
    <row r="2661" spans="12:15" x14ac:dyDescent="0.2">
      <c r="L2661" s="381" t="s">
        <v>9986</v>
      </c>
      <c r="M2661" s="381" t="s">
        <v>7272</v>
      </c>
      <c r="N2661" s="380" t="s">
        <v>7310</v>
      </c>
      <c r="O2661" s="381" t="s">
        <v>7311</v>
      </c>
    </row>
    <row r="2662" spans="12:15" x14ac:dyDescent="0.2">
      <c r="L2662" s="381" t="s">
        <v>9987</v>
      </c>
      <c r="M2662" s="381" t="s">
        <v>7272</v>
      </c>
      <c r="N2662" s="380" t="s">
        <v>7312</v>
      </c>
      <c r="O2662" s="381" t="s">
        <v>7313</v>
      </c>
    </row>
    <row r="2663" spans="12:15" x14ac:dyDescent="0.2">
      <c r="L2663" s="381" t="s">
        <v>9988</v>
      </c>
      <c r="M2663" s="381" t="s">
        <v>7272</v>
      </c>
      <c r="N2663" s="380" t="s">
        <v>7314</v>
      </c>
      <c r="O2663" s="381" t="s">
        <v>7315</v>
      </c>
    </row>
    <row r="2664" spans="12:15" x14ac:dyDescent="0.2">
      <c r="L2664" s="381" t="s">
        <v>9989</v>
      </c>
      <c r="M2664" s="381" t="s">
        <v>7317</v>
      </c>
      <c r="N2664" s="380" t="s">
        <v>7318</v>
      </c>
      <c r="O2664" s="381" t="s">
        <v>7319</v>
      </c>
    </row>
    <row r="2665" spans="12:15" x14ac:dyDescent="0.2">
      <c r="L2665" s="381" t="s">
        <v>9990</v>
      </c>
      <c r="M2665" s="381"/>
      <c r="N2665" s="380"/>
      <c r="O2665" s="381" t="s">
        <v>7319</v>
      </c>
    </row>
    <row r="2666" spans="12:15" x14ac:dyDescent="0.2">
      <c r="L2666" s="381" t="s">
        <v>9991</v>
      </c>
      <c r="M2666" s="381" t="s">
        <v>7317</v>
      </c>
      <c r="N2666" s="380" t="s">
        <v>3002</v>
      </c>
      <c r="O2666" s="381" t="s">
        <v>7320</v>
      </c>
    </row>
    <row r="2667" spans="12:15" x14ac:dyDescent="0.2">
      <c r="L2667" s="381" t="s">
        <v>9992</v>
      </c>
      <c r="M2667" s="381" t="s">
        <v>7317</v>
      </c>
      <c r="N2667" s="380" t="s">
        <v>4788</v>
      </c>
      <c r="O2667" s="381" t="s">
        <v>7321</v>
      </c>
    </row>
    <row r="2668" spans="12:15" x14ac:dyDescent="0.2">
      <c r="L2668" s="381" t="s">
        <v>9993</v>
      </c>
      <c r="M2668" s="381" t="s">
        <v>7317</v>
      </c>
      <c r="N2668" s="380" t="s">
        <v>7322</v>
      </c>
      <c r="O2668" s="381" t="s">
        <v>7323</v>
      </c>
    </row>
    <row r="2669" spans="12:15" x14ac:dyDescent="0.2">
      <c r="L2669" s="381" t="s">
        <v>9994</v>
      </c>
      <c r="M2669" s="381" t="s">
        <v>9995</v>
      </c>
      <c r="N2669" s="380" t="s">
        <v>9996</v>
      </c>
      <c r="O2669" s="381" t="s">
        <v>9997</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26"/>
  </sheetPr>
  <dimension ref="A1:AO68"/>
  <sheetViews>
    <sheetView showGridLines="0" zoomScale="30" zoomScaleNormal="30" zoomScaleSheetLayoutView="30" workbookViewId="0">
      <pane xSplit="5" ySplit="9" topLeftCell="F43" activePane="bottomRight" state="frozen"/>
      <selection pane="topRight" activeCell="F1" sqref="F1"/>
      <selection pane="bottomLeft" activeCell="A10" sqref="A10"/>
      <selection pane="bottomRight" activeCell="F11" sqref="F11"/>
    </sheetView>
  </sheetViews>
  <sheetFormatPr defaultRowHeight="15" x14ac:dyDescent="0.2"/>
  <cols>
    <col min="1" max="1" width="17.7109375" style="212" customWidth="1"/>
    <col min="2" max="2" width="7.28515625" style="215" customWidth="1"/>
    <col min="3" max="3" width="98.7109375" style="211" customWidth="1"/>
    <col min="4" max="4" width="30" style="204" customWidth="1"/>
    <col min="5" max="5" width="10.140625" style="197" customWidth="1"/>
    <col min="6" max="6" width="15.42578125" style="3" customWidth="1"/>
    <col min="7" max="7" width="21.7109375" style="3" customWidth="1"/>
    <col min="8" max="8" width="16.140625" style="3" customWidth="1"/>
    <col min="9" max="10" width="17.140625" style="3" customWidth="1"/>
    <col min="11" max="11" width="38.140625" style="3" customWidth="1"/>
    <col min="12" max="12" width="15.5703125" style="3" customWidth="1"/>
    <col min="13" max="13" width="22" style="3" customWidth="1"/>
    <col min="14" max="14" width="17.42578125" style="3" customWidth="1"/>
    <col min="15" max="15" width="19" style="3" customWidth="1"/>
    <col min="16" max="16" width="15.5703125" style="3" customWidth="1"/>
    <col min="17" max="17" width="21.42578125" style="3" customWidth="1"/>
    <col min="18" max="18" width="14.85546875" style="3" customWidth="1"/>
    <col min="19" max="19" width="17.28515625" style="3" customWidth="1"/>
    <col min="20" max="20" width="15.7109375" style="3" customWidth="1"/>
    <col min="21" max="21" width="14.28515625" style="3" customWidth="1"/>
    <col min="22" max="22" width="21.28515625" style="3" customWidth="1"/>
    <col min="23" max="23" width="13.28515625" style="3" customWidth="1"/>
    <col min="24" max="24" width="16.42578125" style="3" customWidth="1"/>
    <col min="25" max="25" width="17.140625" style="3" customWidth="1"/>
    <col min="26" max="26" width="17.85546875" style="3" customWidth="1"/>
    <col min="27" max="27" width="16.7109375" style="3" customWidth="1"/>
    <col min="28" max="28" width="17.42578125" style="3" customWidth="1"/>
    <col min="29" max="29" width="19.28515625" style="3" customWidth="1"/>
    <col min="30" max="30" width="16.42578125" style="3" customWidth="1"/>
    <col min="31" max="31" width="15.5703125" style="101" customWidth="1"/>
    <col min="32" max="32" width="15.140625" style="101" customWidth="1"/>
    <col min="33" max="33" width="14.5703125" style="101" customWidth="1"/>
    <col min="34" max="34" width="19.7109375" style="101" customWidth="1"/>
    <col min="35" max="35" width="14.5703125" style="101" customWidth="1"/>
    <col min="36" max="36" width="16" style="101" customWidth="1"/>
    <col min="37" max="37" width="13.140625" style="101" customWidth="1"/>
    <col min="38" max="38" width="6.5703125" style="101" customWidth="1"/>
    <col min="39" max="39" width="7.28515625" style="101" customWidth="1"/>
    <col min="40" max="16384" width="9.140625" style="3"/>
  </cols>
  <sheetData>
    <row r="1" spans="1:41" x14ac:dyDescent="0.25">
      <c r="B1" s="212"/>
      <c r="C1" s="208"/>
    </row>
    <row r="2" spans="1:41" ht="28.9" customHeight="1" x14ac:dyDescent="0.4">
      <c r="A2" s="213" t="s">
        <v>118</v>
      </c>
      <c r="B2" s="209"/>
      <c r="C2" s="209"/>
      <c r="D2" s="205"/>
      <c r="E2" s="198"/>
      <c r="F2" s="32"/>
      <c r="G2" s="32"/>
      <c r="H2" s="619" t="str">
        <f>IF('Титул ф.1'!D24=0," ",'Титул ф.1'!D24)</f>
        <v>Кондинский районный суд</v>
      </c>
      <c r="I2" s="620"/>
      <c r="J2" s="620"/>
      <c r="K2" s="620"/>
      <c r="L2" s="620"/>
      <c r="M2" s="620"/>
      <c r="N2" s="620"/>
      <c r="O2" s="621"/>
      <c r="P2" s="32"/>
      <c r="Q2" s="32"/>
      <c r="R2" s="32"/>
      <c r="S2" s="32"/>
      <c r="T2" s="33"/>
      <c r="U2" s="34"/>
      <c r="V2" s="35"/>
      <c r="W2" s="35"/>
      <c r="X2" s="35"/>
      <c r="Y2" s="35"/>
      <c r="Z2" s="35"/>
      <c r="AA2" s="35"/>
      <c r="AB2" s="35"/>
      <c r="AC2" s="35"/>
      <c r="AD2" s="35"/>
      <c r="AL2" s="281" t="s">
        <v>493</v>
      </c>
    </row>
    <row r="3" spans="1:41" ht="57" customHeight="1" x14ac:dyDescent="0.2">
      <c r="A3" s="622" t="s">
        <v>155</v>
      </c>
      <c r="B3" s="622"/>
      <c r="C3" s="622"/>
      <c r="D3" s="622"/>
      <c r="E3" s="622"/>
      <c r="F3" s="622"/>
      <c r="G3" s="35"/>
      <c r="H3" s="35"/>
      <c r="I3" s="36"/>
      <c r="J3" s="37" t="s">
        <v>156</v>
      </c>
      <c r="K3" s="38"/>
      <c r="L3" s="100" t="s">
        <v>528</v>
      </c>
      <c r="M3" s="39"/>
      <c r="N3" s="40"/>
      <c r="O3" s="41"/>
      <c r="P3" s="32"/>
      <c r="Q3" s="42"/>
      <c r="R3" s="43"/>
      <c r="S3" s="43"/>
      <c r="T3" s="44"/>
      <c r="U3" s="32"/>
      <c r="V3" s="35"/>
      <c r="W3" s="35"/>
      <c r="X3" s="35"/>
      <c r="Y3" s="35"/>
      <c r="Z3" s="35"/>
      <c r="AA3" s="35"/>
      <c r="AB3" s="35"/>
      <c r="AC3" s="35"/>
      <c r="AD3" s="35"/>
    </row>
    <row r="4" spans="1:41" ht="33" customHeight="1" x14ac:dyDescent="0.25">
      <c r="B4" s="214"/>
      <c r="C4" s="210"/>
      <c r="F4" s="45"/>
      <c r="G4" s="35"/>
      <c r="H4" s="35"/>
      <c r="I4" s="36"/>
      <c r="J4" s="46" t="s">
        <v>157</v>
      </c>
      <c r="K4" s="47"/>
      <c r="L4" s="100" t="s">
        <v>197</v>
      </c>
      <c r="M4" s="39"/>
      <c r="N4" s="39"/>
      <c r="O4" s="41"/>
      <c r="P4" s="32"/>
      <c r="Q4" s="42"/>
      <c r="R4" s="43"/>
      <c r="S4" s="43"/>
      <c r="T4" s="44"/>
      <c r="U4" s="32"/>
      <c r="V4" s="35"/>
      <c r="W4" s="35"/>
      <c r="X4" s="35"/>
      <c r="Y4" s="35"/>
      <c r="Z4" s="35"/>
      <c r="AA4" s="35"/>
      <c r="AB4" s="35"/>
      <c r="AC4" s="35"/>
      <c r="AD4" s="35"/>
    </row>
    <row r="5" spans="1:41" s="29" customFormat="1" ht="88.15" customHeight="1" thickBot="1" x14ac:dyDescent="0.25">
      <c r="A5" s="571" t="s">
        <v>11073</v>
      </c>
      <c r="B5" s="571"/>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48"/>
      <c r="AE5" s="118"/>
    </row>
    <row r="6" spans="1:41" s="30" customFormat="1" ht="87" customHeight="1" x14ac:dyDescent="0.35">
      <c r="A6" s="609" t="s">
        <v>167</v>
      </c>
      <c r="B6" s="610"/>
      <c r="C6" s="610"/>
      <c r="D6" s="616" t="s">
        <v>10607</v>
      </c>
      <c r="E6" s="623" t="s">
        <v>241</v>
      </c>
      <c r="F6" s="597" t="s">
        <v>349</v>
      </c>
      <c r="G6" s="597" t="s">
        <v>302</v>
      </c>
      <c r="H6" s="600" t="s">
        <v>10010</v>
      </c>
      <c r="I6" s="600"/>
      <c r="J6" s="600"/>
      <c r="K6" s="600" t="s">
        <v>303</v>
      </c>
      <c r="L6" s="600"/>
      <c r="M6" s="597" t="s">
        <v>304</v>
      </c>
      <c r="N6" s="597" t="s">
        <v>305</v>
      </c>
      <c r="O6" s="597" t="s">
        <v>306</v>
      </c>
      <c r="P6" s="594" t="s">
        <v>367</v>
      </c>
      <c r="Q6" s="591" t="s">
        <v>10011</v>
      </c>
      <c r="R6" s="592"/>
      <c r="S6" s="592"/>
      <c r="T6" s="592"/>
      <c r="U6" s="592"/>
      <c r="V6" s="593"/>
      <c r="W6" s="594" t="s">
        <v>307</v>
      </c>
      <c r="X6" s="591" t="s">
        <v>0</v>
      </c>
      <c r="Y6" s="635"/>
      <c r="Z6" s="635"/>
      <c r="AA6" s="635"/>
      <c r="AB6" s="635"/>
      <c r="AC6" s="636"/>
      <c r="AD6" s="594" t="s">
        <v>513</v>
      </c>
      <c r="AE6" s="594" t="s">
        <v>9</v>
      </c>
      <c r="AF6" s="594" t="s">
        <v>8</v>
      </c>
      <c r="AG6" s="594" t="s">
        <v>308</v>
      </c>
      <c r="AH6" s="594" t="s">
        <v>348</v>
      </c>
      <c r="AI6" s="594" t="s">
        <v>10808</v>
      </c>
      <c r="AJ6" s="572" t="s">
        <v>514</v>
      </c>
      <c r="AK6" s="575" t="s">
        <v>361</v>
      </c>
      <c r="AL6" s="575" t="s">
        <v>362</v>
      </c>
      <c r="AM6" s="588" t="s">
        <v>362</v>
      </c>
    </row>
    <row r="7" spans="1:41" s="30" customFormat="1" ht="144" customHeight="1" x14ac:dyDescent="0.35">
      <c r="A7" s="611"/>
      <c r="B7" s="612"/>
      <c r="C7" s="612"/>
      <c r="D7" s="617"/>
      <c r="E7" s="624"/>
      <c r="F7" s="598"/>
      <c r="G7" s="598"/>
      <c r="H7" s="601"/>
      <c r="I7" s="601"/>
      <c r="J7" s="601"/>
      <c r="K7" s="601"/>
      <c r="L7" s="601"/>
      <c r="M7" s="598"/>
      <c r="N7" s="598"/>
      <c r="O7" s="598"/>
      <c r="P7" s="595"/>
      <c r="Q7" s="598" t="s">
        <v>134</v>
      </c>
      <c r="R7" s="598" t="s">
        <v>1</v>
      </c>
      <c r="S7" s="601" t="s">
        <v>176</v>
      </c>
      <c r="T7" s="601"/>
      <c r="U7" s="598" t="s">
        <v>2893</v>
      </c>
      <c r="V7" s="615" t="s">
        <v>512</v>
      </c>
      <c r="W7" s="595"/>
      <c r="X7" s="637" t="s">
        <v>2</v>
      </c>
      <c r="Y7" s="638"/>
      <c r="Z7" s="639"/>
      <c r="AA7" s="637" t="s">
        <v>309</v>
      </c>
      <c r="AB7" s="638"/>
      <c r="AC7" s="639"/>
      <c r="AD7" s="595"/>
      <c r="AE7" s="595"/>
      <c r="AF7" s="595"/>
      <c r="AG7" s="595"/>
      <c r="AH7" s="595"/>
      <c r="AI7" s="595"/>
      <c r="AJ7" s="573"/>
      <c r="AK7" s="573"/>
      <c r="AL7" s="573"/>
      <c r="AM7" s="589"/>
    </row>
    <row r="8" spans="1:41" s="30" customFormat="1" ht="298.89999999999998" customHeight="1" thickBot="1" x14ac:dyDescent="0.4">
      <c r="A8" s="613"/>
      <c r="B8" s="614"/>
      <c r="C8" s="614"/>
      <c r="D8" s="618"/>
      <c r="E8" s="625"/>
      <c r="F8" s="599"/>
      <c r="G8" s="599"/>
      <c r="H8" s="262" t="s">
        <v>3</v>
      </c>
      <c r="I8" s="262" t="s">
        <v>4</v>
      </c>
      <c r="J8" s="262" t="s">
        <v>5</v>
      </c>
      <c r="K8" s="369" t="s">
        <v>7325</v>
      </c>
      <c r="L8" s="262" t="s">
        <v>298</v>
      </c>
      <c r="M8" s="599"/>
      <c r="N8" s="599"/>
      <c r="O8" s="599"/>
      <c r="P8" s="596"/>
      <c r="Q8" s="599"/>
      <c r="R8" s="599"/>
      <c r="S8" s="262" t="s">
        <v>6</v>
      </c>
      <c r="T8" s="262" t="s">
        <v>7</v>
      </c>
      <c r="U8" s="599"/>
      <c r="V8" s="596"/>
      <c r="W8" s="596"/>
      <c r="X8" s="262" t="s">
        <v>310</v>
      </c>
      <c r="Y8" s="262" t="s">
        <v>311</v>
      </c>
      <c r="Z8" s="262" t="s">
        <v>357</v>
      </c>
      <c r="AA8" s="262" t="s">
        <v>310</v>
      </c>
      <c r="AB8" s="262" t="s">
        <v>311</v>
      </c>
      <c r="AC8" s="262" t="s">
        <v>356</v>
      </c>
      <c r="AD8" s="596"/>
      <c r="AE8" s="596"/>
      <c r="AF8" s="596"/>
      <c r="AG8" s="596"/>
      <c r="AH8" s="596"/>
      <c r="AI8" s="596"/>
      <c r="AJ8" s="574"/>
      <c r="AK8" s="574"/>
      <c r="AL8" s="574"/>
      <c r="AM8" s="590"/>
    </row>
    <row r="9" spans="1:41" s="31" customFormat="1" ht="23.45" customHeight="1" thickBot="1" x14ac:dyDescent="0.25">
      <c r="A9" s="630" t="s">
        <v>168</v>
      </c>
      <c r="B9" s="631"/>
      <c r="C9" s="631"/>
      <c r="D9" s="323" t="s">
        <v>169</v>
      </c>
      <c r="E9" s="323"/>
      <c r="F9" s="324">
        <v>1</v>
      </c>
      <c r="G9" s="324">
        <v>2</v>
      </c>
      <c r="H9" s="324">
        <v>3</v>
      </c>
      <c r="I9" s="324">
        <v>4</v>
      </c>
      <c r="J9" s="325">
        <v>5</v>
      </c>
      <c r="K9" s="326">
        <v>6</v>
      </c>
      <c r="L9" s="327">
        <v>7</v>
      </c>
      <c r="M9" s="324">
        <v>8</v>
      </c>
      <c r="N9" s="324">
        <v>9</v>
      </c>
      <c r="O9" s="324">
        <v>10</v>
      </c>
      <c r="P9" s="324">
        <v>11</v>
      </c>
      <c r="Q9" s="324">
        <v>12</v>
      </c>
      <c r="R9" s="324">
        <v>13</v>
      </c>
      <c r="S9" s="324">
        <v>14</v>
      </c>
      <c r="T9" s="324">
        <v>15</v>
      </c>
      <c r="U9" s="324">
        <v>16</v>
      </c>
      <c r="V9" s="324">
        <v>17</v>
      </c>
      <c r="W9" s="324">
        <v>18</v>
      </c>
      <c r="X9" s="324">
        <v>19</v>
      </c>
      <c r="Y9" s="324">
        <v>20</v>
      </c>
      <c r="Z9" s="324">
        <v>21</v>
      </c>
      <c r="AA9" s="324">
        <v>22</v>
      </c>
      <c r="AB9" s="324">
        <v>23</v>
      </c>
      <c r="AC9" s="324">
        <v>24</v>
      </c>
      <c r="AD9" s="324">
        <v>25</v>
      </c>
      <c r="AE9" s="328">
        <v>26</v>
      </c>
      <c r="AF9" s="328">
        <v>27</v>
      </c>
      <c r="AG9" s="328">
        <v>28</v>
      </c>
      <c r="AH9" s="328">
        <v>29</v>
      </c>
      <c r="AI9" s="328">
        <v>30</v>
      </c>
      <c r="AJ9" s="329">
        <v>31</v>
      </c>
      <c r="AK9" s="329">
        <v>32</v>
      </c>
      <c r="AL9" s="329">
        <v>33</v>
      </c>
      <c r="AM9" s="330">
        <v>34</v>
      </c>
    </row>
    <row r="10" spans="1:41" s="118" customFormat="1" ht="54.6" customHeight="1" thickBot="1" x14ac:dyDescent="0.25">
      <c r="A10" s="626" t="s">
        <v>373</v>
      </c>
      <c r="B10" s="627"/>
      <c r="C10" s="628"/>
      <c r="D10" s="260"/>
      <c r="E10" s="261">
        <v>1</v>
      </c>
      <c r="F10" s="370">
        <v>37</v>
      </c>
      <c r="G10" s="371">
        <v>71</v>
      </c>
      <c r="H10" s="371">
        <v>49</v>
      </c>
      <c r="I10" s="371">
        <v>12</v>
      </c>
      <c r="J10" s="371">
        <v>3</v>
      </c>
      <c r="K10" s="371">
        <v>2</v>
      </c>
      <c r="L10" s="371">
        <v>1</v>
      </c>
      <c r="M10" s="399">
        <v>67</v>
      </c>
      <c r="N10" s="371"/>
      <c r="O10" s="371">
        <v>41</v>
      </c>
      <c r="P10" s="371">
        <v>77</v>
      </c>
      <c r="Q10" s="371">
        <v>50</v>
      </c>
      <c r="R10" s="371"/>
      <c r="S10" s="371"/>
      <c r="T10" s="371">
        <v>13</v>
      </c>
      <c r="U10" s="371">
        <v>3</v>
      </c>
      <c r="V10" s="371">
        <v>2</v>
      </c>
      <c r="W10" s="371"/>
      <c r="X10" s="371">
        <v>35</v>
      </c>
      <c r="Y10" s="371">
        <v>28</v>
      </c>
      <c r="Z10" s="371">
        <v>9</v>
      </c>
      <c r="AA10" s="371"/>
      <c r="AB10" s="371"/>
      <c r="AC10" s="371"/>
      <c r="AD10" s="371"/>
      <c r="AE10" s="371"/>
      <c r="AF10" s="371"/>
      <c r="AG10" s="371">
        <v>1</v>
      </c>
      <c r="AH10" s="371"/>
      <c r="AI10" s="371"/>
      <c r="AJ10" s="371">
        <v>1</v>
      </c>
      <c r="AK10" s="371">
        <f t="shared" ref="G10:AM10" si="0">SUM(AK11:AK46)</f>
        <v>0</v>
      </c>
      <c r="AL10" s="358">
        <f t="shared" si="0"/>
        <v>0</v>
      </c>
      <c r="AM10" s="359">
        <f t="shared" si="0"/>
        <v>0</v>
      </c>
      <c r="AN10" s="130"/>
      <c r="AO10" s="130"/>
    </row>
    <row r="11" spans="1:41" s="29" customFormat="1" ht="40.15" customHeight="1" x14ac:dyDescent="0.2">
      <c r="A11" s="632" t="s">
        <v>170</v>
      </c>
      <c r="B11" s="633"/>
      <c r="C11" s="634"/>
      <c r="D11" s="267">
        <v>105</v>
      </c>
      <c r="E11" s="312">
        <v>2</v>
      </c>
      <c r="F11" s="315">
        <v>1</v>
      </c>
      <c r="G11" s="316">
        <v>1</v>
      </c>
      <c r="H11" s="316"/>
      <c r="I11" s="316"/>
      <c r="J11" s="316"/>
      <c r="K11" s="316"/>
      <c r="L11" s="316"/>
      <c r="M11" s="401"/>
      <c r="N11" s="316"/>
      <c r="O11" s="316">
        <v>2</v>
      </c>
      <c r="P11" s="316">
        <v>1</v>
      </c>
      <c r="Q11" s="316"/>
      <c r="R11" s="316"/>
      <c r="S11" s="316"/>
      <c r="T11" s="316"/>
      <c r="U11" s="316"/>
      <c r="V11" s="316"/>
      <c r="W11" s="316"/>
      <c r="X11" s="317"/>
      <c r="Y11" s="318"/>
      <c r="Z11" s="318"/>
      <c r="AA11" s="316"/>
      <c r="AB11" s="316"/>
      <c r="AC11" s="316"/>
      <c r="AD11" s="316"/>
      <c r="AE11" s="316"/>
      <c r="AF11" s="316"/>
      <c r="AG11" s="316"/>
      <c r="AH11" s="316"/>
      <c r="AI11" s="316"/>
      <c r="AJ11" s="316"/>
      <c r="AK11" s="316"/>
      <c r="AL11" s="360"/>
      <c r="AM11" s="361"/>
    </row>
    <row r="12" spans="1:41" s="29" customFormat="1" ht="40.15" customHeight="1" x14ac:dyDescent="0.2">
      <c r="A12" s="585" t="s">
        <v>171</v>
      </c>
      <c r="B12" s="586"/>
      <c r="C12" s="587"/>
      <c r="D12" s="268" t="s">
        <v>372</v>
      </c>
      <c r="E12" s="314">
        <v>3</v>
      </c>
      <c r="F12" s="311"/>
      <c r="G12" s="109"/>
      <c r="H12" s="109"/>
      <c r="I12" s="109"/>
      <c r="J12" s="109"/>
      <c r="K12" s="109"/>
      <c r="L12" s="109"/>
      <c r="M12" s="400"/>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362"/>
      <c r="AM12" s="363"/>
    </row>
    <row r="13" spans="1:41" s="29" customFormat="1" ht="55.15" customHeight="1" x14ac:dyDescent="0.2">
      <c r="A13" s="585" t="s">
        <v>172</v>
      </c>
      <c r="B13" s="586"/>
      <c r="C13" s="587"/>
      <c r="D13" s="268" t="s">
        <v>173</v>
      </c>
      <c r="E13" s="313">
        <v>4</v>
      </c>
      <c r="F13" s="263">
        <v>5</v>
      </c>
      <c r="G13" s="109">
        <v>5</v>
      </c>
      <c r="H13" s="109">
        <v>4</v>
      </c>
      <c r="I13" s="109"/>
      <c r="J13" s="109"/>
      <c r="K13" s="109"/>
      <c r="L13" s="109"/>
      <c r="M13" s="400">
        <v>4</v>
      </c>
      <c r="N13" s="109"/>
      <c r="O13" s="109">
        <v>6</v>
      </c>
      <c r="P13" s="109">
        <v>5</v>
      </c>
      <c r="Q13" s="109">
        <v>4</v>
      </c>
      <c r="R13" s="109"/>
      <c r="S13" s="109"/>
      <c r="T13" s="109"/>
      <c r="U13" s="109"/>
      <c r="V13" s="109"/>
      <c r="W13" s="109"/>
      <c r="X13" s="109"/>
      <c r="Y13" s="109"/>
      <c r="Z13" s="110"/>
      <c r="AA13" s="110"/>
      <c r="AB13" s="110"/>
      <c r="AC13" s="110"/>
      <c r="AD13" s="110"/>
      <c r="AE13" s="109"/>
      <c r="AF13" s="109"/>
      <c r="AG13" s="109"/>
      <c r="AH13" s="109"/>
      <c r="AI13" s="109"/>
      <c r="AJ13" s="289"/>
      <c r="AK13" s="289"/>
      <c r="AL13" s="364"/>
      <c r="AM13" s="363"/>
    </row>
    <row r="14" spans="1:41" s="29" customFormat="1" ht="45" customHeight="1" x14ac:dyDescent="0.2">
      <c r="A14" s="585" t="s">
        <v>160</v>
      </c>
      <c r="B14" s="586"/>
      <c r="C14" s="587"/>
      <c r="D14" s="268" t="s">
        <v>175</v>
      </c>
      <c r="E14" s="265">
        <v>5</v>
      </c>
      <c r="F14" s="263"/>
      <c r="G14" s="109"/>
      <c r="H14" s="109"/>
      <c r="I14" s="109"/>
      <c r="J14" s="109"/>
      <c r="K14" s="109"/>
      <c r="L14" s="109"/>
      <c r="M14" s="400"/>
      <c r="N14" s="109"/>
      <c r="O14" s="109"/>
      <c r="P14" s="109"/>
      <c r="Q14" s="109"/>
      <c r="R14" s="109"/>
      <c r="S14" s="109"/>
      <c r="T14" s="109"/>
      <c r="U14" s="109"/>
      <c r="V14" s="109"/>
      <c r="W14" s="109"/>
      <c r="X14" s="109"/>
      <c r="Y14" s="109"/>
      <c r="Z14" s="110"/>
      <c r="AA14" s="110"/>
      <c r="AB14" s="110"/>
      <c r="AC14" s="110"/>
      <c r="AD14" s="110"/>
      <c r="AE14" s="109"/>
      <c r="AF14" s="109"/>
      <c r="AG14" s="109"/>
      <c r="AH14" s="109"/>
      <c r="AI14" s="109"/>
      <c r="AJ14" s="289"/>
      <c r="AK14" s="289"/>
      <c r="AL14" s="364"/>
      <c r="AM14" s="363"/>
    </row>
    <row r="15" spans="1:41" s="29" customFormat="1" ht="40.15" customHeight="1" x14ac:dyDescent="0.2">
      <c r="A15" s="585" t="s">
        <v>161</v>
      </c>
      <c r="B15" s="586"/>
      <c r="C15" s="587"/>
      <c r="D15" s="268">
        <v>131</v>
      </c>
      <c r="E15" s="265">
        <v>6</v>
      </c>
      <c r="F15" s="263">
        <v>1</v>
      </c>
      <c r="G15" s="109"/>
      <c r="H15" s="109"/>
      <c r="I15" s="109"/>
      <c r="J15" s="109"/>
      <c r="K15" s="109"/>
      <c r="L15" s="109"/>
      <c r="M15" s="400"/>
      <c r="N15" s="109"/>
      <c r="O15" s="109">
        <v>1</v>
      </c>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362"/>
      <c r="AM15" s="363"/>
    </row>
    <row r="16" spans="1:41" s="29" customFormat="1" ht="50.25" customHeight="1" x14ac:dyDescent="0.2">
      <c r="A16" s="585" t="s">
        <v>219</v>
      </c>
      <c r="B16" s="586"/>
      <c r="C16" s="587"/>
      <c r="D16" s="268" t="s">
        <v>220</v>
      </c>
      <c r="E16" s="265">
        <v>7</v>
      </c>
      <c r="F16" s="263"/>
      <c r="G16" s="109">
        <v>2</v>
      </c>
      <c r="H16" s="109"/>
      <c r="I16" s="109"/>
      <c r="J16" s="109"/>
      <c r="K16" s="109"/>
      <c r="L16" s="109"/>
      <c r="M16" s="400"/>
      <c r="N16" s="109"/>
      <c r="O16" s="109">
        <v>2</v>
      </c>
      <c r="P16" s="109">
        <v>2</v>
      </c>
      <c r="Q16" s="109"/>
      <c r="R16" s="109"/>
      <c r="S16" s="109"/>
      <c r="T16" s="109"/>
      <c r="U16" s="109"/>
      <c r="V16" s="109"/>
      <c r="W16" s="109"/>
      <c r="X16" s="109"/>
      <c r="Y16" s="109"/>
      <c r="Z16" s="110"/>
      <c r="AA16" s="110"/>
      <c r="AB16" s="110"/>
      <c r="AC16" s="110"/>
      <c r="AD16" s="110"/>
      <c r="AE16" s="109"/>
      <c r="AF16" s="109"/>
      <c r="AG16" s="109"/>
      <c r="AH16" s="109"/>
      <c r="AI16" s="109"/>
      <c r="AJ16" s="289"/>
      <c r="AK16" s="289"/>
      <c r="AL16" s="364"/>
      <c r="AM16" s="363"/>
    </row>
    <row r="17" spans="1:39" s="29" customFormat="1" ht="40.15" customHeight="1" x14ac:dyDescent="0.2">
      <c r="A17" s="585" t="s">
        <v>221</v>
      </c>
      <c r="B17" s="586"/>
      <c r="C17" s="587"/>
      <c r="D17" s="268">
        <v>158</v>
      </c>
      <c r="E17" s="265">
        <v>8</v>
      </c>
      <c r="F17" s="263">
        <v>3</v>
      </c>
      <c r="G17" s="109">
        <v>14</v>
      </c>
      <c r="H17" s="109">
        <v>7</v>
      </c>
      <c r="I17" s="109">
        <v>3</v>
      </c>
      <c r="J17" s="109"/>
      <c r="K17" s="109"/>
      <c r="L17" s="109"/>
      <c r="M17" s="400">
        <v>10</v>
      </c>
      <c r="N17" s="109"/>
      <c r="O17" s="109">
        <v>7</v>
      </c>
      <c r="P17" s="109">
        <v>17</v>
      </c>
      <c r="Q17" s="109">
        <v>7</v>
      </c>
      <c r="R17" s="109"/>
      <c r="S17" s="109"/>
      <c r="T17" s="109">
        <v>4</v>
      </c>
      <c r="U17" s="109"/>
      <c r="V17" s="109"/>
      <c r="W17" s="109"/>
      <c r="X17" s="109">
        <v>6</v>
      </c>
      <c r="Y17" s="109">
        <v>3</v>
      </c>
      <c r="Z17" s="110">
        <v>4</v>
      </c>
      <c r="AA17" s="110"/>
      <c r="AB17" s="110"/>
      <c r="AC17" s="110"/>
      <c r="AD17" s="110"/>
      <c r="AE17" s="109"/>
      <c r="AF17" s="109"/>
      <c r="AG17" s="109"/>
      <c r="AH17" s="109"/>
      <c r="AI17" s="109"/>
      <c r="AJ17" s="289"/>
      <c r="AK17" s="289"/>
      <c r="AL17" s="364"/>
      <c r="AM17" s="363"/>
    </row>
    <row r="18" spans="1:39" s="29" customFormat="1" ht="40.15" customHeight="1" x14ac:dyDescent="0.2">
      <c r="A18" s="576" t="s">
        <v>10</v>
      </c>
      <c r="B18" s="577"/>
      <c r="C18" s="577"/>
      <c r="D18" s="294" t="s">
        <v>11</v>
      </c>
      <c r="E18" s="265">
        <v>9</v>
      </c>
      <c r="F18" s="263"/>
      <c r="G18" s="109"/>
      <c r="H18" s="109"/>
      <c r="I18" s="109"/>
      <c r="J18" s="109"/>
      <c r="K18" s="109"/>
      <c r="L18" s="109"/>
      <c r="M18" s="400"/>
      <c r="N18" s="109"/>
      <c r="O18" s="109"/>
      <c r="P18" s="109"/>
      <c r="Q18" s="109"/>
      <c r="R18" s="109"/>
      <c r="S18" s="109"/>
      <c r="T18" s="109"/>
      <c r="U18" s="109"/>
      <c r="V18" s="109"/>
      <c r="W18" s="109"/>
      <c r="X18" s="109"/>
      <c r="Y18" s="109"/>
      <c r="Z18" s="110"/>
      <c r="AA18" s="110"/>
      <c r="AB18" s="110"/>
      <c r="AC18" s="110"/>
      <c r="AD18" s="110"/>
      <c r="AE18" s="109"/>
      <c r="AF18" s="109"/>
      <c r="AG18" s="109"/>
      <c r="AH18" s="109"/>
      <c r="AI18" s="109"/>
      <c r="AJ18" s="289"/>
      <c r="AK18" s="289"/>
      <c r="AL18" s="364"/>
      <c r="AM18" s="363"/>
    </row>
    <row r="19" spans="1:39" s="29" customFormat="1" ht="57.6" customHeight="1" x14ac:dyDescent="0.2">
      <c r="A19" s="585" t="s">
        <v>226</v>
      </c>
      <c r="B19" s="586"/>
      <c r="C19" s="587"/>
      <c r="D19" s="294" t="s">
        <v>515</v>
      </c>
      <c r="E19" s="265">
        <v>10</v>
      </c>
      <c r="F19" s="263">
        <v>2</v>
      </c>
      <c r="G19" s="109">
        <v>1</v>
      </c>
      <c r="H19" s="109">
        <v>1</v>
      </c>
      <c r="I19" s="109"/>
      <c r="J19" s="109"/>
      <c r="K19" s="109"/>
      <c r="L19" s="109"/>
      <c r="M19" s="400">
        <v>1</v>
      </c>
      <c r="N19" s="109"/>
      <c r="O19" s="109">
        <v>2</v>
      </c>
      <c r="P19" s="109">
        <v>1</v>
      </c>
      <c r="Q19" s="109">
        <v>1</v>
      </c>
      <c r="R19" s="109"/>
      <c r="S19" s="109"/>
      <c r="T19" s="109"/>
      <c r="U19" s="109"/>
      <c r="V19" s="109"/>
      <c r="W19" s="109"/>
      <c r="X19" s="109"/>
      <c r="Y19" s="109"/>
      <c r="Z19" s="110"/>
      <c r="AA19" s="110"/>
      <c r="AB19" s="110"/>
      <c r="AC19" s="110"/>
      <c r="AD19" s="110"/>
      <c r="AE19" s="109"/>
      <c r="AF19" s="109"/>
      <c r="AG19" s="109"/>
      <c r="AH19" s="109"/>
      <c r="AI19" s="109"/>
      <c r="AJ19" s="289"/>
      <c r="AK19" s="289"/>
      <c r="AL19" s="364"/>
      <c r="AM19" s="363"/>
    </row>
    <row r="20" spans="1:39" s="29" customFormat="1" ht="40.15" customHeight="1" x14ac:dyDescent="0.2">
      <c r="A20" s="585" t="s">
        <v>227</v>
      </c>
      <c r="B20" s="586"/>
      <c r="C20" s="587"/>
      <c r="D20" s="268">
        <v>160</v>
      </c>
      <c r="E20" s="265">
        <v>11</v>
      </c>
      <c r="F20" s="263"/>
      <c r="G20" s="109"/>
      <c r="H20" s="109"/>
      <c r="I20" s="109"/>
      <c r="J20" s="109"/>
      <c r="K20" s="109"/>
      <c r="L20" s="109"/>
      <c r="M20" s="400"/>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362"/>
      <c r="AM20" s="363"/>
    </row>
    <row r="21" spans="1:39" s="29" customFormat="1" ht="40.15" customHeight="1" x14ac:dyDescent="0.2">
      <c r="A21" s="576" t="s">
        <v>222</v>
      </c>
      <c r="B21" s="577"/>
      <c r="C21" s="577"/>
      <c r="D21" s="268">
        <v>161</v>
      </c>
      <c r="E21" s="265">
        <v>12</v>
      </c>
      <c r="F21" s="263">
        <v>1</v>
      </c>
      <c r="G21" s="109"/>
      <c r="H21" s="109"/>
      <c r="I21" s="109">
        <v>1</v>
      </c>
      <c r="J21" s="109"/>
      <c r="K21" s="109"/>
      <c r="L21" s="109"/>
      <c r="M21" s="400">
        <v>1</v>
      </c>
      <c r="N21" s="109"/>
      <c r="O21" s="109"/>
      <c r="P21" s="109"/>
      <c r="Q21" s="109"/>
      <c r="R21" s="109"/>
      <c r="S21" s="109"/>
      <c r="T21" s="109">
        <v>1</v>
      </c>
      <c r="U21" s="109"/>
      <c r="V21" s="109"/>
      <c r="W21" s="109"/>
      <c r="X21" s="109">
        <v>1</v>
      </c>
      <c r="Y21" s="109"/>
      <c r="Z21" s="109">
        <v>1</v>
      </c>
      <c r="AA21" s="109"/>
      <c r="AB21" s="109"/>
      <c r="AC21" s="109"/>
      <c r="AD21" s="109"/>
      <c r="AE21" s="109"/>
      <c r="AF21" s="109"/>
      <c r="AG21" s="109"/>
      <c r="AH21" s="109"/>
      <c r="AI21" s="109"/>
      <c r="AJ21" s="109"/>
      <c r="AK21" s="109"/>
      <c r="AL21" s="362"/>
      <c r="AM21" s="363"/>
    </row>
    <row r="22" spans="1:39" s="29" customFormat="1" ht="40.15" customHeight="1" x14ac:dyDescent="0.2">
      <c r="A22" s="576" t="s">
        <v>223</v>
      </c>
      <c r="B22" s="577"/>
      <c r="C22" s="577"/>
      <c r="D22" s="268">
        <v>162</v>
      </c>
      <c r="E22" s="265">
        <v>13</v>
      </c>
      <c r="F22" s="263"/>
      <c r="G22" s="109"/>
      <c r="H22" s="109"/>
      <c r="I22" s="109"/>
      <c r="J22" s="109"/>
      <c r="K22" s="109"/>
      <c r="L22" s="109"/>
      <c r="M22" s="400"/>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362"/>
      <c r="AM22" s="363"/>
    </row>
    <row r="23" spans="1:39" s="29" customFormat="1" ht="40.15" customHeight="1" x14ac:dyDescent="0.2">
      <c r="A23" s="585" t="s">
        <v>224</v>
      </c>
      <c r="B23" s="586"/>
      <c r="C23" s="587"/>
      <c r="D23" s="268">
        <v>163</v>
      </c>
      <c r="E23" s="265">
        <v>14</v>
      </c>
      <c r="F23" s="263"/>
      <c r="G23" s="109"/>
      <c r="H23" s="109"/>
      <c r="I23" s="109"/>
      <c r="J23" s="109"/>
      <c r="K23" s="109"/>
      <c r="L23" s="109"/>
      <c r="M23" s="400"/>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362"/>
      <c r="AM23" s="363"/>
    </row>
    <row r="24" spans="1:39" s="29" customFormat="1" ht="40.15" customHeight="1" x14ac:dyDescent="0.2">
      <c r="A24" s="585" t="s">
        <v>228</v>
      </c>
      <c r="B24" s="586"/>
      <c r="C24" s="587"/>
      <c r="D24" s="268">
        <v>166</v>
      </c>
      <c r="E24" s="265">
        <v>15</v>
      </c>
      <c r="F24" s="263">
        <v>2</v>
      </c>
      <c r="G24" s="109">
        <v>2</v>
      </c>
      <c r="H24" s="109">
        <v>1</v>
      </c>
      <c r="I24" s="109">
        <v>2</v>
      </c>
      <c r="J24" s="109">
        <v>1</v>
      </c>
      <c r="K24" s="109"/>
      <c r="L24" s="109"/>
      <c r="M24" s="400">
        <v>4</v>
      </c>
      <c r="N24" s="109"/>
      <c r="O24" s="109"/>
      <c r="P24" s="109">
        <v>2</v>
      </c>
      <c r="Q24" s="109">
        <v>1</v>
      </c>
      <c r="R24" s="109"/>
      <c r="S24" s="109"/>
      <c r="T24" s="109">
        <v>2</v>
      </c>
      <c r="U24" s="109">
        <v>1</v>
      </c>
      <c r="V24" s="109"/>
      <c r="W24" s="109"/>
      <c r="X24" s="109">
        <v>1</v>
      </c>
      <c r="Y24" s="109">
        <v>1</v>
      </c>
      <c r="Z24" s="109"/>
      <c r="AA24" s="109"/>
      <c r="AB24" s="109"/>
      <c r="AC24" s="109"/>
      <c r="AD24" s="109"/>
      <c r="AE24" s="109"/>
      <c r="AF24" s="109"/>
      <c r="AG24" s="109"/>
      <c r="AH24" s="109"/>
      <c r="AI24" s="109"/>
      <c r="AJ24" s="109"/>
      <c r="AK24" s="109"/>
      <c r="AL24" s="362"/>
      <c r="AM24" s="363"/>
    </row>
    <row r="25" spans="1:39" s="29" customFormat="1" ht="40.15" customHeight="1" x14ac:dyDescent="0.2">
      <c r="A25" s="629" t="s">
        <v>10804</v>
      </c>
      <c r="B25" s="586"/>
      <c r="C25" s="587"/>
      <c r="D25" s="269" t="s">
        <v>10805</v>
      </c>
      <c r="E25" s="265">
        <v>16</v>
      </c>
      <c r="F25" s="263"/>
      <c r="G25" s="109"/>
      <c r="H25" s="109"/>
      <c r="I25" s="109"/>
      <c r="J25" s="109"/>
      <c r="K25" s="109"/>
      <c r="L25" s="109"/>
      <c r="M25" s="400"/>
      <c r="N25" s="109"/>
      <c r="O25" s="109"/>
      <c r="P25" s="109"/>
      <c r="Q25" s="109"/>
      <c r="R25" s="109"/>
      <c r="S25" s="109"/>
      <c r="T25" s="109"/>
      <c r="U25" s="109"/>
      <c r="V25" s="109"/>
      <c r="W25" s="109"/>
      <c r="X25" s="109"/>
      <c r="Y25" s="109"/>
      <c r="Z25" s="110"/>
      <c r="AA25" s="110"/>
      <c r="AB25" s="110"/>
      <c r="AC25" s="110"/>
      <c r="AD25" s="110"/>
      <c r="AE25" s="109"/>
      <c r="AF25" s="109"/>
      <c r="AG25" s="109"/>
      <c r="AH25" s="109"/>
      <c r="AI25" s="109"/>
      <c r="AJ25" s="109"/>
      <c r="AK25" s="109"/>
      <c r="AL25" s="362"/>
      <c r="AM25" s="363"/>
    </row>
    <row r="26" spans="1:39" s="29" customFormat="1" ht="40.15" customHeight="1" x14ac:dyDescent="0.2">
      <c r="A26" s="576" t="s">
        <v>51</v>
      </c>
      <c r="B26" s="577"/>
      <c r="C26" s="577"/>
      <c r="D26" s="268">
        <v>204</v>
      </c>
      <c r="E26" s="265">
        <v>17</v>
      </c>
      <c r="F26" s="263"/>
      <c r="G26" s="109"/>
      <c r="H26" s="109"/>
      <c r="I26" s="109"/>
      <c r="J26" s="109"/>
      <c r="K26" s="109"/>
      <c r="L26" s="109"/>
      <c r="M26" s="400"/>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362"/>
      <c r="AM26" s="363"/>
    </row>
    <row r="27" spans="1:39" s="29" customFormat="1" ht="40.15" customHeight="1" x14ac:dyDescent="0.2">
      <c r="A27" s="576" t="s">
        <v>52</v>
      </c>
      <c r="B27" s="577"/>
      <c r="C27" s="577"/>
      <c r="D27" s="268">
        <v>205</v>
      </c>
      <c r="E27" s="265">
        <v>18</v>
      </c>
      <c r="F27" s="283"/>
      <c r="G27" s="282"/>
      <c r="H27" s="282"/>
      <c r="I27" s="282"/>
      <c r="J27" s="282"/>
      <c r="K27" s="282"/>
      <c r="L27" s="282"/>
      <c r="M27" s="400"/>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65"/>
      <c r="AM27" s="363"/>
    </row>
    <row r="28" spans="1:39" s="29" customFormat="1" ht="63.6" customHeight="1" x14ac:dyDescent="0.2">
      <c r="A28" s="576" t="s">
        <v>53</v>
      </c>
      <c r="B28" s="577"/>
      <c r="C28" s="577"/>
      <c r="D28" s="268" t="s">
        <v>299</v>
      </c>
      <c r="E28" s="265">
        <v>19</v>
      </c>
      <c r="F28" s="263"/>
      <c r="G28" s="109"/>
      <c r="H28" s="109"/>
      <c r="I28" s="109"/>
      <c r="J28" s="109"/>
      <c r="K28" s="109"/>
      <c r="L28" s="109"/>
      <c r="M28" s="400"/>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362"/>
      <c r="AM28" s="363"/>
    </row>
    <row r="29" spans="1:39" s="29" customFormat="1" ht="30" customHeight="1" x14ac:dyDescent="0.2">
      <c r="A29" s="576" t="s">
        <v>70</v>
      </c>
      <c r="B29" s="577"/>
      <c r="C29" s="577"/>
      <c r="D29" s="268">
        <v>207</v>
      </c>
      <c r="E29" s="265">
        <v>20</v>
      </c>
      <c r="F29" s="263"/>
      <c r="G29" s="109"/>
      <c r="H29" s="109"/>
      <c r="I29" s="109"/>
      <c r="J29" s="109"/>
      <c r="K29" s="109"/>
      <c r="L29" s="109"/>
      <c r="M29" s="400"/>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362"/>
      <c r="AM29" s="363"/>
    </row>
    <row r="30" spans="1:39" s="29" customFormat="1" ht="55.15" customHeight="1" x14ac:dyDescent="0.2">
      <c r="A30" s="585" t="s">
        <v>225</v>
      </c>
      <c r="B30" s="586"/>
      <c r="C30" s="587"/>
      <c r="D30" s="269" t="s">
        <v>516</v>
      </c>
      <c r="E30" s="265">
        <v>21</v>
      </c>
      <c r="F30" s="263"/>
      <c r="G30" s="109"/>
      <c r="H30" s="109"/>
      <c r="I30" s="109"/>
      <c r="J30" s="109"/>
      <c r="K30" s="109"/>
      <c r="L30" s="109"/>
      <c r="M30" s="400"/>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362"/>
      <c r="AM30" s="363"/>
    </row>
    <row r="31" spans="1:39" s="29" customFormat="1" ht="40.15" customHeight="1" x14ac:dyDescent="0.2">
      <c r="A31" s="585" t="s">
        <v>231</v>
      </c>
      <c r="B31" s="586"/>
      <c r="C31" s="587"/>
      <c r="D31" s="268">
        <v>213</v>
      </c>
      <c r="E31" s="265">
        <v>22</v>
      </c>
      <c r="F31" s="263"/>
      <c r="G31" s="109"/>
      <c r="H31" s="109"/>
      <c r="I31" s="109"/>
      <c r="J31" s="109"/>
      <c r="K31" s="109"/>
      <c r="L31" s="109"/>
      <c r="M31" s="400"/>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362"/>
      <c r="AM31" s="363"/>
    </row>
    <row r="32" spans="1:39" s="29" customFormat="1" ht="40.15" customHeight="1" x14ac:dyDescent="0.2">
      <c r="A32" s="585" t="s">
        <v>234</v>
      </c>
      <c r="B32" s="586"/>
      <c r="C32" s="587"/>
      <c r="D32" s="268" t="s">
        <v>158</v>
      </c>
      <c r="E32" s="265">
        <v>23</v>
      </c>
      <c r="F32" s="263">
        <v>4</v>
      </c>
      <c r="G32" s="109">
        <v>7</v>
      </c>
      <c r="H32" s="109">
        <v>6</v>
      </c>
      <c r="I32" s="109"/>
      <c r="J32" s="109">
        <v>2</v>
      </c>
      <c r="K32" s="109"/>
      <c r="L32" s="109"/>
      <c r="M32" s="400">
        <v>8</v>
      </c>
      <c r="N32" s="109"/>
      <c r="O32" s="109">
        <v>3</v>
      </c>
      <c r="P32" s="109">
        <v>7</v>
      </c>
      <c r="Q32" s="109">
        <v>6</v>
      </c>
      <c r="R32" s="109"/>
      <c r="S32" s="109"/>
      <c r="T32" s="109"/>
      <c r="U32" s="109">
        <v>2</v>
      </c>
      <c r="V32" s="109"/>
      <c r="W32" s="109"/>
      <c r="X32" s="109">
        <v>1</v>
      </c>
      <c r="Y32" s="109">
        <v>1</v>
      </c>
      <c r="Z32" s="110"/>
      <c r="AA32" s="110"/>
      <c r="AB32" s="110"/>
      <c r="AC32" s="110"/>
      <c r="AD32" s="110"/>
      <c r="AE32" s="109"/>
      <c r="AF32" s="109"/>
      <c r="AG32" s="109"/>
      <c r="AH32" s="109"/>
      <c r="AI32" s="109"/>
      <c r="AJ32" s="289"/>
      <c r="AK32" s="289"/>
      <c r="AL32" s="364"/>
      <c r="AM32" s="363"/>
    </row>
    <row r="33" spans="1:39" s="29" customFormat="1" ht="55.9" customHeight="1" x14ac:dyDescent="0.2">
      <c r="A33" s="585" t="s">
        <v>233</v>
      </c>
      <c r="B33" s="586"/>
      <c r="C33" s="587"/>
      <c r="D33" s="268" t="s">
        <v>174</v>
      </c>
      <c r="E33" s="265">
        <v>24</v>
      </c>
      <c r="F33" s="263"/>
      <c r="G33" s="109"/>
      <c r="H33" s="109"/>
      <c r="I33" s="109"/>
      <c r="J33" s="109"/>
      <c r="K33" s="109"/>
      <c r="L33" s="109"/>
      <c r="M33" s="400"/>
      <c r="N33" s="109"/>
      <c r="O33" s="109"/>
      <c r="P33" s="109"/>
      <c r="Q33" s="109"/>
      <c r="R33" s="109"/>
      <c r="S33" s="109"/>
      <c r="T33" s="109"/>
      <c r="U33" s="109"/>
      <c r="V33" s="109"/>
      <c r="W33" s="109"/>
      <c r="X33" s="109"/>
      <c r="Y33" s="109"/>
      <c r="Z33" s="110"/>
      <c r="AA33" s="110"/>
      <c r="AB33" s="110"/>
      <c r="AC33" s="110"/>
      <c r="AD33" s="110"/>
      <c r="AE33" s="109"/>
      <c r="AF33" s="109"/>
      <c r="AG33" s="109"/>
      <c r="AH33" s="109"/>
      <c r="AI33" s="109"/>
      <c r="AJ33" s="289"/>
      <c r="AK33" s="289"/>
      <c r="AL33" s="364"/>
      <c r="AM33" s="363"/>
    </row>
    <row r="34" spans="1:39" s="29" customFormat="1" ht="52.5" customHeight="1" x14ac:dyDescent="0.2">
      <c r="A34" s="585" t="s">
        <v>235</v>
      </c>
      <c r="B34" s="586"/>
      <c r="C34" s="587"/>
      <c r="D34" s="268" t="s">
        <v>300</v>
      </c>
      <c r="E34" s="265">
        <v>25</v>
      </c>
      <c r="F34" s="263">
        <v>1</v>
      </c>
      <c r="G34" s="109">
        <v>2</v>
      </c>
      <c r="H34" s="109">
        <v>2</v>
      </c>
      <c r="I34" s="109"/>
      <c r="J34" s="109"/>
      <c r="K34" s="109"/>
      <c r="L34" s="109"/>
      <c r="M34" s="400">
        <v>2</v>
      </c>
      <c r="N34" s="109"/>
      <c r="O34" s="109">
        <v>1</v>
      </c>
      <c r="P34" s="109">
        <v>2</v>
      </c>
      <c r="Q34" s="109">
        <v>2</v>
      </c>
      <c r="R34" s="109"/>
      <c r="S34" s="109"/>
      <c r="T34" s="109"/>
      <c r="U34" s="109"/>
      <c r="V34" s="109"/>
      <c r="W34" s="109"/>
      <c r="X34" s="109">
        <v>1</v>
      </c>
      <c r="Y34" s="109">
        <v>1</v>
      </c>
      <c r="Z34" s="110"/>
      <c r="AA34" s="110"/>
      <c r="AB34" s="110"/>
      <c r="AC34" s="110"/>
      <c r="AD34" s="110"/>
      <c r="AE34" s="109"/>
      <c r="AF34" s="109"/>
      <c r="AG34" s="109"/>
      <c r="AH34" s="109"/>
      <c r="AI34" s="109"/>
      <c r="AJ34" s="289"/>
      <c r="AK34" s="289"/>
      <c r="AL34" s="364"/>
      <c r="AM34" s="363"/>
    </row>
    <row r="35" spans="1:39" s="29" customFormat="1" ht="40.15" customHeight="1" x14ac:dyDescent="0.2">
      <c r="A35" s="585" t="s">
        <v>237</v>
      </c>
      <c r="B35" s="586"/>
      <c r="C35" s="587"/>
      <c r="D35" s="268" t="s">
        <v>238</v>
      </c>
      <c r="E35" s="265">
        <v>26</v>
      </c>
      <c r="F35" s="263"/>
      <c r="G35" s="109">
        <v>3</v>
      </c>
      <c r="H35" s="109">
        <v>2</v>
      </c>
      <c r="I35" s="109"/>
      <c r="J35" s="109"/>
      <c r="K35" s="109"/>
      <c r="L35" s="109"/>
      <c r="M35" s="400">
        <v>2</v>
      </c>
      <c r="N35" s="109"/>
      <c r="O35" s="109">
        <v>1</v>
      </c>
      <c r="P35" s="109">
        <v>5</v>
      </c>
      <c r="Q35" s="109">
        <v>3</v>
      </c>
      <c r="R35" s="109"/>
      <c r="S35" s="109"/>
      <c r="T35" s="109"/>
      <c r="U35" s="109"/>
      <c r="V35" s="109"/>
      <c r="W35" s="109"/>
      <c r="X35" s="109">
        <v>1</v>
      </c>
      <c r="Y35" s="109">
        <v>2</v>
      </c>
      <c r="Z35" s="110"/>
      <c r="AA35" s="110"/>
      <c r="AB35" s="110"/>
      <c r="AC35" s="110"/>
      <c r="AD35" s="110"/>
      <c r="AE35" s="109"/>
      <c r="AF35" s="109"/>
      <c r="AG35" s="109"/>
      <c r="AH35" s="109"/>
      <c r="AI35" s="109"/>
      <c r="AJ35" s="289"/>
      <c r="AK35" s="289"/>
      <c r="AL35" s="364"/>
      <c r="AM35" s="363"/>
    </row>
    <row r="36" spans="1:39" s="29" customFormat="1" ht="54" customHeight="1" x14ac:dyDescent="0.2">
      <c r="A36" s="585" t="s">
        <v>232</v>
      </c>
      <c r="B36" s="586"/>
      <c r="C36" s="587"/>
      <c r="D36" s="268" t="s">
        <v>159</v>
      </c>
      <c r="E36" s="265">
        <v>27</v>
      </c>
      <c r="F36" s="263">
        <v>4</v>
      </c>
      <c r="G36" s="109">
        <v>8</v>
      </c>
      <c r="H36" s="109">
        <v>3</v>
      </c>
      <c r="I36" s="109">
        <v>3</v>
      </c>
      <c r="J36" s="109"/>
      <c r="K36" s="109">
        <v>1</v>
      </c>
      <c r="L36" s="109"/>
      <c r="M36" s="400">
        <v>7</v>
      </c>
      <c r="N36" s="109"/>
      <c r="O36" s="109">
        <v>5</v>
      </c>
      <c r="P36" s="109">
        <v>8</v>
      </c>
      <c r="Q36" s="109">
        <v>3</v>
      </c>
      <c r="R36" s="109"/>
      <c r="S36" s="109"/>
      <c r="T36" s="109">
        <v>3</v>
      </c>
      <c r="U36" s="109"/>
      <c r="V36" s="109">
        <v>1</v>
      </c>
      <c r="W36" s="109"/>
      <c r="X36" s="109">
        <v>5</v>
      </c>
      <c r="Y36" s="109">
        <v>3</v>
      </c>
      <c r="Z36" s="110">
        <v>2</v>
      </c>
      <c r="AA36" s="110"/>
      <c r="AB36" s="110"/>
      <c r="AC36" s="110"/>
      <c r="AD36" s="110"/>
      <c r="AE36" s="109"/>
      <c r="AF36" s="109"/>
      <c r="AG36" s="109"/>
      <c r="AH36" s="109"/>
      <c r="AI36" s="109"/>
      <c r="AJ36" s="289"/>
      <c r="AK36" s="289"/>
      <c r="AL36" s="364"/>
      <c r="AM36" s="363"/>
    </row>
    <row r="37" spans="1:39" s="29" customFormat="1" ht="54" customHeight="1" x14ac:dyDescent="0.2">
      <c r="A37" s="576" t="s">
        <v>187</v>
      </c>
      <c r="B37" s="577"/>
      <c r="C37" s="577"/>
      <c r="D37" s="269" t="s">
        <v>10806</v>
      </c>
      <c r="E37" s="265">
        <v>28</v>
      </c>
      <c r="F37" s="263"/>
      <c r="G37" s="109"/>
      <c r="H37" s="109"/>
      <c r="I37" s="109"/>
      <c r="J37" s="109"/>
      <c r="K37" s="109"/>
      <c r="L37" s="109"/>
      <c r="M37" s="400"/>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289"/>
      <c r="AK37" s="289"/>
      <c r="AL37" s="364"/>
      <c r="AM37" s="363"/>
    </row>
    <row r="38" spans="1:39" s="29" customFormat="1" ht="40.15" customHeight="1" x14ac:dyDescent="0.2">
      <c r="A38" s="576" t="s">
        <v>71</v>
      </c>
      <c r="B38" s="577"/>
      <c r="C38" s="577"/>
      <c r="D38" s="268">
        <v>289</v>
      </c>
      <c r="E38" s="265">
        <v>29</v>
      </c>
      <c r="F38" s="263"/>
      <c r="G38" s="109"/>
      <c r="H38" s="109"/>
      <c r="I38" s="109"/>
      <c r="J38" s="109"/>
      <c r="K38" s="109"/>
      <c r="L38" s="109"/>
      <c r="M38" s="400"/>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362"/>
      <c r="AM38" s="363"/>
    </row>
    <row r="39" spans="1:39" s="29" customFormat="1" ht="40.15" customHeight="1" x14ac:dyDescent="0.2">
      <c r="A39" s="576" t="s">
        <v>210</v>
      </c>
      <c r="B39" s="577"/>
      <c r="C39" s="577"/>
      <c r="D39" s="268">
        <v>290</v>
      </c>
      <c r="E39" s="265">
        <v>30</v>
      </c>
      <c r="F39" s="263">
        <v>1</v>
      </c>
      <c r="G39" s="109"/>
      <c r="H39" s="109"/>
      <c r="I39" s="109"/>
      <c r="J39" s="109"/>
      <c r="K39" s="109"/>
      <c r="L39" s="109"/>
      <c r="M39" s="400"/>
      <c r="N39" s="109"/>
      <c r="O39" s="109">
        <v>1</v>
      </c>
      <c r="P39" s="109"/>
      <c r="Q39" s="109"/>
      <c r="R39" s="109"/>
      <c r="S39" s="109"/>
      <c r="T39" s="109"/>
      <c r="U39" s="109"/>
      <c r="V39" s="109"/>
      <c r="W39" s="109"/>
      <c r="X39" s="109"/>
      <c r="Y39" s="109"/>
      <c r="Z39" s="110"/>
      <c r="AA39" s="110"/>
      <c r="AB39" s="110"/>
      <c r="AC39" s="110"/>
      <c r="AD39" s="110"/>
      <c r="AE39" s="109"/>
      <c r="AF39" s="109"/>
      <c r="AG39" s="109"/>
      <c r="AH39" s="109"/>
      <c r="AI39" s="109"/>
      <c r="AJ39" s="289"/>
      <c r="AK39" s="289"/>
      <c r="AL39" s="364"/>
      <c r="AM39" s="363"/>
    </row>
    <row r="40" spans="1:39" s="29" customFormat="1" ht="40.15" customHeight="1" x14ac:dyDescent="0.2">
      <c r="A40" s="585" t="s">
        <v>211</v>
      </c>
      <c r="B40" s="586"/>
      <c r="C40" s="587"/>
      <c r="D40" s="268">
        <v>291</v>
      </c>
      <c r="E40" s="265">
        <v>31</v>
      </c>
      <c r="F40" s="263"/>
      <c r="G40" s="109"/>
      <c r="H40" s="109"/>
      <c r="I40" s="109"/>
      <c r="J40" s="109"/>
      <c r="K40" s="109"/>
      <c r="L40" s="109"/>
      <c r="M40" s="400"/>
      <c r="N40" s="109"/>
      <c r="O40" s="109"/>
      <c r="P40" s="109"/>
      <c r="Q40" s="109"/>
      <c r="R40" s="109"/>
      <c r="S40" s="109"/>
      <c r="T40" s="109"/>
      <c r="U40" s="109"/>
      <c r="V40" s="109"/>
      <c r="W40" s="109"/>
      <c r="X40" s="109"/>
      <c r="Y40" s="109"/>
      <c r="Z40" s="110"/>
      <c r="AA40" s="110"/>
      <c r="AB40" s="110"/>
      <c r="AC40" s="110"/>
      <c r="AD40" s="110"/>
      <c r="AE40" s="109"/>
      <c r="AF40" s="109"/>
      <c r="AG40" s="109"/>
      <c r="AH40" s="109"/>
      <c r="AI40" s="109"/>
      <c r="AJ40" s="289"/>
      <c r="AK40" s="289"/>
      <c r="AL40" s="364"/>
      <c r="AM40" s="363"/>
    </row>
    <row r="41" spans="1:39" s="29" customFormat="1" ht="40.15" customHeight="1" x14ac:dyDescent="0.2">
      <c r="A41" s="576" t="s">
        <v>363</v>
      </c>
      <c r="B41" s="577"/>
      <c r="C41" s="577"/>
      <c r="D41" s="268" t="s">
        <v>364</v>
      </c>
      <c r="E41" s="265">
        <v>32</v>
      </c>
      <c r="F41" s="263"/>
      <c r="G41" s="109"/>
      <c r="H41" s="109"/>
      <c r="I41" s="109"/>
      <c r="J41" s="109"/>
      <c r="K41" s="109"/>
      <c r="L41" s="109"/>
      <c r="M41" s="400"/>
      <c r="N41" s="109"/>
      <c r="O41" s="109"/>
      <c r="P41" s="109"/>
      <c r="Q41" s="109"/>
      <c r="R41" s="109"/>
      <c r="S41" s="109"/>
      <c r="T41" s="109"/>
      <c r="U41" s="109"/>
      <c r="V41" s="109"/>
      <c r="W41" s="109"/>
      <c r="X41" s="109"/>
      <c r="Y41" s="109"/>
      <c r="Z41" s="110"/>
      <c r="AA41" s="110"/>
      <c r="AB41" s="110"/>
      <c r="AC41" s="110"/>
      <c r="AD41" s="110"/>
      <c r="AE41" s="109"/>
      <c r="AF41" s="109"/>
      <c r="AG41" s="109"/>
      <c r="AH41" s="109"/>
      <c r="AI41" s="109"/>
      <c r="AJ41" s="289"/>
      <c r="AK41" s="289"/>
      <c r="AL41" s="364"/>
      <c r="AM41" s="363"/>
    </row>
    <row r="42" spans="1:39" s="29" customFormat="1" ht="57" customHeight="1" x14ac:dyDescent="0.2">
      <c r="A42" s="585" t="s">
        <v>229</v>
      </c>
      <c r="B42" s="586"/>
      <c r="C42" s="587"/>
      <c r="D42" s="268" t="s">
        <v>368</v>
      </c>
      <c r="E42" s="265">
        <v>33</v>
      </c>
      <c r="F42" s="263"/>
      <c r="G42" s="109"/>
      <c r="H42" s="109"/>
      <c r="I42" s="109"/>
      <c r="J42" s="109"/>
      <c r="K42" s="109"/>
      <c r="L42" s="109"/>
      <c r="M42" s="400"/>
      <c r="N42" s="109"/>
      <c r="O42" s="109"/>
      <c r="P42" s="110"/>
      <c r="Q42" s="109"/>
      <c r="R42" s="109"/>
      <c r="S42" s="109"/>
      <c r="T42" s="109"/>
      <c r="U42" s="109"/>
      <c r="V42" s="109"/>
      <c r="W42" s="109"/>
      <c r="X42" s="109"/>
      <c r="Y42" s="109"/>
      <c r="Z42" s="110"/>
      <c r="AA42" s="110"/>
      <c r="AB42" s="110"/>
      <c r="AC42" s="110"/>
      <c r="AD42" s="110"/>
      <c r="AE42" s="109"/>
      <c r="AF42" s="109"/>
      <c r="AG42" s="109"/>
      <c r="AH42" s="109"/>
      <c r="AI42" s="109"/>
      <c r="AJ42" s="289"/>
      <c r="AK42" s="289"/>
      <c r="AL42" s="364"/>
      <c r="AM42" s="363"/>
    </row>
    <row r="43" spans="1:39" s="29" customFormat="1" ht="60" customHeight="1" x14ac:dyDescent="0.2">
      <c r="A43" s="585" t="s">
        <v>230</v>
      </c>
      <c r="B43" s="586"/>
      <c r="C43" s="587"/>
      <c r="D43" s="268" t="s">
        <v>301</v>
      </c>
      <c r="E43" s="265">
        <v>34</v>
      </c>
      <c r="F43" s="284">
        <v>2</v>
      </c>
      <c r="G43" s="285">
        <v>3</v>
      </c>
      <c r="H43" s="285">
        <v>4</v>
      </c>
      <c r="I43" s="285"/>
      <c r="J43" s="285"/>
      <c r="K43" s="285"/>
      <c r="L43" s="285"/>
      <c r="M43" s="400">
        <v>4</v>
      </c>
      <c r="N43" s="285"/>
      <c r="O43" s="109">
        <v>1</v>
      </c>
      <c r="P43" s="285">
        <v>3</v>
      </c>
      <c r="Q43" s="285">
        <v>4</v>
      </c>
      <c r="R43" s="285"/>
      <c r="S43" s="285"/>
      <c r="T43" s="285"/>
      <c r="U43" s="285"/>
      <c r="V43" s="285"/>
      <c r="W43" s="285"/>
      <c r="X43" s="285">
        <v>3</v>
      </c>
      <c r="Y43" s="285">
        <v>3</v>
      </c>
      <c r="Z43" s="286"/>
      <c r="AA43" s="286"/>
      <c r="AB43" s="286"/>
      <c r="AC43" s="286"/>
      <c r="AD43" s="286"/>
      <c r="AE43" s="286"/>
      <c r="AF43" s="109"/>
      <c r="AG43" s="109"/>
      <c r="AH43" s="109"/>
      <c r="AI43" s="109"/>
      <c r="AJ43" s="289"/>
      <c r="AK43" s="289"/>
      <c r="AL43" s="364"/>
      <c r="AM43" s="363"/>
    </row>
    <row r="44" spans="1:39" s="29" customFormat="1" ht="87.6" customHeight="1" x14ac:dyDescent="0.2">
      <c r="A44" s="604" t="s">
        <v>236</v>
      </c>
      <c r="B44" s="586" t="s">
        <v>57</v>
      </c>
      <c r="C44" s="587"/>
      <c r="D44" s="583" t="s">
        <v>10807</v>
      </c>
      <c r="E44" s="265">
        <v>35</v>
      </c>
      <c r="F44" s="263"/>
      <c r="G44" s="109"/>
      <c r="H44" s="285"/>
      <c r="I44" s="109"/>
      <c r="J44" s="282"/>
      <c r="K44" s="285"/>
      <c r="L44" s="285"/>
      <c r="M44" s="400"/>
      <c r="N44" s="285"/>
      <c r="O44" s="109"/>
      <c r="P44" s="285"/>
      <c r="Q44" s="285"/>
      <c r="R44" s="285"/>
      <c r="S44" s="285"/>
      <c r="T44" s="285"/>
      <c r="U44" s="282"/>
      <c r="V44" s="285"/>
      <c r="W44" s="109"/>
      <c r="X44" s="109"/>
      <c r="Y44" s="109"/>
      <c r="Z44" s="110"/>
      <c r="AA44" s="113"/>
      <c r="AB44" s="113"/>
      <c r="AC44" s="113"/>
      <c r="AD44" s="113"/>
      <c r="AE44" s="109"/>
      <c r="AF44" s="109"/>
      <c r="AG44" s="109"/>
      <c r="AH44" s="109"/>
      <c r="AI44" s="109"/>
      <c r="AJ44" s="289"/>
      <c r="AK44" s="289"/>
      <c r="AL44" s="364"/>
      <c r="AM44" s="363"/>
    </row>
    <row r="45" spans="1:39" s="29" customFormat="1" ht="100.15" customHeight="1" x14ac:dyDescent="0.2">
      <c r="A45" s="604"/>
      <c r="B45" s="603" t="s">
        <v>10012</v>
      </c>
      <c r="C45" s="587"/>
      <c r="D45" s="584"/>
      <c r="E45" s="265">
        <v>36</v>
      </c>
      <c r="F45" s="263"/>
      <c r="G45" s="109"/>
      <c r="H45" s="109"/>
      <c r="I45" s="109"/>
      <c r="J45" s="109"/>
      <c r="K45" s="109"/>
      <c r="L45" s="109"/>
      <c r="M45" s="400"/>
      <c r="N45" s="109"/>
      <c r="O45" s="109"/>
      <c r="P45" s="109"/>
      <c r="Q45" s="109"/>
      <c r="R45" s="109"/>
      <c r="S45" s="109"/>
      <c r="T45" s="109"/>
      <c r="U45" s="109"/>
      <c r="V45" s="109"/>
      <c r="W45" s="109"/>
      <c r="X45" s="109"/>
      <c r="Y45" s="109"/>
      <c r="Z45" s="110"/>
      <c r="AA45" s="110"/>
      <c r="AB45" s="110"/>
      <c r="AC45" s="110"/>
      <c r="AD45" s="110"/>
      <c r="AE45" s="109"/>
      <c r="AF45" s="109"/>
      <c r="AG45" s="109"/>
      <c r="AH45" s="109"/>
      <c r="AI45" s="109"/>
      <c r="AJ45" s="289"/>
      <c r="AK45" s="289"/>
      <c r="AL45" s="364"/>
      <c r="AM45" s="363"/>
    </row>
    <row r="46" spans="1:39" s="29" customFormat="1" ht="40.15" customHeight="1" x14ac:dyDescent="0.2">
      <c r="A46" s="585" t="s">
        <v>239</v>
      </c>
      <c r="B46" s="586"/>
      <c r="C46" s="587"/>
      <c r="D46" s="265"/>
      <c r="E46" s="265">
        <v>37</v>
      </c>
      <c r="F46" s="263">
        <v>10</v>
      </c>
      <c r="G46" s="109">
        <v>23</v>
      </c>
      <c r="H46" s="109">
        <v>19</v>
      </c>
      <c r="I46" s="109">
        <v>3</v>
      </c>
      <c r="J46" s="109"/>
      <c r="K46" s="109">
        <v>1</v>
      </c>
      <c r="L46" s="109">
        <v>1</v>
      </c>
      <c r="M46" s="400">
        <v>24</v>
      </c>
      <c r="N46" s="109"/>
      <c r="O46" s="109">
        <v>9</v>
      </c>
      <c r="P46" s="109">
        <v>24</v>
      </c>
      <c r="Q46" s="109">
        <v>19</v>
      </c>
      <c r="R46" s="109"/>
      <c r="S46" s="109"/>
      <c r="T46" s="109">
        <v>3</v>
      </c>
      <c r="U46" s="109"/>
      <c r="V46" s="109">
        <v>1</v>
      </c>
      <c r="W46" s="109"/>
      <c r="X46" s="109">
        <v>16</v>
      </c>
      <c r="Y46" s="109">
        <v>14</v>
      </c>
      <c r="Z46" s="110">
        <v>2</v>
      </c>
      <c r="AA46" s="110"/>
      <c r="AB46" s="110"/>
      <c r="AC46" s="110"/>
      <c r="AD46" s="110"/>
      <c r="AE46" s="109"/>
      <c r="AF46" s="109"/>
      <c r="AG46" s="109">
        <v>1</v>
      </c>
      <c r="AH46" s="109"/>
      <c r="AI46" s="109"/>
      <c r="AJ46" s="289">
        <v>1</v>
      </c>
      <c r="AK46" s="289"/>
      <c r="AL46" s="364"/>
      <c r="AM46" s="363"/>
    </row>
    <row r="47" spans="1:39" s="29" customFormat="1" ht="40.15" customHeight="1" x14ac:dyDescent="0.2">
      <c r="A47" s="608" t="s">
        <v>206</v>
      </c>
      <c r="B47" s="586" t="s">
        <v>72</v>
      </c>
      <c r="C47" s="587"/>
      <c r="D47" s="265" t="s">
        <v>13</v>
      </c>
      <c r="E47" s="265">
        <v>38</v>
      </c>
      <c r="F47" s="263">
        <v>2</v>
      </c>
      <c r="G47" s="109">
        <v>1</v>
      </c>
      <c r="H47" s="109"/>
      <c r="I47" s="109">
        <v>1</v>
      </c>
      <c r="J47" s="109"/>
      <c r="K47" s="109">
        <v>1</v>
      </c>
      <c r="L47" s="109"/>
      <c r="M47" s="400">
        <v>2</v>
      </c>
      <c r="N47" s="109"/>
      <c r="O47" s="109">
        <v>1</v>
      </c>
      <c r="P47" s="109">
        <v>1</v>
      </c>
      <c r="Q47" s="109"/>
      <c r="R47" s="109"/>
      <c r="S47" s="109"/>
      <c r="T47" s="109">
        <v>1</v>
      </c>
      <c r="U47" s="109"/>
      <c r="V47" s="109">
        <v>1</v>
      </c>
      <c r="W47" s="109"/>
      <c r="X47" s="109"/>
      <c r="Y47" s="109"/>
      <c r="Z47" s="109"/>
      <c r="AA47" s="109"/>
      <c r="AB47" s="109"/>
      <c r="AC47" s="109"/>
      <c r="AD47" s="109"/>
      <c r="AE47" s="109"/>
      <c r="AF47" s="109"/>
      <c r="AG47" s="109"/>
      <c r="AH47" s="109"/>
      <c r="AI47" s="109"/>
      <c r="AJ47" s="289"/>
      <c r="AK47" s="289"/>
      <c r="AL47" s="364"/>
      <c r="AM47" s="363"/>
    </row>
    <row r="48" spans="1:39" s="29" customFormat="1" ht="40.15" customHeight="1" x14ac:dyDescent="0.2">
      <c r="A48" s="608"/>
      <c r="B48" s="587" t="s">
        <v>73</v>
      </c>
      <c r="C48" s="577"/>
      <c r="D48" s="265"/>
      <c r="E48" s="265">
        <v>39</v>
      </c>
      <c r="F48" s="264"/>
      <c r="G48" s="111"/>
      <c r="H48" s="111"/>
      <c r="I48" s="111"/>
      <c r="J48" s="111"/>
      <c r="K48" s="111"/>
      <c r="L48" s="111"/>
      <c r="M48" s="40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288"/>
      <c r="AK48" s="288"/>
      <c r="AL48" s="364"/>
      <c r="AM48" s="363"/>
    </row>
    <row r="49" spans="1:41" s="29" customFormat="1" ht="55.9" customHeight="1" x14ac:dyDescent="0.2">
      <c r="A49" s="608"/>
      <c r="B49" s="586" t="s">
        <v>198</v>
      </c>
      <c r="C49" s="587"/>
      <c r="D49" s="265"/>
      <c r="E49" s="265">
        <v>40</v>
      </c>
      <c r="F49" s="263">
        <v>11</v>
      </c>
      <c r="G49" s="109">
        <v>26</v>
      </c>
      <c r="H49" s="109">
        <v>20</v>
      </c>
      <c r="I49" s="109">
        <v>5</v>
      </c>
      <c r="J49" s="111"/>
      <c r="K49" s="109">
        <v>1</v>
      </c>
      <c r="L49" s="109"/>
      <c r="M49" s="400">
        <v>26</v>
      </c>
      <c r="N49" s="109"/>
      <c r="O49" s="109">
        <v>11</v>
      </c>
      <c r="P49" s="109">
        <v>28</v>
      </c>
      <c r="Q49" s="109">
        <v>21</v>
      </c>
      <c r="R49" s="109"/>
      <c r="S49" s="109"/>
      <c r="T49" s="109">
        <v>5</v>
      </c>
      <c r="U49" s="111"/>
      <c r="V49" s="109">
        <v>1</v>
      </c>
      <c r="W49" s="109"/>
      <c r="X49" s="109">
        <v>20</v>
      </c>
      <c r="Y49" s="109">
        <v>18</v>
      </c>
      <c r="Z49" s="110">
        <v>3</v>
      </c>
      <c r="AA49" s="110"/>
      <c r="AB49" s="110"/>
      <c r="AC49" s="110"/>
      <c r="AD49" s="110"/>
      <c r="AE49" s="362"/>
      <c r="AF49" s="362"/>
      <c r="AG49" s="109"/>
      <c r="AH49" s="362"/>
      <c r="AI49" s="362"/>
      <c r="AJ49" s="289"/>
      <c r="AK49" s="289"/>
      <c r="AL49" s="364"/>
      <c r="AM49" s="363"/>
    </row>
    <row r="50" spans="1:41" s="29" customFormat="1" ht="49.9" customHeight="1" x14ac:dyDescent="0.2">
      <c r="A50" s="608"/>
      <c r="B50" s="586" t="s">
        <v>74</v>
      </c>
      <c r="C50" s="587"/>
      <c r="D50" s="268" t="s">
        <v>369</v>
      </c>
      <c r="E50" s="265">
        <v>41</v>
      </c>
      <c r="F50" s="263">
        <v>3</v>
      </c>
      <c r="G50" s="109">
        <v>3</v>
      </c>
      <c r="H50" s="109">
        <v>1</v>
      </c>
      <c r="I50" s="109"/>
      <c r="J50" s="109"/>
      <c r="K50" s="109"/>
      <c r="L50" s="109"/>
      <c r="M50" s="400">
        <v>1</v>
      </c>
      <c r="N50" s="109"/>
      <c r="O50" s="109">
        <v>3</v>
      </c>
      <c r="P50" s="109">
        <v>3</v>
      </c>
      <c r="Q50" s="109">
        <v>1</v>
      </c>
      <c r="R50" s="109"/>
      <c r="S50" s="109"/>
      <c r="T50" s="109"/>
      <c r="U50" s="109"/>
      <c r="V50" s="109"/>
      <c r="W50" s="109"/>
      <c r="X50" s="109"/>
      <c r="Y50" s="109"/>
      <c r="Z50" s="110"/>
      <c r="AA50" s="110"/>
      <c r="AB50" s="110"/>
      <c r="AC50" s="110"/>
      <c r="AD50" s="110"/>
      <c r="AE50" s="109"/>
      <c r="AF50" s="109"/>
      <c r="AG50" s="109"/>
      <c r="AH50" s="109"/>
      <c r="AI50" s="109"/>
      <c r="AJ50" s="289"/>
      <c r="AK50" s="289"/>
      <c r="AL50" s="364"/>
      <c r="AM50" s="363"/>
    </row>
    <row r="51" spans="1:41" s="29" customFormat="1" ht="49.5" customHeight="1" x14ac:dyDescent="0.2">
      <c r="A51" s="608"/>
      <c r="B51" s="587" t="s">
        <v>75</v>
      </c>
      <c r="C51" s="577"/>
      <c r="D51" s="268" t="s">
        <v>370</v>
      </c>
      <c r="E51" s="265">
        <v>42</v>
      </c>
      <c r="F51" s="263">
        <v>13</v>
      </c>
      <c r="G51" s="109">
        <v>42</v>
      </c>
      <c r="H51" s="109">
        <v>27</v>
      </c>
      <c r="I51" s="109">
        <v>8</v>
      </c>
      <c r="J51" s="112"/>
      <c r="K51" s="109"/>
      <c r="L51" s="109"/>
      <c r="M51" s="400">
        <v>35</v>
      </c>
      <c r="N51" s="109"/>
      <c r="O51" s="109">
        <v>19</v>
      </c>
      <c r="P51" s="109">
        <v>47</v>
      </c>
      <c r="Q51" s="109">
        <v>28</v>
      </c>
      <c r="R51" s="112"/>
      <c r="S51" s="109"/>
      <c r="T51" s="109">
        <v>9</v>
      </c>
      <c r="U51" s="112"/>
      <c r="V51" s="109"/>
      <c r="W51" s="109"/>
      <c r="X51" s="109">
        <v>35</v>
      </c>
      <c r="Y51" s="109">
        <v>28</v>
      </c>
      <c r="Z51" s="110">
        <v>9</v>
      </c>
      <c r="AA51" s="110"/>
      <c r="AB51" s="110"/>
      <c r="AC51" s="110"/>
      <c r="AD51" s="110"/>
      <c r="AE51" s="109"/>
      <c r="AF51" s="109"/>
      <c r="AG51" s="109"/>
      <c r="AH51" s="109"/>
      <c r="AI51" s="109"/>
      <c r="AJ51" s="289">
        <v>1</v>
      </c>
      <c r="AK51" s="289"/>
      <c r="AL51" s="364"/>
      <c r="AM51" s="363"/>
    </row>
    <row r="52" spans="1:41" s="29" customFormat="1" ht="47.45" customHeight="1" x14ac:dyDescent="0.2">
      <c r="A52" s="608"/>
      <c r="B52" s="605" t="s">
        <v>374</v>
      </c>
      <c r="C52" s="236" t="s">
        <v>76</v>
      </c>
      <c r="D52" s="269" t="s">
        <v>480</v>
      </c>
      <c r="E52" s="265">
        <v>43</v>
      </c>
      <c r="F52" s="263">
        <v>36</v>
      </c>
      <c r="G52" s="109">
        <v>70</v>
      </c>
      <c r="H52" s="109">
        <v>48</v>
      </c>
      <c r="I52" s="109">
        <v>12</v>
      </c>
      <c r="J52" s="109">
        <v>3</v>
      </c>
      <c r="K52" s="109">
        <v>2</v>
      </c>
      <c r="L52" s="109">
        <v>1</v>
      </c>
      <c r="M52" s="400">
        <v>66</v>
      </c>
      <c r="N52" s="109"/>
      <c r="O52" s="109">
        <v>40</v>
      </c>
      <c r="P52" s="109">
        <v>76</v>
      </c>
      <c r="Q52" s="109">
        <v>49</v>
      </c>
      <c r="R52" s="109"/>
      <c r="S52" s="109"/>
      <c r="T52" s="109">
        <v>13</v>
      </c>
      <c r="U52" s="109">
        <v>3</v>
      </c>
      <c r="V52" s="109">
        <v>2</v>
      </c>
      <c r="W52" s="109"/>
      <c r="X52" s="109">
        <v>35</v>
      </c>
      <c r="Y52" s="109">
        <v>28</v>
      </c>
      <c r="Z52" s="110">
        <v>9</v>
      </c>
      <c r="AA52" s="110"/>
      <c r="AB52" s="110"/>
      <c r="AC52" s="110"/>
      <c r="AD52" s="110"/>
      <c r="AE52" s="109"/>
      <c r="AF52" s="109"/>
      <c r="AG52" s="109">
        <v>1</v>
      </c>
      <c r="AH52" s="109"/>
      <c r="AI52" s="109"/>
      <c r="AJ52" s="289">
        <v>1</v>
      </c>
      <c r="AK52" s="289"/>
      <c r="AL52" s="364"/>
      <c r="AM52" s="363"/>
    </row>
    <row r="53" spans="1:41" s="29" customFormat="1" ht="53.45" customHeight="1" x14ac:dyDescent="0.2">
      <c r="A53" s="608"/>
      <c r="B53" s="606"/>
      <c r="C53" s="236" t="s">
        <v>77</v>
      </c>
      <c r="D53" s="269" t="s">
        <v>480</v>
      </c>
      <c r="E53" s="265">
        <v>44</v>
      </c>
      <c r="F53" s="263"/>
      <c r="G53" s="111">
        <v>1</v>
      </c>
      <c r="H53" s="111"/>
      <c r="I53" s="111"/>
      <c r="J53" s="111"/>
      <c r="K53" s="111"/>
      <c r="L53" s="111"/>
      <c r="M53" s="400"/>
      <c r="N53" s="111"/>
      <c r="O53" s="111">
        <v>1</v>
      </c>
      <c r="P53" s="111">
        <v>1</v>
      </c>
      <c r="Q53" s="111"/>
      <c r="R53" s="111"/>
      <c r="S53" s="111"/>
      <c r="T53" s="111"/>
      <c r="U53" s="111"/>
      <c r="V53" s="111"/>
      <c r="W53" s="111"/>
      <c r="X53" s="111"/>
      <c r="Y53" s="111"/>
      <c r="Z53" s="111"/>
      <c r="AA53" s="111"/>
      <c r="AB53" s="111"/>
      <c r="AC53" s="111"/>
      <c r="AD53" s="111"/>
      <c r="AE53" s="362"/>
      <c r="AF53" s="362"/>
      <c r="AG53" s="111"/>
      <c r="AH53" s="362"/>
      <c r="AI53" s="362"/>
      <c r="AJ53" s="288"/>
      <c r="AK53" s="288"/>
      <c r="AL53" s="362"/>
      <c r="AM53" s="363"/>
    </row>
    <row r="54" spans="1:41" s="29" customFormat="1" ht="57" customHeight="1" x14ac:dyDescent="0.2">
      <c r="A54" s="608"/>
      <c r="B54" s="607"/>
      <c r="C54" s="236" t="s">
        <v>78</v>
      </c>
      <c r="D54" s="269" t="s">
        <v>480</v>
      </c>
      <c r="E54" s="265">
        <v>45</v>
      </c>
      <c r="F54" s="263">
        <v>1</v>
      </c>
      <c r="G54" s="109"/>
      <c r="H54" s="109">
        <v>1</v>
      </c>
      <c r="I54" s="109"/>
      <c r="J54" s="109"/>
      <c r="K54" s="109"/>
      <c r="L54" s="109"/>
      <c r="M54" s="400">
        <v>1</v>
      </c>
      <c r="N54" s="109"/>
      <c r="O54" s="109"/>
      <c r="P54" s="109"/>
      <c r="Q54" s="109">
        <v>1</v>
      </c>
      <c r="R54" s="109"/>
      <c r="S54" s="109"/>
      <c r="T54" s="109"/>
      <c r="U54" s="109"/>
      <c r="V54" s="109"/>
      <c r="W54" s="109"/>
      <c r="X54" s="109"/>
      <c r="Y54" s="109"/>
      <c r="Z54" s="109"/>
      <c r="AA54" s="109"/>
      <c r="AB54" s="109"/>
      <c r="AC54" s="109"/>
      <c r="AD54" s="109"/>
      <c r="AE54" s="362"/>
      <c r="AF54" s="362"/>
      <c r="AG54" s="109"/>
      <c r="AH54" s="362"/>
      <c r="AI54" s="362"/>
      <c r="AJ54" s="109"/>
      <c r="AK54" s="109"/>
      <c r="AL54" s="362"/>
      <c r="AM54" s="363"/>
    </row>
    <row r="55" spans="1:41" s="29" customFormat="1" ht="40.15" customHeight="1" x14ac:dyDescent="0.2">
      <c r="A55" s="604" t="s">
        <v>79</v>
      </c>
      <c r="B55" s="577" t="s">
        <v>80</v>
      </c>
      <c r="C55" s="577"/>
      <c r="D55" s="265"/>
      <c r="E55" s="265">
        <v>46</v>
      </c>
      <c r="F55" s="263">
        <v>6</v>
      </c>
      <c r="G55" s="109">
        <v>3</v>
      </c>
      <c r="H55" s="109">
        <v>2</v>
      </c>
      <c r="I55" s="109"/>
      <c r="J55" s="109"/>
      <c r="K55" s="109"/>
      <c r="L55" s="109"/>
      <c r="M55" s="400">
        <v>2</v>
      </c>
      <c r="N55" s="109"/>
      <c r="O55" s="109">
        <v>7</v>
      </c>
      <c r="P55" s="109">
        <v>3</v>
      </c>
      <c r="Q55" s="109">
        <v>2</v>
      </c>
      <c r="R55" s="109"/>
      <c r="S55" s="109"/>
      <c r="T55" s="109"/>
      <c r="U55" s="109"/>
      <c r="V55" s="109"/>
      <c r="W55" s="109"/>
      <c r="X55" s="111"/>
      <c r="Y55" s="112"/>
      <c r="Z55" s="112"/>
      <c r="AA55" s="109"/>
      <c r="AB55" s="109"/>
      <c r="AC55" s="109"/>
      <c r="AD55" s="109"/>
      <c r="AE55" s="362"/>
      <c r="AF55" s="109"/>
      <c r="AG55" s="109"/>
      <c r="AH55" s="362"/>
      <c r="AI55" s="109"/>
      <c r="AJ55" s="362"/>
      <c r="AK55" s="109"/>
      <c r="AL55" s="362"/>
      <c r="AM55" s="363"/>
    </row>
    <row r="56" spans="1:41" s="29" customFormat="1" ht="40.15" customHeight="1" x14ac:dyDescent="0.2">
      <c r="A56" s="604"/>
      <c r="B56" s="577" t="s">
        <v>81</v>
      </c>
      <c r="C56" s="577"/>
      <c r="D56" s="265"/>
      <c r="E56" s="265">
        <v>47</v>
      </c>
      <c r="F56" s="263">
        <v>7</v>
      </c>
      <c r="G56" s="109">
        <v>18</v>
      </c>
      <c r="H56" s="109">
        <v>13</v>
      </c>
      <c r="I56" s="109"/>
      <c r="J56" s="109">
        <v>1</v>
      </c>
      <c r="K56" s="109"/>
      <c r="L56" s="109"/>
      <c r="M56" s="400">
        <v>14</v>
      </c>
      <c r="N56" s="109"/>
      <c r="O56" s="109">
        <v>11</v>
      </c>
      <c r="P56" s="109">
        <v>19</v>
      </c>
      <c r="Q56" s="109">
        <v>13</v>
      </c>
      <c r="R56" s="109"/>
      <c r="S56" s="109"/>
      <c r="T56" s="109"/>
      <c r="U56" s="109">
        <v>2</v>
      </c>
      <c r="V56" s="109"/>
      <c r="W56" s="109"/>
      <c r="X56" s="109"/>
      <c r="Y56" s="109"/>
      <c r="Z56" s="109"/>
      <c r="AA56" s="109"/>
      <c r="AB56" s="109"/>
      <c r="AC56" s="109"/>
      <c r="AD56" s="109"/>
      <c r="AE56" s="362"/>
      <c r="AF56" s="109"/>
      <c r="AG56" s="109"/>
      <c r="AH56" s="362"/>
      <c r="AI56" s="109"/>
      <c r="AJ56" s="362"/>
      <c r="AK56" s="109"/>
      <c r="AL56" s="362"/>
      <c r="AM56" s="363"/>
    </row>
    <row r="57" spans="1:41" s="29" customFormat="1" ht="40.15" customHeight="1" x14ac:dyDescent="0.2">
      <c r="A57" s="604"/>
      <c r="B57" s="577" t="s">
        <v>82</v>
      </c>
      <c r="C57" s="577"/>
      <c r="D57" s="265"/>
      <c r="E57" s="265">
        <v>48</v>
      </c>
      <c r="F57" s="263">
        <v>12</v>
      </c>
      <c r="G57" s="109">
        <v>22</v>
      </c>
      <c r="H57" s="109">
        <v>12</v>
      </c>
      <c r="I57" s="109">
        <v>7</v>
      </c>
      <c r="J57" s="109">
        <v>2</v>
      </c>
      <c r="K57" s="109">
        <v>1</v>
      </c>
      <c r="L57" s="109"/>
      <c r="M57" s="400">
        <v>22</v>
      </c>
      <c r="N57" s="109"/>
      <c r="O57" s="109">
        <v>12</v>
      </c>
      <c r="P57" s="109">
        <v>27</v>
      </c>
      <c r="Q57" s="109">
        <v>13</v>
      </c>
      <c r="R57" s="109"/>
      <c r="S57" s="109"/>
      <c r="T57" s="109">
        <v>8</v>
      </c>
      <c r="U57" s="109">
        <v>1</v>
      </c>
      <c r="V57" s="109">
        <v>1</v>
      </c>
      <c r="W57" s="109"/>
      <c r="X57" s="109">
        <v>14</v>
      </c>
      <c r="Y57" s="109">
        <v>11</v>
      </c>
      <c r="Z57" s="109">
        <v>5</v>
      </c>
      <c r="AA57" s="109"/>
      <c r="AB57" s="109"/>
      <c r="AC57" s="109"/>
      <c r="AD57" s="109"/>
      <c r="AE57" s="109"/>
      <c r="AF57" s="109"/>
      <c r="AG57" s="109"/>
      <c r="AH57" s="109"/>
      <c r="AI57" s="109"/>
      <c r="AJ57" s="109"/>
      <c r="AK57" s="109"/>
      <c r="AL57" s="362"/>
      <c r="AM57" s="363"/>
    </row>
    <row r="58" spans="1:41" s="29" customFormat="1" ht="40.15" customHeight="1" x14ac:dyDescent="0.2">
      <c r="A58" s="604"/>
      <c r="B58" s="577" t="s">
        <v>83</v>
      </c>
      <c r="C58" s="577"/>
      <c r="D58" s="265"/>
      <c r="E58" s="265">
        <v>49</v>
      </c>
      <c r="F58" s="263">
        <v>12</v>
      </c>
      <c r="G58" s="109">
        <v>28</v>
      </c>
      <c r="H58" s="109">
        <v>22</v>
      </c>
      <c r="I58" s="109">
        <v>5</v>
      </c>
      <c r="J58" s="109"/>
      <c r="K58" s="109">
        <v>1</v>
      </c>
      <c r="L58" s="109">
        <v>1</v>
      </c>
      <c r="M58" s="400">
        <v>29</v>
      </c>
      <c r="N58" s="109"/>
      <c r="O58" s="109">
        <v>11</v>
      </c>
      <c r="P58" s="109">
        <v>28</v>
      </c>
      <c r="Q58" s="109">
        <v>22</v>
      </c>
      <c r="R58" s="109"/>
      <c r="S58" s="109"/>
      <c r="T58" s="109">
        <v>5</v>
      </c>
      <c r="U58" s="109"/>
      <c r="V58" s="109">
        <v>1</v>
      </c>
      <c r="W58" s="109"/>
      <c r="X58" s="109">
        <v>21</v>
      </c>
      <c r="Y58" s="109">
        <v>17</v>
      </c>
      <c r="Z58" s="110">
        <v>4</v>
      </c>
      <c r="AA58" s="110"/>
      <c r="AB58" s="110"/>
      <c r="AC58" s="110"/>
      <c r="AD58" s="287"/>
      <c r="AE58" s="109"/>
      <c r="AF58" s="109"/>
      <c r="AG58" s="109">
        <v>1</v>
      </c>
      <c r="AH58" s="109"/>
      <c r="AI58" s="109"/>
      <c r="AJ58" s="289">
        <v>1</v>
      </c>
      <c r="AK58" s="289"/>
      <c r="AL58" s="364"/>
      <c r="AM58" s="363"/>
    </row>
    <row r="59" spans="1:41" s="118" customFormat="1" ht="66" customHeight="1" x14ac:dyDescent="0.25">
      <c r="A59" s="568" t="s">
        <v>366</v>
      </c>
      <c r="B59" s="580" t="s">
        <v>517</v>
      </c>
      <c r="C59" s="581"/>
      <c r="D59" s="270"/>
      <c r="E59" s="265">
        <v>50</v>
      </c>
      <c r="F59" s="263">
        <v>1</v>
      </c>
      <c r="G59" s="109">
        <v>3</v>
      </c>
      <c r="H59" s="109">
        <v>1</v>
      </c>
      <c r="I59" s="109"/>
      <c r="J59" s="109">
        <v>1</v>
      </c>
      <c r="K59" s="109"/>
      <c r="L59" s="109"/>
      <c r="M59" s="400">
        <v>2</v>
      </c>
      <c r="N59" s="109"/>
      <c r="O59" s="109">
        <v>2</v>
      </c>
      <c r="P59" s="109">
        <v>3</v>
      </c>
      <c r="Q59" s="109">
        <v>1</v>
      </c>
      <c r="R59" s="109"/>
      <c r="S59" s="109"/>
      <c r="T59" s="109"/>
      <c r="U59" s="109">
        <v>1</v>
      </c>
      <c r="V59" s="109"/>
      <c r="W59" s="109"/>
      <c r="X59" s="109"/>
      <c r="Y59" s="109"/>
      <c r="Z59" s="109"/>
      <c r="AA59" s="109"/>
      <c r="AB59" s="109"/>
      <c r="AC59" s="109"/>
      <c r="AD59" s="109"/>
      <c r="AE59" s="109"/>
      <c r="AF59" s="109"/>
      <c r="AG59" s="109"/>
      <c r="AH59" s="109"/>
      <c r="AI59" s="109"/>
      <c r="AJ59" s="289"/>
      <c r="AK59" s="289"/>
      <c r="AL59" s="364"/>
      <c r="AM59" s="363"/>
    </row>
    <row r="60" spans="1:41" s="118" customFormat="1" ht="40.15" customHeight="1" x14ac:dyDescent="0.25">
      <c r="A60" s="569"/>
      <c r="B60" s="581" t="s">
        <v>375</v>
      </c>
      <c r="C60" s="582"/>
      <c r="D60" s="271"/>
      <c r="E60" s="265">
        <v>51</v>
      </c>
      <c r="F60" s="263"/>
      <c r="G60" s="109"/>
      <c r="H60" s="109"/>
      <c r="I60" s="109"/>
      <c r="J60" s="109"/>
      <c r="K60" s="109"/>
      <c r="L60" s="109"/>
      <c r="M60" s="400">
        <f t="shared" ref="M12:M63" si="1">H60+I60+J60+K60+L60</f>
        <v>0</v>
      </c>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289"/>
      <c r="AK60" s="289"/>
      <c r="AL60" s="364"/>
      <c r="AM60" s="363"/>
    </row>
    <row r="61" spans="1:41" s="118" customFormat="1" ht="84.6" customHeight="1" x14ac:dyDescent="0.2">
      <c r="A61" s="569"/>
      <c r="B61" s="581" t="s">
        <v>12</v>
      </c>
      <c r="C61" s="581"/>
      <c r="D61" s="268" t="s">
        <v>371</v>
      </c>
      <c r="E61" s="265">
        <v>52</v>
      </c>
      <c r="F61" s="263"/>
      <c r="G61" s="109"/>
      <c r="H61" s="282"/>
      <c r="I61" s="109"/>
      <c r="J61" s="282"/>
      <c r="K61" s="109"/>
      <c r="L61" s="109"/>
      <c r="M61" s="400">
        <f t="shared" si="1"/>
        <v>0</v>
      </c>
      <c r="N61" s="109"/>
      <c r="O61" s="109"/>
      <c r="P61" s="109"/>
      <c r="Q61" s="282"/>
      <c r="R61" s="282"/>
      <c r="S61" s="282"/>
      <c r="T61" s="109"/>
      <c r="U61" s="282"/>
      <c r="V61" s="109"/>
      <c r="W61" s="109"/>
      <c r="X61" s="282"/>
      <c r="Y61" s="282"/>
      <c r="Z61" s="282"/>
      <c r="AA61" s="282"/>
      <c r="AB61" s="282"/>
      <c r="AC61" s="282"/>
      <c r="AD61" s="282"/>
      <c r="AE61" s="109"/>
      <c r="AF61" s="109"/>
      <c r="AG61" s="109"/>
      <c r="AH61" s="109"/>
      <c r="AI61" s="109"/>
      <c r="AJ61" s="282"/>
      <c r="AK61" s="289"/>
      <c r="AL61" s="364"/>
      <c r="AM61" s="363"/>
    </row>
    <row r="62" spans="1:41" s="118" customFormat="1" ht="53.25" customHeight="1" x14ac:dyDescent="0.2">
      <c r="A62" s="569"/>
      <c r="B62" s="578" t="s">
        <v>10013</v>
      </c>
      <c r="C62" s="579"/>
      <c r="D62" s="268"/>
      <c r="E62" s="265">
        <v>53</v>
      </c>
      <c r="F62" s="290"/>
      <c r="G62" s="291"/>
      <c r="H62" s="291"/>
      <c r="I62" s="291"/>
      <c r="J62" s="111"/>
      <c r="K62" s="291"/>
      <c r="L62" s="291"/>
      <c r="M62" s="400">
        <f t="shared" si="1"/>
        <v>0</v>
      </c>
      <c r="N62" s="291"/>
      <c r="O62" s="109"/>
      <c r="P62" s="291"/>
      <c r="Q62" s="291"/>
      <c r="R62" s="291"/>
      <c r="S62" s="291"/>
      <c r="T62" s="291"/>
      <c r="U62" s="111"/>
      <c r="V62" s="291"/>
      <c r="W62" s="291"/>
      <c r="X62" s="291"/>
      <c r="Y62" s="289"/>
      <c r="Z62" s="289"/>
      <c r="AA62" s="289"/>
      <c r="AB62" s="289"/>
      <c r="AC62" s="289"/>
      <c r="AD62" s="289"/>
      <c r="AE62" s="364"/>
      <c r="AF62" s="364"/>
      <c r="AG62" s="289"/>
      <c r="AH62" s="364"/>
      <c r="AI62" s="364"/>
      <c r="AJ62" s="289"/>
      <c r="AK62" s="289"/>
      <c r="AL62" s="364"/>
      <c r="AM62" s="363"/>
      <c r="AN62" s="195"/>
      <c r="AO62" s="195"/>
    </row>
    <row r="63" spans="1:41" s="118" customFormat="1" ht="29.45" customHeight="1" thickBot="1" x14ac:dyDescent="0.25">
      <c r="A63" s="570"/>
      <c r="B63" s="566" t="s">
        <v>365</v>
      </c>
      <c r="C63" s="567"/>
      <c r="D63" s="272"/>
      <c r="E63" s="266">
        <v>54</v>
      </c>
      <c r="F63" s="368"/>
      <c r="G63" s="368"/>
      <c r="H63" s="368"/>
      <c r="I63" s="368"/>
      <c r="J63" s="368"/>
      <c r="K63" s="368"/>
      <c r="L63" s="368"/>
      <c r="M63" s="368">
        <f t="shared" si="1"/>
        <v>0</v>
      </c>
      <c r="N63" s="368"/>
      <c r="O63" s="368"/>
      <c r="P63" s="368"/>
      <c r="Q63" s="368"/>
      <c r="R63" s="368"/>
      <c r="S63" s="368"/>
      <c r="T63" s="368"/>
      <c r="U63" s="368"/>
      <c r="V63" s="368"/>
      <c r="W63" s="368"/>
      <c r="X63" s="368"/>
      <c r="Y63" s="366"/>
      <c r="Z63" s="366"/>
      <c r="AA63" s="366"/>
      <c r="AB63" s="366"/>
      <c r="AC63" s="366"/>
      <c r="AD63" s="366"/>
      <c r="AE63" s="366"/>
      <c r="AF63" s="366"/>
      <c r="AG63" s="366"/>
      <c r="AH63" s="366"/>
      <c r="AI63" s="366"/>
      <c r="AJ63" s="366"/>
      <c r="AK63" s="366"/>
      <c r="AL63" s="366"/>
      <c r="AM63" s="367"/>
      <c r="AN63" s="195"/>
      <c r="AO63" s="195"/>
    </row>
    <row r="64" spans="1:41" s="118" customFormat="1" ht="57.6" customHeight="1" x14ac:dyDescent="0.35">
      <c r="A64" s="565" t="s">
        <v>518</v>
      </c>
      <c r="B64" s="565"/>
      <c r="C64" s="565"/>
      <c r="D64" s="206"/>
      <c r="E64" s="199"/>
      <c r="F64" s="196"/>
      <c r="G64" s="196"/>
      <c r="H64" s="196"/>
      <c r="I64" s="196"/>
      <c r="J64" s="196"/>
      <c r="K64" s="196"/>
      <c r="L64" s="196"/>
      <c r="M64" s="196"/>
      <c r="N64" s="196"/>
      <c r="O64" s="196"/>
      <c r="P64" s="196"/>
      <c r="Q64" s="196"/>
      <c r="R64" s="196"/>
      <c r="S64" s="196"/>
      <c r="T64" s="196"/>
      <c r="U64" s="196"/>
      <c r="V64" s="196"/>
      <c r="W64" s="196"/>
      <c r="X64" s="196"/>
      <c r="Y64" s="130"/>
      <c r="Z64" s="130"/>
      <c r="AA64" s="130"/>
      <c r="AB64" s="130"/>
      <c r="AC64" s="130"/>
      <c r="AD64" s="130"/>
      <c r="AE64" s="130"/>
      <c r="AF64" s="130"/>
      <c r="AG64" s="130"/>
      <c r="AH64" s="130"/>
      <c r="AI64" s="130"/>
      <c r="AJ64" s="130"/>
      <c r="AK64" s="130"/>
      <c r="AL64" s="130"/>
      <c r="AM64" s="130"/>
      <c r="AN64" s="195"/>
      <c r="AO64" s="195"/>
    </row>
    <row r="65" spans="1:39" s="29" customFormat="1" ht="40.15" customHeight="1" x14ac:dyDescent="0.35">
      <c r="A65" s="295" t="s">
        <v>519</v>
      </c>
      <c r="B65" s="296"/>
      <c r="C65" s="296"/>
      <c r="D65" s="207"/>
      <c r="E65" s="200"/>
      <c r="F65" s="131"/>
      <c r="G65" s="131"/>
      <c r="H65" s="131"/>
      <c r="I65" s="131"/>
      <c r="J65" s="131"/>
      <c r="K65" s="131"/>
      <c r="L65" s="131"/>
      <c r="M65" s="131"/>
      <c r="N65" s="131"/>
      <c r="O65" s="131"/>
      <c r="P65" s="131"/>
      <c r="Q65" s="131"/>
      <c r="R65" s="131"/>
      <c r="S65" s="131"/>
      <c r="T65" s="115"/>
      <c r="U65" s="115"/>
      <c r="V65" s="115"/>
      <c r="W65" s="115"/>
      <c r="X65" s="49"/>
      <c r="Y65" s="49"/>
      <c r="Z65" s="48"/>
      <c r="AA65" s="48"/>
      <c r="AB65" s="48"/>
      <c r="AC65" s="48"/>
      <c r="AD65" s="48"/>
      <c r="AE65" s="118"/>
      <c r="AF65" s="130"/>
      <c r="AG65" s="130"/>
      <c r="AH65" s="130"/>
      <c r="AI65" s="130"/>
      <c r="AJ65" s="130"/>
      <c r="AK65" s="130"/>
      <c r="AL65" s="130"/>
      <c r="AM65" s="195"/>
    </row>
    <row r="66" spans="1:39" ht="33.6" customHeight="1" x14ac:dyDescent="0.35">
      <c r="A66" s="295" t="s">
        <v>520</v>
      </c>
      <c r="B66" s="297"/>
      <c r="C66" s="297"/>
      <c r="D66" s="207"/>
      <c r="E66" s="201"/>
      <c r="F66" s="131"/>
      <c r="G66" s="131"/>
      <c r="H66" s="131"/>
      <c r="I66" s="131"/>
      <c r="J66" s="131"/>
      <c r="K66" s="131"/>
      <c r="L66" s="131"/>
      <c r="M66" s="131"/>
      <c r="N66" s="131"/>
      <c r="O66" s="131"/>
      <c r="P66" s="131"/>
      <c r="Q66" s="131"/>
      <c r="R66" s="131"/>
      <c r="S66" s="131"/>
      <c r="T66" s="602"/>
      <c r="U66" s="602"/>
      <c r="V66" s="602"/>
      <c r="W66" s="114"/>
      <c r="AE66" s="118"/>
      <c r="AF66" s="118"/>
      <c r="AG66" s="118"/>
      <c r="AH66" s="118"/>
      <c r="AI66" s="118"/>
      <c r="AJ66" s="118"/>
      <c r="AK66" s="118"/>
      <c r="AL66" s="118"/>
    </row>
    <row r="67" spans="1:39" ht="28.5" x14ac:dyDescent="0.2">
      <c r="A67" s="298" t="s">
        <v>521</v>
      </c>
      <c r="B67" s="299"/>
      <c r="C67" s="299"/>
      <c r="E67" s="202"/>
      <c r="AF67" s="118"/>
      <c r="AG67" s="118"/>
      <c r="AH67" s="118"/>
      <c r="AI67" s="118"/>
      <c r="AJ67" s="118"/>
      <c r="AK67" s="118"/>
      <c r="AL67" s="118"/>
    </row>
    <row r="68" spans="1:39" ht="28.5" x14ac:dyDescent="0.2">
      <c r="A68" s="298" t="s">
        <v>522</v>
      </c>
      <c r="B68" s="300"/>
      <c r="C68" s="300"/>
      <c r="E68" s="203"/>
      <c r="AF68" s="118"/>
      <c r="AG68" s="118"/>
      <c r="AH68" s="118"/>
      <c r="AI68" s="118"/>
      <c r="AJ68" s="118"/>
      <c r="AK68" s="118"/>
      <c r="AL68" s="118"/>
    </row>
  </sheetData>
  <sheetProtection selectLockedCells="1" selectUnlockedCells="1"/>
  <mergeCells count="94">
    <mergeCell ref="AG6:AG8"/>
    <mergeCell ref="AH6:AH8"/>
    <mergeCell ref="AI6:AI8"/>
    <mergeCell ref="AE6:AE8"/>
    <mergeCell ref="AF6:AF8"/>
    <mergeCell ref="A13:C13"/>
    <mergeCell ref="A11:C11"/>
    <mergeCell ref="X6:AC6"/>
    <mergeCell ref="X7:Z7"/>
    <mergeCell ref="AA7:AC7"/>
    <mergeCell ref="A27:C27"/>
    <mergeCell ref="S7:T7"/>
    <mergeCell ref="A25:C25"/>
    <mergeCell ref="A26:C26"/>
    <mergeCell ref="A9:C9"/>
    <mergeCell ref="A12:C12"/>
    <mergeCell ref="A22:C22"/>
    <mergeCell ref="A16:C16"/>
    <mergeCell ref="A14:C14"/>
    <mergeCell ref="A15:C15"/>
    <mergeCell ref="A20:C20"/>
    <mergeCell ref="A21:C21"/>
    <mergeCell ref="A18:C18"/>
    <mergeCell ref="A17:C17"/>
    <mergeCell ref="H2:O2"/>
    <mergeCell ref="A3:F3"/>
    <mergeCell ref="N6:N8"/>
    <mergeCell ref="E6:E8"/>
    <mergeCell ref="A10:C10"/>
    <mergeCell ref="W6:W8"/>
    <mergeCell ref="U7:U8"/>
    <mergeCell ref="R7:R8"/>
    <mergeCell ref="A6:C8"/>
    <mergeCell ref="V7:V8"/>
    <mergeCell ref="Q7:Q8"/>
    <mergeCell ref="F6:F8"/>
    <mergeCell ref="K6:L7"/>
    <mergeCell ref="D6:D8"/>
    <mergeCell ref="B56:C56"/>
    <mergeCell ref="B57:C57"/>
    <mergeCell ref="A44:A45"/>
    <mergeCell ref="B58:C58"/>
    <mergeCell ref="B52:B54"/>
    <mergeCell ref="A47:A54"/>
    <mergeCell ref="B51:C51"/>
    <mergeCell ref="B49:C49"/>
    <mergeCell ref="B50:C50"/>
    <mergeCell ref="A33:C33"/>
    <mergeCell ref="A38:C38"/>
    <mergeCell ref="A37:C37"/>
    <mergeCell ref="A34:C34"/>
    <mergeCell ref="A42:C42"/>
    <mergeCell ref="A35:C35"/>
    <mergeCell ref="A36:C36"/>
    <mergeCell ref="T66:V66"/>
    <mergeCell ref="A40:C40"/>
    <mergeCell ref="A46:C46"/>
    <mergeCell ref="B45:C45"/>
    <mergeCell ref="B44:C44"/>
    <mergeCell ref="B47:C47"/>
    <mergeCell ref="B48:C48"/>
    <mergeCell ref="A55:A58"/>
    <mergeCell ref="A43:C43"/>
    <mergeCell ref="B55:C55"/>
    <mergeCell ref="AM6:AM8"/>
    <mergeCell ref="Q6:V6"/>
    <mergeCell ref="P6:P8"/>
    <mergeCell ref="AD6:AD8"/>
    <mergeCell ref="A19:C19"/>
    <mergeCell ref="B61:C61"/>
    <mergeCell ref="G6:G8"/>
    <mergeCell ref="H6:J7"/>
    <mergeCell ref="M6:M8"/>
    <mergeCell ref="O6:O8"/>
    <mergeCell ref="D44:D45"/>
    <mergeCell ref="AL6:AL8"/>
    <mergeCell ref="A24:C24"/>
    <mergeCell ref="A23:C23"/>
    <mergeCell ref="A28:C28"/>
    <mergeCell ref="A29:C29"/>
    <mergeCell ref="A30:C30"/>
    <mergeCell ref="A31:C31"/>
    <mergeCell ref="A39:C39"/>
    <mergeCell ref="A32:C32"/>
    <mergeCell ref="A64:C64"/>
    <mergeCell ref="B63:C63"/>
    <mergeCell ref="A59:A63"/>
    <mergeCell ref="A5:AC5"/>
    <mergeCell ref="AJ6:AJ8"/>
    <mergeCell ref="AK6:AK8"/>
    <mergeCell ref="A41:C41"/>
    <mergeCell ref="B62:C62"/>
    <mergeCell ref="B59:C59"/>
    <mergeCell ref="B60:C60"/>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5" priority="59" stopIfTrue="1" operator="lessThan">
      <formula>0</formula>
    </cfRule>
  </conditionalFormatting>
  <conditionalFormatting sqref="AE32:AE36 AE13:AE14 AE16:AE19 AE25 AE58:AE60 AF48:AI48">
    <cfRule type="cellIs" dxfId="54" priority="57" stopIfTrue="1" operator="lessThan">
      <formula>0</formula>
    </cfRule>
  </conditionalFormatting>
  <conditionalFormatting sqref="AE61">
    <cfRule type="cellIs" dxfId="53" priority="55" stopIfTrue="1" operator="lessThan">
      <formula>0</formula>
    </cfRule>
  </conditionalFormatting>
  <conditionalFormatting sqref="AF16:AI19 AF25:AI25 AF32:AI37 AF58:AI61 AF47:AI47 AF13:AI14 AF49:AI52">
    <cfRule type="cellIs" dxfId="52" priority="54" stopIfTrue="1" operator="lessThan">
      <formula>0</formula>
    </cfRule>
  </conditionalFormatting>
  <conditionalFormatting sqref="Y11:Z11">
    <cfRule type="cellIs" dxfId="51" priority="53" stopIfTrue="1" operator="lessThan">
      <formula>0</formula>
    </cfRule>
  </conditionalFormatting>
  <conditionalFormatting sqref="X11">
    <cfRule type="cellIs" dxfId="50" priority="52" stopIfTrue="1" operator="lessThan">
      <formula>0</formula>
    </cfRule>
  </conditionalFormatting>
  <conditionalFormatting sqref="F27:L27 N27:AL27">
    <cfRule type="cellIs" dxfId="49" priority="46" stopIfTrue="1" operator="lessThan">
      <formula>0</formula>
    </cfRule>
  </conditionalFormatting>
  <conditionalFormatting sqref="F43:L43 N43 P43:X43">
    <cfRule type="cellIs" dxfId="48" priority="40" stopIfTrue="1" operator="lessThan">
      <formula>0</formula>
    </cfRule>
  </conditionalFormatting>
  <conditionalFormatting sqref="V44">
    <cfRule type="cellIs" dxfId="47" priority="38" stopIfTrue="1" operator="lessThan">
      <formula>0</formula>
    </cfRule>
  </conditionalFormatting>
  <conditionalFormatting sqref="J44:L44 N44 P44:U44">
    <cfRule type="cellIs" dxfId="46" priority="37" stopIfTrue="1" operator="lessThan">
      <formula>0</formula>
    </cfRule>
  </conditionalFormatting>
  <conditionalFormatting sqref="H44">
    <cfRule type="cellIs" dxfId="45" priority="35" stopIfTrue="1" operator="lessThan">
      <formula>0</formula>
    </cfRule>
  </conditionalFormatting>
  <conditionalFormatting sqref="F20:L24 N20:N24 P20:AL24">
    <cfRule type="cellIs" dxfId="44" priority="32" stopIfTrue="1" operator="lessThan">
      <formula>0</formula>
    </cfRule>
  </conditionalFormatting>
  <conditionalFormatting sqref="F37:L38 N37:N38 P37:AE37 P38:AL38">
    <cfRule type="cellIs" dxfId="43" priority="29" stopIfTrue="1" operator="lessThan">
      <formula>0</formula>
    </cfRule>
  </conditionalFormatting>
  <conditionalFormatting sqref="AJ25:AL25">
    <cfRule type="cellIs" dxfId="42" priority="25" stopIfTrue="1" operator="lessThan">
      <formula>0</formula>
    </cfRule>
  </conditionalFormatting>
  <conditionalFormatting sqref="AA11:AL11 F11:L12 N11:N12 P11:W11 P12:AL12">
    <cfRule type="cellIs" dxfId="41" priority="24" stopIfTrue="1" operator="lessThan">
      <formula>0</formula>
    </cfRule>
  </conditionalFormatting>
  <conditionalFormatting sqref="AL53">
    <cfRule type="cellIs" dxfId="40" priority="23" stopIfTrue="1" operator="lessThan">
      <formula>0</formula>
    </cfRule>
  </conditionalFormatting>
  <conditionalFormatting sqref="X55">
    <cfRule type="cellIs" dxfId="39" priority="22" stopIfTrue="1" operator="lessThan">
      <formula>0</formula>
    </cfRule>
  </conditionalFormatting>
  <conditionalFormatting sqref="X47:AC47">
    <cfRule type="cellIs" dxfId="38" priority="16" stopIfTrue="1" operator="lessThan">
      <formula>0</formula>
    </cfRule>
  </conditionalFormatting>
  <conditionalFormatting sqref="G10:AL10">
    <cfRule type="cellIs" dxfId="37" priority="15" stopIfTrue="1" operator="lessThan">
      <formula>0</formula>
    </cfRule>
  </conditionalFormatting>
  <conditionalFormatting sqref="F10">
    <cfRule type="cellIs" dxfId="36" priority="13" stopIfTrue="1" operator="lessThan">
      <formula>0</formula>
    </cfRule>
  </conditionalFormatting>
  <conditionalFormatting sqref="J62">
    <cfRule type="cellIs" dxfId="35" priority="12" stopIfTrue="1" operator="lessThan">
      <formula>0</formula>
    </cfRule>
  </conditionalFormatting>
  <conditionalFormatting sqref="U62">
    <cfRule type="cellIs" dxfId="34" priority="11" stopIfTrue="1" operator="lessThan">
      <formula>0</formula>
    </cfRule>
  </conditionalFormatting>
  <conditionalFormatting sqref="G53:L53 N53:AI53">
    <cfRule type="cellIs" dxfId="33" priority="7" stopIfTrue="1" operator="lessThan">
      <formula>0</formula>
    </cfRule>
  </conditionalFormatting>
  <conditionalFormatting sqref="AF53:AI53">
    <cfRule type="cellIs" dxfId="32" priority="6" stopIfTrue="1" operator="lessThan">
      <formula>0</formula>
    </cfRule>
  </conditionalFormatting>
  <conditionalFormatting sqref="M11:M62">
    <cfRule type="cellIs" dxfId="31" priority="5" stopIfTrue="1" operator="lessThan">
      <formula>0</formula>
    </cfRule>
  </conditionalFormatting>
  <conditionalFormatting sqref="AE49">
    <cfRule type="cellIs" dxfId="30" priority="2" stopIfTrue="1" operator="lessThan">
      <formula>0</formula>
    </cfRule>
  </conditionalFormatting>
  <conditionalFormatting sqref="AE52">
    <cfRule type="cellIs" dxfId="29"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AK10 M60:M6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26"/>
  </sheetPr>
  <dimension ref="A1:AE68"/>
  <sheetViews>
    <sheetView showGridLines="0" zoomScale="60" zoomScaleNormal="60" zoomScaleSheetLayoutView="50" workbookViewId="0">
      <selection activeCell="E8" sqref="E8"/>
    </sheetView>
  </sheetViews>
  <sheetFormatPr defaultRowHeight="18.75" x14ac:dyDescent="0.3"/>
  <cols>
    <col min="1" max="1" width="42.140625" style="3" customWidth="1"/>
    <col min="2" max="2" width="23.28515625" style="6" customWidth="1"/>
    <col min="3" max="3" width="133.42578125" style="6" customWidth="1"/>
    <col min="4" max="4" width="5.140625" style="11" customWidth="1"/>
    <col min="5" max="5" width="27.7109375" style="3" customWidth="1"/>
    <col min="6" max="6" width="29" style="3" customWidth="1"/>
    <col min="7" max="7" width="6" style="3" customWidth="1"/>
    <col min="8" max="8" width="12" style="3" customWidth="1"/>
    <col min="9" max="9" width="111.85546875" style="3" customWidth="1"/>
    <col min="10" max="10" width="4.5703125" style="3" customWidth="1"/>
    <col min="11" max="11" width="15.28515625" style="3" customWidth="1"/>
    <col min="12" max="12" width="14.7109375" style="3" customWidth="1"/>
    <col min="13" max="16384" width="9.140625" style="3"/>
  </cols>
  <sheetData>
    <row r="1" spans="1:31" ht="13.15" customHeight="1" x14ac:dyDescent="0.3"/>
    <row r="2" spans="1:31" ht="24.75" customHeight="1" x14ac:dyDescent="0.3">
      <c r="A2" s="178" t="s">
        <v>118</v>
      </c>
      <c r="B2" s="178"/>
      <c r="C2" s="181" t="str">
        <f>IF('Титул ф.1'!D24=0," ",'Титул ф.1'!D24)</f>
        <v>Кондинский районный суд</v>
      </c>
      <c r="D2" s="180"/>
      <c r="E2" s="179"/>
      <c r="F2" s="179"/>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7.9" customHeight="1" x14ac:dyDescent="0.3">
      <c r="A3" s="128"/>
      <c r="B3" s="128"/>
      <c r="C3" s="136"/>
      <c r="D3" s="137"/>
      <c r="E3" s="137"/>
      <c r="F3" s="137"/>
      <c r="G3" s="137"/>
      <c r="H3" s="137"/>
      <c r="I3" s="137"/>
      <c r="J3" s="138"/>
      <c r="K3" s="138"/>
      <c r="L3" s="35"/>
      <c r="P3" s="4"/>
      <c r="Q3" s="2"/>
    </row>
    <row r="4" spans="1:31" ht="33" customHeight="1" x14ac:dyDescent="0.4">
      <c r="A4" s="672" t="s">
        <v>388</v>
      </c>
      <c r="B4" s="672"/>
      <c r="C4" s="672"/>
      <c r="D4" s="672"/>
      <c r="E4" s="672"/>
      <c r="F4" s="672"/>
      <c r="G4" s="50"/>
    </row>
    <row r="5" spans="1:31" s="7" customFormat="1" ht="9" customHeight="1" x14ac:dyDescent="0.3">
      <c r="A5" s="51"/>
      <c r="B5" s="173"/>
      <c r="C5" s="673"/>
      <c r="D5" s="674"/>
      <c r="E5" s="674"/>
      <c r="F5" s="674"/>
      <c r="G5" s="52"/>
    </row>
    <row r="6" spans="1:31" ht="78.599999999999994" customHeight="1" x14ac:dyDescent="0.2">
      <c r="A6" s="675" t="s">
        <v>240</v>
      </c>
      <c r="B6" s="676"/>
      <c r="C6" s="677"/>
      <c r="D6" s="53" t="s">
        <v>241</v>
      </c>
      <c r="E6" s="216" t="s">
        <v>376</v>
      </c>
      <c r="F6" s="273" t="s">
        <v>485</v>
      </c>
      <c r="G6" s="54"/>
    </row>
    <row r="7" spans="1:31" ht="15" customHeight="1" x14ac:dyDescent="0.2">
      <c r="A7" s="678" t="s">
        <v>168</v>
      </c>
      <c r="B7" s="679"/>
      <c r="C7" s="680"/>
      <c r="D7" s="331"/>
      <c r="E7" s="332">
        <v>1</v>
      </c>
      <c r="F7" s="332">
        <v>2</v>
      </c>
      <c r="G7" s="55"/>
    </row>
    <row r="8" spans="1:31" ht="19.899999999999999" customHeight="1" x14ac:dyDescent="0.2">
      <c r="A8" s="648" t="s">
        <v>11210</v>
      </c>
      <c r="B8" s="640" t="s">
        <v>148</v>
      </c>
      <c r="C8" s="641"/>
      <c r="D8" s="461">
        <v>1</v>
      </c>
      <c r="E8" s="460">
        <v>20</v>
      </c>
      <c r="F8" s="460"/>
      <c r="G8" s="56"/>
    </row>
    <row r="9" spans="1:31" ht="19.899999999999999" customHeight="1" x14ac:dyDescent="0.2">
      <c r="A9" s="649"/>
      <c r="B9" s="640" t="s">
        <v>119</v>
      </c>
      <c r="C9" s="641"/>
      <c r="D9" s="461">
        <v>2</v>
      </c>
      <c r="E9" s="460">
        <v>22</v>
      </c>
      <c r="F9" s="460"/>
      <c r="G9" s="56"/>
    </row>
    <row r="10" spans="1:31" ht="19.899999999999999" customHeight="1" x14ac:dyDescent="0.2">
      <c r="A10" s="649"/>
      <c r="B10" s="640" t="s">
        <v>244</v>
      </c>
      <c r="C10" s="641"/>
      <c r="D10" s="461">
        <v>3</v>
      </c>
      <c r="E10" s="460">
        <v>1</v>
      </c>
      <c r="F10" s="460">
        <v>1</v>
      </c>
      <c r="G10" s="56"/>
    </row>
    <row r="11" spans="1:31" ht="19.899999999999999" customHeight="1" x14ac:dyDescent="0.2">
      <c r="A11" s="649"/>
      <c r="B11" s="640" t="s">
        <v>245</v>
      </c>
      <c r="C11" s="641"/>
      <c r="D11" s="462">
        <v>4</v>
      </c>
      <c r="E11" s="460"/>
      <c r="F11" s="460"/>
      <c r="G11" s="56"/>
    </row>
    <row r="12" spans="1:31" ht="18.600000000000001" customHeight="1" x14ac:dyDescent="0.2">
      <c r="A12" s="649"/>
      <c r="B12" s="657" t="s">
        <v>246</v>
      </c>
      <c r="C12" s="659"/>
      <c r="D12" s="462">
        <v>5</v>
      </c>
      <c r="E12" s="460">
        <v>1</v>
      </c>
      <c r="F12" s="460"/>
      <c r="G12" s="56"/>
    </row>
    <row r="13" spans="1:31" ht="19.899999999999999" customHeight="1" x14ac:dyDescent="0.2">
      <c r="A13" s="463" t="s">
        <v>379</v>
      </c>
      <c r="B13" s="642" t="s">
        <v>192</v>
      </c>
      <c r="C13" s="644"/>
      <c r="D13" s="462">
        <v>6</v>
      </c>
      <c r="E13" s="460"/>
      <c r="F13" s="460"/>
      <c r="G13" s="56"/>
    </row>
    <row r="14" spans="1:31" ht="19.899999999999999" customHeight="1" x14ac:dyDescent="0.2">
      <c r="A14" s="648" t="s">
        <v>481</v>
      </c>
      <c r="B14" s="642" t="s">
        <v>192</v>
      </c>
      <c r="C14" s="644"/>
      <c r="D14" s="461">
        <v>7</v>
      </c>
      <c r="E14" s="460">
        <v>2</v>
      </c>
      <c r="F14" s="460"/>
      <c r="G14" s="56"/>
    </row>
    <row r="15" spans="1:31" ht="24" customHeight="1" x14ac:dyDescent="0.2">
      <c r="A15" s="650"/>
      <c r="B15" s="640" t="s">
        <v>26</v>
      </c>
      <c r="C15" s="641"/>
      <c r="D15" s="462">
        <v>8</v>
      </c>
      <c r="E15" s="460">
        <v>8</v>
      </c>
      <c r="F15" s="460"/>
      <c r="G15" s="56"/>
    </row>
    <row r="16" spans="1:31" ht="19.899999999999999" customHeight="1" x14ac:dyDescent="0.2">
      <c r="A16" s="667" t="s">
        <v>380</v>
      </c>
      <c r="B16" s="670" t="s">
        <v>482</v>
      </c>
      <c r="C16" s="458" t="s">
        <v>90</v>
      </c>
      <c r="D16" s="461">
        <v>9</v>
      </c>
      <c r="E16" s="460">
        <v>1</v>
      </c>
      <c r="F16" s="460"/>
      <c r="G16" s="56"/>
    </row>
    <row r="17" spans="1:7" ht="19.899999999999999" customHeight="1" x14ac:dyDescent="0.2">
      <c r="A17" s="668"/>
      <c r="B17" s="671"/>
      <c r="C17" s="458" t="s">
        <v>242</v>
      </c>
      <c r="D17" s="462">
        <v>10</v>
      </c>
      <c r="E17" s="460"/>
      <c r="F17" s="460"/>
      <c r="G17" s="56"/>
    </row>
    <row r="18" spans="1:7" ht="19.899999999999999" customHeight="1" x14ac:dyDescent="0.2">
      <c r="A18" s="668"/>
      <c r="B18" s="648" t="s">
        <v>486</v>
      </c>
      <c r="C18" s="457" t="s">
        <v>148</v>
      </c>
      <c r="D18" s="462">
        <v>11</v>
      </c>
      <c r="E18" s="460">
        <v>3</v>
      </c>
      <c r="F18" s="460"/>
      <c r="G18" s="56"/>
    </row>
    <row r="19" spans="1:7" ht="19.899999999999999" customHeight="1" x14ac:dyDescent="0.2">
      <c r="A19" s="668"/>
      <c r="B19" s="649"/>
      <c r="C19" s="457" t="s">
        <v>381</v>
      </c>
      <c r="D19" s="461">
        <v>12</v>
      </c>
      <c r="E19" s="460"/>
      <c r="F19" s="460"/>
      <c r="G19" s="56"/>
    </row>
    <row r="20" spans="1:7" ht="19.899999999999999" customHeight="1" x14ac:dyDescent="0.2">
      <c r="A20" s="668"/>
      <c r="B20" s="649"/>
      <c r="C20" s="457" t="s">
        <v>119</v>
      </c>
      <c r="D20" s="462">
        <v>13</v>
      </c>
      <c r="E20" s="460">
        <v>13</v>
      </c>
      <c r="F20" s="460"/>
      <c r="G20" s="56"/>
    </row>
    <row r="21" spans="1:7" ht="19.899999999999999" customHeight="1" x14ac:dyDescent="0.2">
      <c r="A21" s="668"/>
      <c r="B21" s="649"/>
      <c r="C21" s="457" t="s">
        <v>381</v>
      </c>
      <c r="D21" s="461">
        <v>14</v>
      </c>
      <c r="E21" s="460">
        <v>2</v>
      </c>
      <c r="F21" s="460"/>
      <c r="G21" s="56"/>
    </row>
    <row r="22" spans="1:7" ht="19.899999999999999" customHeight="1" x14ac:dyDescent="0.2">
      <c r="A22" s="668"/>
      <c r="B22" s="649"/>
      <c r="C22" s="457" t="s">
        <v>244</v>
      </c>
      <c r="D22" s="462">
        <v>15</v>
      </c>
      <c r="E22" s="460">
        <v>5</v>
      </c>
      <c r="F22" s="460"/>
      <c r="G22" s="56"/>
    </row>
    <row r="23" spans="1:7" ht="19.899999999999999" customHeight="1" x14ac:dyDescent="0.2">
      <c r="A23" s="668"/>
      <c r="B23" s="649"/>
      <c r="C23" s="457" t="s">
        <v>381</v>
      </c>
      <c r="D23" s="462">
        <v>16</v>
      </c>
      <c r="E23" s="460">
        <v>1</v>
      </c>
      <c r="F23" s="460"/>
      <c r="G23" s="56"/>
    </row>
    <row r="24" spans="1:7" ht="19.899999999999999" customHeight="1" x14ac:dyDescent="0.2">
      <c r="A24" s="668"/>
      <c r="B24" s="649"/>
      <c r="C24" s="457" t="s">
        <v>245</v>
      </c>
      <c r="D24" s="464">
        <v>17</v>
      </c>
      <c r="E24" s="460"/>
      <c r="F24" s="460"/>
      <c r="G24" s="56"/>
    </row>
    <row r="25" spans="1:7" ht="19.899999999999999" customHeight="1" x14ac:dyDescent="0.2">
      <c r="A25" s="669"/>
      <c r="B25" s="650"/>
      <c r="C25" s="465" t="s">
        <v>246</v>
      </c>
      <c r="D25" s="462">
        <v>18</v>
      </c>
      <c r="E25" s="460"/>
      <c r="F25" s="460"/>
      <c r="G25" s="56"/>
    </row>
    <row r="26" spans="1:7" ht="19.899999999999999" customHeight="1" x14ac:dyDescent="0.2">
      <c r="A26" s="648" t="s">
        <v>27</v>
      </c>
      <c r="B26" s="640" t="s">
        <v>382</v>
      </c>
      <c r="C26" s="641"/>
      <c r="D26" s="466">
        <v>19</v>
      </c>
      <c r="E26" s="460"/>
      <c r="F26" s="460"/>
      <c r="G26" s="56"/>
    </row>
    <row r="27" spans="1:7" ht="19.899999999999999" customHeight="1" x14ac:dyDescent="0.2">
      <c r="A27" s="650"/>
      <c r="B27" s="640" t="s">
        <v>383</v>
      </c>
      <c r="C27" s="641"/>
      <c r="D27" s="462">
        <v>20</v>
      </c>
      <c r="E27" s="460"/>
      <c r="F27" s="460"/>
      <c r="G27" s="56"/>
    </row>
    <row r="28" spans="1:7" ht="19.899999999999999" customHeight="1" x14ac:dyDescent="0.2">
      <c r="A28" s="640" t="s">
        <v>191</v>
      </c>
      <c r="B28" s="651"/>
      <c r="C28" s="641"/>
      <c r="D28" s="461">
        <v>21</v>
      </c>
      <c r="E28" s="460">
        <v>5</v>
      </c>
      <c r="F28" s="460">
        <v>1</v>
      </c>
      <c r="G28" s="56"/>
    </row>
    <row r="29" spans="1:7" ht="19.899999999999999" customHeight="1" x14ac:dyDescent="0.2">
      <c r="A29" s="652" t="s">
        <v>69</v>
      </c>
      <c r="B29" s="653"/>
      <c r="C29" s="653"/>
      <c r="D29" s="462">
        <v>22</v>
      </c>
      <c r="E29" s="460">
        <v>1</v>
      </c>
      <c r="F29" s="460"/>
      <c r="G29" s="56"/>
    </row>
    <row r="30" spans="1:7" ht="19.899999999999999" customHeight="1" x14ac:dyDescent="0.2">
      <c r="A30" s="657" t="s">
        <v>65</v>
      </c>
      <c r="B30" s="658"/>
      <c r="C30" s="659"/>
      <c r="D30" s="461">
        <v>23</v>
      </c>
      <c r="E30" s="460">
        <v>2</v>
      </c>
      <c r="F30" s="460"/>
      <c r="G30" s="56"/>
    </row>
    <row r="31" spans="1:7" ht="19.899999999999999" customHeight="1" x14ac:dyDescent="0.2">
      <c r="A31" s="665" t="s">
        <v>384</v>
      </c>
      <c r="B31" s="665"/>
      <c r="C31" s="665"/>
      <c r="D31" s="461">
        <v>24</v>
      </c>
      <c r="E31" s="460">
        <v>1</v>
      </c>
      <c r="F31" s="460"/>
      <c r="G31" s="56"/>
    </row>
    <row r="32" spans="1:7" ht="19.899999999999999" customHeight="1" x14ac:dyDescent="0.2">
      <c r="A32" s="654" t="s">
        <v>28</v>
      </c>
      <c r="B32" s="655"/>
      <c r="C32" s="656"/>
      <c r="D32" s="461">
        <v>25</v>
      </c>
      <c r="E32" s="460"/>
      <c r="F32" s="460"/>
      <c r="G32" s="56"/>
    </row>
    <row r="33" spans="1:12" ht="19.899999999999999" customHeight="1" x14ac:dyDescent="0.2">
      <c r="A33" s="654" t="s">
        <v>29</v>
      </c>
      <c r="B33" s="655"/>
      <c r="C33" s="656"/>
      <c r="D33" s="461">
        <v>26</v>
      </c>
      <c r="E33" s="460">
        <v>2</v>
      </c>
      <c r="F33" s="460"/>
      <c r="G33" s="56"/>
    </row>
    <row r="34" spans="1:12" ht="19.899999999999999" customHeight="1" x14ac:dyDescent="0.2">
      <c r="A34" s="648" t="s">
        <v>385</v>
      </c>
      <c r="B34" s="666" t="s">
        <v>149</v>
      </c>
      <c r="C34" s="666"/>
      <c r="D34" s="461">
        <v>27</v>
      </c>
      <c r="E34" s="460"/>
      <c r="F34" s="467"/>
      <c r="G34" s="56"/>
    </row>
    <row r="35" spans="1:12" ht="19.899999999999999" customHeight="1" x14ac:dyDescent="0.2">
      <c r="A35" s="649"/>
      <c r="B35" s="654" t="s">
        <v>150</v>
      </c>
      <c r="C35" s="655"/>
      <c r="D35" s="461">
        <v>28</v>
      </c>
      <c r="E35" s="460"/>
      <c r="F35" s="467"/>
      <c r="G35" s="56"/>
    </row>
    <row r="36" spans="1:12" ht="19.899999999999999" customHeight="1" x14ac:dyDescent="0.2">
      <c r="A36" s="649"/>
      <c r="B36" s="654" t="s">
        <v>151</v>
      </c>
      <c r="C36" s="656"/>
      <c r="D36" s="461">
        <v>29</v>
      </c>
      <c r="E36" s="460"/>
      <c r="F36" s="467"/>
      <c r="G36" s="56"/>
    </row>
    <row r="37" spans="1:12" ht="19.899999999999999" customHeight="1" x14ac:dyDescent="0.2">
      <c r="A37" s="649"/>
      <c r="B37" s="654" t="s">
        <v>152</v>
      </c>
      <c r="C37" s="656"/>
      <c r="D37" s="461">
        <v>30</v>
      </c>
      <c r="E37" s="460">
        <v>11</v>
      </c>
      <c r="F37" s="467"/>
      <c r="G37" s="56"/>
    </row>
    <row r="38" spans="1:12" ht="19.899999999999999" customHeight="1" x14ac:dyDescent="0.2">
      <c r="A38" s="649"/>
      <c r="B38" s="640" t="s">
        <v>10149</v>
      </c>
      <c r="C38" s="641"/>
      <c r="D38" s="461">
        <v>31</v>
      </c>
      <c r="E38" s="460"/>
      <c r="F38" s="467"/>
      <c r="G38" s="56"/>
    </row>
    <row r="39" spans="1:12" ht="19.899999999999999" customHeight="1" x14ac:dyDescent="0.2">
      <c r="A39" s="649"/>
      <c r="B39" s="640" t="s">
        <v>153</v>
      </c>
      <c r="C39" s="641"/>
      <c r="D39" s="461">
        <v>32</v>
      </c>
      <c r="E39" s="460"/>
      <c r="F39" s="467"/>
      <c r="G39" s="56"/>
    </row>
    <row r="40" spans="1:12" ht="19.899999999999999" customHeight="1" x14ac:dyDescent="0.2">
      <c r="A40" s="649"/>
      <c r="B40" s="640" t="s">
        <v>154</v>
      </c>
      <c r="C40" s="641"/>
      <c r="D40" s="461">
        <v>33</v>
      </c>
      <c r="E40" s="460">
        <v>2</v>
      </c>
      <c r="F40" s="467"/>
      <c r="G40" s="56"/>
    </row>
    <row r="41" spans="1:12" ht="19.899999999999999" customHeight="1" x14ac:dyDescent="0.2">
      <c r="A41" s="682" t="s">
        <v>386</v>
      </c>
      <c r="B41" s="640" t="s">
        <v>312</v>
      </c>
      <c r="C41" s="641"/>
      <c r="D41" s="461">
        <v>34</v>
      </c>
      <c r="E41" s="460"/>
      <c r="F41" s="467"/>
      <c r="G41" s="56"/>
    </row>
    <row r="42" spans="1:12" ht="19.899999999999999" customHeight="1" x14ac:dyDescent="0.2">
      <c r="A42" s="682"/>
      <c r="B42" s="666" t="s">
        <v>85</v>
      </c>
      <c r="C42" s="666"/>
      <c r="D42" s="461">
        <v>35</v>
      </c>
      <c r="E42" s="460"/>
      <c r="F42" s="467"/>
      <c r="G42" s="56"/>
      <c r="H42" s="101"/>
    </row>
    <row r="43" spans="1:12" ht="19.899999999999999" customHeight="1" x14ac:dyDescent="0.25">
      <c r="A43" s="682"/>
      <c r="B43" s="683" t="s">
        <v>483</v>
      </c>
      <c r="C43" s="457" t="s">
        <v>313</v>
      </c>
      <c r="D43" s="461">
        <v>36</v>
      </c>
      <c r="E43" s="460"/>
      <c r="F43" s="467"/>
      <c r="G43" s="56"/>
      <c r="H43" s="102"/>
    </row>
    <row r="44" spans="1:12" ht="21" customHeight="1" x14ac:dyDescent="0.2">
      <c r="A44" s="682"/>
      <c r="B44" s="683"/>
      <c r="C44" s="457" t="s">
        <v>30</v>
      </c>
      <c r="D44" s="461">
        <v>37</v>
      </c>
      <c r="E44" s="460"/>
      <c r="F44" s="467"/>
      <c r="G44" s="56"/>
      <c r="H44" s="101"/>
    </row>
    <row r="45" spans="1:12" ht="19.899999999999999" customHeight="1" x14ac:dyDescent="0.2">
      <c r="A45" s="682"/>
      <c r="B45" s="654" t="s">
        <v>86</v>
      </c>
      <c r="C45" s="656"/>
      <c r="D45" s="461">
        <v>38</v>
      </c>
      <c r="E45" s="460"/>
      <c r="F45" s="467"/>
      <c r="G45" s="56"/>
    </row>
    <row r="46" spans="1:12" s="6" customFormat="1" ht="19.899999999999999" customHeight="1" x14ac:dyDescent="0.3">
      <c r="A46" s="640" t="s">
        <v>108</v>
      </c>
      <c r="B46" s="651"/>
      <c r="C46" s="641"/>
      <c r="D46" s="461">
        <v>39</v>
      </c>
      <c r="E46" s="460"/>
      <c r="F46" s="460"/>
      <c r="G46" s="174"/>
      <c r="H46" s="681"/>
      <c r="I46" s="681"/>
      <c r="J46" s="175"/>
      <c r="K46" s="57"/>
      <c r="L46" s="57"/>
    </row>
    <row r="47" spans="1:12" s="6" customFormat="1" ht="19.899999999999999" customHeight="1" x14ac:dyDescent="0.3">
      <c r="A47" s="660" t="s">
        <v>243</v>
      </c>
      <c r="B47" s="660"/>
      <c r="C47" s="660"/>
      <c r="D47" s="461">
        <v>40</v>
      </c>
      <c r="E47" s="460">
        <v>2</v>
      </c>
      <c r="F47" s="460"/>
      <c r="G47" s="174"/>
      <c r="H47" s="61"/>
      <c r="I47" s="57"/>
    </row>
    <row r="48" spans="1:12" s="6" customFormat="1" ht="19.899999999999999" customHeight="1" x14ac:dyDescent="0.3">
      <c r="A48" s="640" t="s">
        <v>31</v>
      </c>
      <c r="B48" s="651"/>
      <c r="C48" s="641"/>
      <c r="D48" s="461">
        <v>41</v>
      </c>
      <c r="E48" s="460"/>
      <c r="F48" s="460"/>
      <c r="G48" s="174"/>
      <c r="H48" s="58"/>
      <c r="I48" s="57"/>
    </row>
    <row r="49" spans="1:9" s="6" customFormat="1" ht="19.899999999999999" customHeight="1" x14ac:dyDescent="0.3">
      <c r="A49" s="640" t="s">
        <v>10608</v>
      </c>
      <c r="B49" s="651"/>
      <c r="C49" s="641"/>
      <c r="D49" s="461">
        <v>42</v>
      </c>
      <c r="E49" s="460">
        <v>1</v>
      </c>
      <c r="F49" s="460"/>
      <c r="G49" s="174"/>
      <c r="H49" s="176"/>
      <c r="I49" s="57"/>
    </row>
    <row r="50" spans="1:9" s="6" customFormat="1" ht="19.899999999999999" customHeight="1" x14ac:dyDescent="0.3">
      <c r="A50" s="640" t="s">
        <v>32</v>
      </c>
      <c r="B50" s="651"/>
      <c r="C50" s="641"/>
      <c r="D50" s="461">
        <v>43</v>
      </c>
      <c r="E50" s="460">
        <v>1</v>
      </c>
      <c r="F50" s="460"/>
      <c r="G50" s="174"/>
      <c r="H50" s="177"/>
      <c r="I50" s="57"/>
    </row>
    <row r="51" spans="1:9" s="6" customFormat="1" ht="19.899999999999999" customHeight="1" x14ac:dyDescent="0.3">
      <c r="A51" s="640" t="s">
        <v>377</v>
      </c>
      <c r="B51" s="651"/>
      <c r="C51" s="641"/>
      <c r="D51" s="461">
        <v>44</v>
      </c>
      <c r="E51" s="460"/>
      <c r="F51" s="460"/>
      <c r="G51" s="174"/>
      <c r="H51" s="177"/>
      <c r="I51" s="60"/>
    </row>
    <row r="52" spans="1:9" s="6" customFormat="1" ht="19.899999999999999" customHeight="1" x14ac:dyDescent="0.3">
      <c r="A52" s="642" t="s">
        <v>58</v>
      </c>
      <c r="B52" s="643"/>
      <c r="C52" s="644"/>
      <c r="D52" s="461">
        <v>45</v>
      </c>
      <c r="E52" s="460"/>
      <c r="F52" s="460"/>
      <c r="G52" s="174"/>
      <c r="H52" s="177"/>
      <c r="I52" s="176"/>
    </row>
    <row r="53" spans="1:9" ht="20.45" customHeight="1" x14ac:dyDescent="0.2">
      <c r="A53" s="661" t="s">
        <v>59</v>
      </c>
      <c r="B53" s="662"/>
      <c r="C53" s="663"/>
      <c r="D53" s="461">
        <v>46</v>
      </c>
      <c r="E53" s="460">
        <v>2</v>
      </c>
      <c r="F53" s="460"/>
      <c r="G53" s="56"/>
      <c r="H53" s="59"/>
      <c r="I53" s="35"/>
    </row>
    <row r="54" spans="1:9" ht="78.599999999999994" customHeight="1" x14ac:dyDescent="0.2">
      <c r="A54" s="645" t="s">
        <v>523</v>
      </c>
      <c r="B54" s="646"/>
      <c r="C54" s="647"/>
      <c r="D54" s="461">
        <v>47</v>
      </c>
      <c r="E54" s="460">
        <v>4</v>
      </c>
      <c r="F54" s="460"/>
      <c r="G54" s="56"/>
      <c r="H54" s="35"/>
      <c r="I54" s="35"/>
    </row>
    <row r="55" spans="1:9" ht="36" customHeight="1" x14ac:dyDescent="0.3">
      <c r="A55" s="664" t="s">
        <v>387</v>
      </c>
      <c r="B55" s="642" t="s">
        <v>33</v>
      </c>
      <c r="C55" s="644"/>
      <c r="D55" s="461">
        <v>48</v>
      </c>
      <c r="E55" s="460"/>
      <c r="F55" s="460"/>
      <c r="G55" s="56"/>
      <c r="H55" s="61"/>
      <c r="I55" s="62"/>
    </row>
    <row r="56" spans="1:9" ht="19.899999999999999" customHeight="1" x14ac:dyDescent="0.3">
      <c r="A56" s="664"/>
      <c r="B56" s="642" t="s">
        <v>34</v>
      </c>
      <c r="C56" s="644"/>
      <c r="D56" s="461">
        <v>49</v>
      </c>
      <c r="E56" s="460"/>
      <c r="F56" s="460"/>
      <c r="G56" s="56"/>
      <c r="H56" s="61"/>
      <c r="I56" s="63"/>
    </row>
    <row r="57" spans="1:9" ht="19.899999999999999" customHeight="1" x14ac:dyDescent="0.2">
      <c r="A57" s="664"/>
      <c r="B57" s="642" t="s">
        <v>35</v>
      </c>
      <c r="C57" s="644"/>
      <c r="D57" s="461">
        <v>50</v>
      </c>
      <c r="E57" s="460"/>
      <c r="F57" s="460"/>
      <c r="G57" s="56"/>
      <c r="H57" s="32"/>
      <c r="I57" s="62"/>
    </row>
    <row r="58" spans="1:9" ht="19.899999999999999" customHeight="1" x14ac:dyDescent="0.2">
      <c r="A58" s="648" t="s">
        <v>484</v>
      </c>
      <c r="B58" s="648" t="s">
        <v>36</v>
      </c>
      <c r="C58" s="456" t="s">
        <v>10609</v>
      </c>
      <c r="D58" s="461">
        <v>51</v>
      </c>
      <c r="E58" s="460"/>
      <c r="F58" s="460"/>
      <c r="H58" s="32"/>
      <c r="I58" s="62"/>
    </row>
    <row r="59" spans="1:9" ht="19.899999999999999" customHeight="1" x14ac:dyDescent="0.2">
      <c r="A59" s="649"/>
      <c r="B59" s="650"/>
      <c r="C59" s="459" t="s">
        <v>37</v>
      </c>
      <c r="D59" s="461">
        <v>52</v>
      </c>
      <c r="E59" s="460"/>
      <c r="F59" s="460"/>
      <c r="H59" s="64"/>
      <c r="I59" s="32"/>
    </row>
    <row r="60" spans="1:9" ht="19.899999999999999" customHeight="1" x14ac:dyDescent="0.2">
      <c r="A60" s="649"/>
      <c r="B60" s="648" t="s">
        <v>38</v>
      </c>
      <c r="C60" s="459" t="s">
        <v>39</v>
      </c>
      <c r="D60" s="461">
        <v>53</v>
      </c>
      <c r="E60" s="460"/>
      <c r="F60" s="460"/>
    </row>
    <row r="61" spans="1:9" ht="23.45" customHeight="1" x14ac:dyDescent="0.2">
      <c r="A61" s="650"/>
      <c r="B61" s="650"/>
      <c r="C61" s="459" t="s">
        <v>40</v>
      </c>
      <c r="D61" s="461">
        <v>54</v>
      </c>
      <c r="E61" s="460"/>
      <c r="F61" s="460"/>
    </row>
    <row r="62" spans="1:9" ht="19.899999999999999" customHeight="1" x14ac:dyDescent="0.2">
      <c r="A62" s="642" t="s">
        <v>41</v>
      </c>
      <c r="B62" s="643"/>
      <c r="C62" s="644"/>
      <c r="D62" s="461">
        <v>55</v>
      </c>
      <c r="E62" s="460">
        <v>2</v>
      </c>
      <c r="F62" s="460"/>
    </row>
    <row r="63" spans="1:9" ht="22.9" customHeight="1" x14ac:dyDescent="0.2">
      <c r="A63" s="645" t="s">
        <v>42</v>
      </c>
      <c r="B63" s="646"/>
      <c r="C63" s="647"/>
      <c r="D63" s="461">
        <v>56</v>
      </c>
      <c r="E63" s="460">
        <v>1</v>
      </c>
      <c r="F63" s="468"/>
    </row>
    <row r="64" spans="1:9" ht="21" customHeight="1" x14ac:dyDescent="0.2">
      <c r="A64" s="645" t="s">
        <v>10215</v>
      </c>
      <c r="B64" s="646"/>
      <c r="C64" s="647"/>
      <c r="D64" s="461">
        <v>57</v>
      </c>
      <c r="E64" s="460">
        <v>20000</v>
      </c>
      <c r="F64" s="468"/>
    </row>
    <row r="65" spans="1:6" ht="46.15" customHeight="1" x14ac:dyDescent="0.2">
      <c r="A65" s="645" t="s">
        <v>494</v>
      </c>
      <c r="B65" s="646"/>
      <c r="C65" s="647"/>
      <c r="D65" s="461">
        <v>58</v>
      </c>
      <c r="E65" s="460"/>
      <c r="F65" s="460"/>
    </row>
    <row r="66" spans="1:6" ht="20.45" customHeight="1" x14ac:dyDescent="0.2">
      <c r="A66" s="645" t="s">
        <v>2894</v>
      </c>
      <c r="B66" s="646"/>
      <c r="C66" s="647"/>
      <c r="D66" s="461">
        <v>59</v>
      </c>
      <c r="E66" s="460"/>
      <c r="F66" s="460"/>
    </row>
    <row r="67" spans="1:6" ht="20.45" customHeight="1" x14ac:dyDescent="0.2">
      <c r="A67" s="645" t="s">
        <v>378</v>
      </c>
      <c r="B67" s="646"/>
      <c r="C67" s="647"/>
      <c r="D67" s="461">
        <v>60</v>
      </c>
      <c r="E67" s="460">
        <v>1</v>
      </c>
      <c r="F67" s="460"/>
    </row>
    <row r="68" spans="1:6" ht="20.45" customHeight="1" x14ac:dyDescent="0.2">
      <c r="A68" s="645" t="s">
        <v>10610</v>
      </c>
      <c r="B68" s="646"/>
      <c r="C68" s="647"/>
      <c r="D68" s="461">
        <v>61</v>
      </c>
      <c r="E68" s="460"/>
      <c r="F68" s="460"/>
    </row>
  </sheetData>
  <sheetProtection selectLockedCells="1" selectUnlockedCells="1"/>
  <mergeCells count="63">
    <mergeCell ref="A4:F4"/>
    <mergeCell ref="C5:F5"/>
    <mergeCell ref="A6:C6"/>
    <mergeCell ref="A7:C7"/>
    <mergeCell ref="H46:I46"/>
    <mergeCell ref="A33:C33"/>
    <mergeCell ref="B37:C37"/>
    <mergeCell ref="B40:C40"/>
    <mergeCell ref="A41:A45"/>
    <mergeCell ref="B43:B44"/>
    <mergeCell ref="B12:C12"/>
    <mergeCell ref="B13:C13"/>
    <mergeCell ref="A8:A12"/>
    <mergeCell ref="B27:C27"/>
    <mergeCell ref="A16:A25"/>
    <mergeCell ref="A14:A15"/>
    <mergeCell ref="A26:A27"/>
    <mergeCell ref="B26:C26"/>
    <mergeCell ref="B16:B17"/>
    <mergeCell ref="B45:C45"/>
    <mergeCell ref="B55:C55"/>
    <mergeCell ref="B56:C56"/>
    <mergeCell ref="A31:C31"/>
    <mergeCell ref="B35:C35"/>
    <mergeCell ref="B36:C36"/>
    <mergeCell ref="B34:C34"/>
    <mergeCell ref="A46:C46"/>
    <mergeCell ref="B42:C42"/>
    <mergeCell ref="A51:C51"/>
    <mergeCell ref="A66:C66"/>
    <mergeCell ref="A67:C67"/>
    <mergeCell ref="A54:C54"/>
    <mergeCell ref="A55:A57"/>
    <mergeCell ref="B57:C57"/>
    <mergeCell ref="A58:A61"/>
    <mergeCell ref="B58:B59"/>
    <mergeCell ref="B60:B61"/>
    <mergeCell ref="A62:C62"/>
    <mergeCell ref="A63:C63"/>
    <mergeCell ref="A49:C49"/>
    <mergeCell ref="A50:C50"/>
    <mergeCell ref="A48:C48"/>
    <mergeCell ref="A47:C47"/>
    <mergeCell ref="A65:C65"/>
    <mergeCell ref="A64:C64"/>
    <mergeCell ref="A53:C53"/>
    <mergeCell ref="A28:C28"/>
    <mergeCell ref="A34:A40"/>
    <mergeCell ref="B39:C39"/>
    <mergeCell ref="B38:C38"/>
    <mergeCell ref="A29:C29"/>
    <mergeCell ref="A32:C32"/>
    <mergeCell ref="A30:C30"/>
    <mergeCell ref="B41:C41"/>
    <mergeCell ref="A52:C52"/>
    <mergeCell ref="A68:C68"/>
    <mergeCell ref="B8:C8"/>
    <mergeCell ref="B9:C9"/>
    <mergeCell ref="B18:B25"/>
    <mergeCell ref="B11:C11"/>
    <mergeCell ref="B14:C14"/>
    <mergeCell ref="B10:C10"/>
    <mergeCell ref="B15:C15"/>
  </mergeCells>
  <phoneticPr fontId="0" type="noConversion"/>
  <conditionalFormatting sqref="E8:F53">
    <cfRule type="cellIs" dxfId="28"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FFFFCC"/>
  </sheetPr>
  <dimension ref="A1:IV51"/>
  <sheetViews>
    <sheetView showGridLines="0" zoomScale="60" zoomScaleNormal="60" zoomScaleSheetLayoutView="80" workbookViewId="0">
      <selection activeCell="D8" sqref="D8"/>
    </sheetView>
  </sheetViews>
  <sheetFormatPr defaultRowHeight="12.75" x14ac:dyDescent="0.2"/>
  <cols>
    <col min="1" max="1" width="21.28515625" customWidth="1"/>
    <col min="2" max="2" width="79.7109375" customWidth="1"/>
    <col min="3" max="3" width="5.5703125" customWidth="1"/>
    <col min="4" max="4" width="19.85546875" customWidth="1"/>
    <col min="5" max="5" width="23.28515625" customWidth="1"/>
  </cols>
  <sheetData>
    <row r="1" spans="1:5" ht="13.5" thickBot="1" x14ac:dyDescent="0.25"/>
    <row r="2" spans="1:5" ht="18.600000000000001" customHeight="1" thickBot="1" x14ac:dyDescent="0.25">
      <c r="A2" s="182" t="s">
        <v>118</v>
      </c>
      <c r="B2" s="182"/>
      <c r="C2" s="689" t="str">
        <f>IF('Титул ф.1'!D24=0," ",'Титул ф.1'!D24)</f>
        <v>Кондинский районный суд</v>
      </c>
      <c r="D2" s="690"/>
      <c r="E2" s="691"/>
    </row>
    <row r="4" spans="1:5" ht="22.5" x14ac:dyDescent="0.25">
      <c r="A4" s="183" t="s">
        <v>389</v>
      </c>
      <c r="B4" s="134"/>
      <c r="C4" s="134"/>
      <c r="D4" s="135"/>
      <c r="E4" s="135"/>
    </row>
    <row r="5" spans="1:5" ht="28.5" customHeight="1" x14ac:dyDescent="0.2">
      <c r="A5" s="697" t="s">
        <v>11074</v>
      </c>
      <c r="B5" s="697"/>
      <c r="C5" s="697"/>
      <c r="D5" s="697"/>
      <c r="E5" s="697"/>
    </row>
    <row r="6" spans="1:5" ht="52.15" customHeight="1" x14ac:dyDescent="0.2">
      <c r="A6" s="698" t="s">
        <v>22</v>
      </c>
      <c r="B6" s="699"/>
      <c r="C6" s="217" t="s">
        <v>241</v>
      </c>
      <c r="D6" s="333" t="s">
        <v>180</v>
      </c>
      <c r="E6" s="333" t="s">
        <v>10611</v>
      </c>
    </row>
    <row r="7" spans="1:5" ht="15.75" x14ac:dyDescent="0.25">
      <c r="A7" s="700" t="s">
        <v>168</v>
      </c>
      <c r="B7" s="701"/>
      <c r="C7" s="218"/>
      <c r="D7" s="219">
        <v>1</v>
      </c>
      <c r="E7" s="219">
        <v>2</v>
      </c>
    </row>
    <row r="8" spans="1:5" ht="19.899999999999999" customHeight="1" x14ac:dyDescent="0.2">
      <c r="A8" s="702" t="s">
        <v>84</v>
      </c>
      <c r="B8" s="220" t="s">
        <v>314</v>
      </c>
      <c r="C8" s="219">
        <v>1</v>
      </c>
      <c r="D8" s="221"/>
      <c r="E8" s="221"/>
    </row>
    <row r="9" spans="1:5" ht="19.899999999999999" customHeight="1" x14ac:dyDescent="0.2">
      <c r="A9" s="703"/>
      <c r="B9" s="222" t="s">
        <v>315</v>
      </c>
      <c r="C9" s="219">
        <v>2</v>
      </c>
      <c r="D9" s="223"/>
      <c r="E9" s="221"/>
    </row>
    <row r="10" spans="1:5" ht="19.899999999999999" customHeight="1" x14ac:dyDescent="0.2">
      <c r="A10" s="703"/>
      <c r="B10" s="222" t="s">
        <v>316</v>
      </c>
      <c r="C10" s="219">
        <v>3</v>
      </c>
      <c r="D10" s="224">
        <v>7</v>
      </c>
      <c r="E10" s="224"/>
    </row>
    <row r="11" spans="1:5" ht="19.899999999999999" customHeight="1" x14ac:dyDescent="0.2">
      <c r="A11" s="703"/>
      <c r="B11" s="222" t="s">
        <v>317</v>
      </c>
      <c r="C11" s="219">
        <v>4</v>
      </c>
      <c r="D11" s="224">
        <v>4</v>
      </c>
      <c r="E11" s="224"/>
    </row>
    <row r="12" spans="1:5" ht="19.899999999999999" customHeight="1" x14ac:dyDescent="0.2">
      <c r="A12" s="703"/>
      <c r="B12" s="222" t="s">
        <v>318</v>
      </c>
      <c r="C12" s="219">
        <v>5</v>
      </c>
      <c r="D12" s="224">
        <v>4</v>
      </c>
      <c r="E12" s="224"/>
    </row>
    <row r="13" spans="1:5" ht="19.899999999999999" customHeight="1" x14ac:dyDescent="0.2">
      <c r="A13" s="703"/>
      <c r="B13" s="222" t="s">
        <v>319</v>
      </c>
      <c r="C13" s="219">
        <v>6</v>
      </c>
      <c r="D13" s="224">
        <v>3</v>
      </c>
      <c r="E13" s="224"/>
    </row>
    <row r="14" spans="1:5" ht="19.899999999999999" customHeight="1" x14ac:dyDescent="0.2">
      <c r="A14" s="703"/>
      <c r="B14" s="222" t="s">
        <v>320</v>
      </c>
      <c r="C14" s="219">
        <v>7</v>
      </c>
      <c r="D14" s="224">
        <v>6</v>
      </c>
      <c r="E14" s="224"/>
    </row>
    <row r="15" spans="1:5" ht="27.6" customHeight="1" x14ac:dyDescent="0.2">
      <c r="A15" s="703"/>
      <c r="B15" s="222" t="s">
        <v>321</v>
      </c>
      <c r="C15" s="219">
        <v>8</v>
      </c>
      <c r="D15" s="224"/>
      <c r="E15" s="224"/>
    </row>
    <row r="16" spans="1:5" ht="19.899999999999999" customHeight="1" x14ac:dyDescent="0.2">
      <c r="A16" s="703"/>
      <c r="B16" s="225" t="s">
        <v>322</v>
      </c>
      <c r="C16" s="219">
        <v>9</v>
      </c>
      <c r="D16" s="224">
        <v>2</v>
      </c>
      <c r="E16" s="224"/>
    </row>
    <row r="17" spans="1:5" ht="19.899999999999999" customHeight="1" x14ac:dyDescent="0.2">
      <c r="A17" s="703"/>
      <c r="B17" s="222" t="s">
        <v>323</v>
      </c>
      <c r="C17" s="219">
        <v>10</v>
      </c>
      <c r="D17" s="224">
        <v>24</v>
      </c>
      <c r="E17" s="224"/>
    </row>
    <row r="18" spans="1:5" ht="19.899999999999999" customHeight="1" x14ac:dyDescent="0.2">
      <c r="A18" s="703"/>
      <c r="B18" s="455" t="s">
        <v>10816</v>
      </c>
      <c r="C18" s="219">
        <v>11</v>
      </c>
      <c r="D18" s="224"/>
      <c r="E18" s="224"/>
    </row>
    <row r="19" spans="1:5" ht="19.899999999999999" customHeight="1" x14ac:dyDescent="0.2">
      <c r="A19" s="703"/>
      <c r="B19" s="226" t="s">
        <v>324</v>
      </c>
      <c r="C19" s="219">
        <v>12</v>
      </c>
      <c r="D19" s="223"/>
      <c r="E19" s="223"/>
    </row>
    <row r="20" spans="1:5" ht="19.899999999999999" customHeight="1" x14ac:dyDescent="0.2">
      <c r="A20" s="703"/>
      <c r="B20" s="222" t="s">
        <v>325</v>
      </c>
      <c r="C20" s="219">
        <v>13</v>
      </c>
      <c r="D20" s="223"/>
      <c r="E20" s="223"/>
    </row>
    <row r="21" spans="1:5" ht="19.899999999999999" customHeight="1" x14ac:dyDescent="0.2">
      <c r="A21" s="703"/>
      <c r="B21" s="222" t="s">
        <v>326</v>
      </c>
      <c r="C21" s="219">
        <v>14</v>
      </c>
      <c r="D21" s="221"/>
      <c r="E21" s="221"/>
    </row>
    <row r="22" spans="1:5" ht="19.899999999999999" customHeight="1" x14ac:dyDescent="0.2">
      <c r="A22" s="704" t="s">
        <v>23</v>
      </c>
      <c r="B22" s="222" t="s">
        <v>91</v>
      </c>
      <c r="C22" s="219">
        <v>15</v>
      </c>
      <c r="D22" s="224"/>
      <c r="E22" s="224"/>
    </row>
    <row r="23" spans="1:5" ht="34.15" customHeight="1" x14ac:dyDescent="0.2">
      <c r="A23" s="705"/>
      <c r="B23" s="222" t="s">
        <v>394</v>
      </c>
      <c r="C23" s="219">
        <v>16</v>
      </c>
      <c r="D23" s="224"/>
      <c r="E23" s="224"/>
    </row>
    <row r="24" spans="1:5" ht="31.15" customHeight="1" x14ac:dyDescent="0.2">
      <c r="A24" s="705"/>
      <c r="B24" s="222" t="s">
        <v>390</v>
      </c>
      <c r="C24" s="219">
        <v>17</v>
      </c>
      <c r="D24" s="224"/>
      <c r="E24" s="224"/>
    </row>
    <row r="25" spans="1:5" ht="19.899999999999999" customHeight="1" x14ac:dyDescent="0.2">
      <c r="A25" s="705"/>
      <c r="B25" s="222" t="s">
        <v>92</v>
      </c>
      <c r="C25" s="219">
        <v>18</v>
      </c>
      <c r="D25" s="224"/>
      <c r="E25" s="224"/>
    </row>
    <row r="26" spans="1:5" ht="38.25" customHeight="1" x14ac:dyDescent="0.2">
      <c r="A26" s="704" t="s">
        <v>120</v>
      </c>
      <c r="B26" s="222" t="s">
        <v>395</v>
      </c>
      <c r="C26" s="219">
        <v>19</v>
      </c>
      <c r="D26" s="224">
        <v>3</v>
      </c>
      <c r="E26" s="224"/>
    </row>
    <row r="27" spans="1:5" ht="29.45" customHeight="1" x14ac:dyDescent="0.2">
      <c r="A27" s="705"/>
      <c r="B27" s="222" t="s">
        <v>327</v>
      </c>
      <c r="C27" s="219">
        <v>20</v>
      </c>
      <c r="D27" s="224"/>
      <c r="E27" s="221"/>
    </row>
    <row r="28" spans="1:5" ht="19.899999999999999" customHeight="1" x14ac:dyDescent="0.2">
      <c r="A28" s="705"/>
      <c r="B28" s="222" t="s">
        <v>396</v>
      </c>
      <c r="C28" s="219">
        <v>21</v>
      </c>
      <c r="D28" s="224">
        <v>6</v>
      </c>
      <c r="E28" s="224"/>
    </row>
    <row r="29" spans="1:5" ht="19.899999999999999" customHeight="1" x14ac:dyDescent="0.2">
      <c r="A29" s="705"/>
      <c r="B29" s="227" t="s">
        <v>328</v>
      </c>
      <c r="C29" s="219">
        <v>22</v>
      </c>
      <c r="D29" s="224"/>
      <c r="E29" s="224"/>
    </row>
    <row r="30" spans="1:5" ht="19.899999999999999" customHeight="1" x14ac:dyDescent="0.2">
      <c r="A30" s="702" t="s">
        <v>397</v>
      </c>
      <c r="B30" s="225" t="s">
        <v>329</v>
      </c>
      <c r="C30" s="219">
        <v>23</v>
      </c>
      <c r="D30" s="224"/>
      <c r="E30" s="224"/>
    </row>
    <row r="31" spans="1:5" ht="19.899999999999999" customHeight="1" x14ac:dyDescent="0.2">
      <c r="A31" s="703"/>
      <c r="B31" s="222" t="s">
        <v>330</v>
      </c>
      <c r="C31" s="219">
        <v>24</v>
      </c>
      <c r="D31" s="224">
        <v>8</v>
      </c>
      <c r="E31" s="224"/>
    </row>
    <row r="32" spans="1:5" ht="19.899999999999999" customHeight="1" x14ac:dyDescent="0.2">
      <c r="A32" s="703"/>
      <c r="B32" s="222" t="s">
        <v>331</v>
      </c>
      <c r="C32" s="219">
        <v>25</v>
      </c>
      <c r="D32" s="224">
        <v>7</v>
      </c>
      <c r="E32" s="224"/>
    </row>
    <row r="33" spans="1:5" ht="19.899999999999999" customHeight="1" x14ac:dyDescent="0.2">
      <c r="A33" s="703"/>
      <c r="B33" s="222" t="s">
        <v>332</v>
      </c>
      <c r="C33" s="219">
        <v>26</v>
      </c>
      <c r="D33" s="224">
        <v>1</v>
      </c>
      <c r="E33" s="224"/>
    </row>
    <row r="34" spans="1:5" ht="28.15" customHeight="1" x14ac:dyDescent="0.2">
      <c r="A34" s="703"/>
      <c r="B34" s="222" t="s">
        <v>333</v>
      </c>
      <c r="C34" s="219">
        <v>27</v>
      </c>
      <c r="D34" s="224">
        <v>29</v>
      </c>
      <c r="E34" s="224"/>
    </row>
    <row r="35" spans="1:5" ht="19.899999999999999" customHeight="1" x14ac:dyDescent="0.2">
      <c r="A35" s="703"/>
      <c r="B35" s="222" t="s">
        <v>334</v>
      </c>
      <c r="C35" s="219">
        <v>28</v>
      </c>
      <c r="D35" s="224"/>
      <c r="E35" s="224"/>
    </row>
    <row r="36" spans="1:5" ht="19.899999999999999" customHeight="1" x14ac:dyDescent="0.2">
      <c r="A36" s="703"/>
      <c r="B36" s="222" t="s">
        <v>335</v>
      </c>
      <c r="C36" s="219">
        <v>29</v>
      </c>
      <c r="D36" s="223"/>
      <c r="E36" s="223"/>
    </row>
    <row r="37" spans="1:5" ht="19.899999999999999" customHeight="1" x14ac:dyDescent="0.2">
      <c r="A37" s="703"/>
      <c r="B37" s="222" t="s">
        <v>336</v>
      </c>
      <c r="C37" s="219">
        <v>30</v>
      </c>
      <c r="D37" s="224">
        <v>2</v>
      </c>
      <c r="E37" s="224"/>
    </row>
    <row r="38" spans="1:5" ht="19.899999999999999" customHeight="1" x14ac:dyDescent="0.2">
      <c r="A38" s="703"/>
      <c r="B38" s="222" t="s">
        <v>93</v>
      </c>
      <c r="C38" s="219">
        <v>31</v>
      </c>
      <c r="D38" s="224"/>
      <c r="E38" s="224"/>
    </row>
    <row r="39" spans="1:5" ht="19.899999999999999" customHeight="1" x14ac:dyDescent="0.2">
      <c r="A39" s="703"/>
      <c r="B39" s="222" t="s">
        <v>337</v>
      </c>
      <c r="C39" s="219">
        <v>32</v>
      </c>
      <c r="D39" s="224">
        <v>19</v>
      </c>
      <c r="E39" s="224"/>
    </row>
    <row r="40" spans="1:5" ht="19.899999999999999" customHeight="1" x14ac:dyDescent="0.2">
      <c r="A40" s="703"/>
      <c r="B40" s="228" t="s">
        <v>338</v>
      </c>
      <c r="C40" s="219">
        <v>33</v>
      </c>
      <c r="D40" s="224">
        <v>18</v>
      </c>
      <c r="E40" s="224"/>
    </row>
    <row r="41" spans="1:5" ht="33.6" customHeight="1" x14ac:dyDescent="0.2">
      <c r="A41" s="692" t="s">
        <v>391</v>
      </c>
      <c r="B41" s="693"/>
      <c r="C41" s="219">
        <v>34</v>
      </c>
      <c r="D41" s="224"/>
      <c r="E41" s="224"/>
    </row>
    <row r="42" spans="1:5" ht="30" customHeight="1" x14ac:dyDescent="0.2">
      <c r="A42" s="687" t="s">
        <v>339</v>
      </c>
      <c r="B42" s="688"/>
      <c r="C42" s="219">
        <v>35</v>
      </c>
      <c r="D42" s="224"/>
      <c r="E42" s="224"/>
    </row>
    <row r="43" spans="1:5" ht="30" customHeight="1" x14ac:dyDescent="0.2">
      <c r="A43" s="687" t="s">
        <v>24</v>
      </c>
      <c r="B43" s="688"/>
      <c r="C43" s="219">
        <v>36</v>
      </c>
      <c r="D43" s="224"/>
      <c r="E43" s="224"/>
    </row>
    <row r="44" spans="1:5" ht="30.6" customHeight="1" x14ac:dyDescent="0.2">
      <c r="A44" s="687" t="s">
        <v>25</v>
      </c>
      <c r="B44" s="688"/>
      <c r="C44" s="219">
        <v>37</v>
      </c>
      <c r="D44" s="224"/>
      <c r="E44" s="224"/>
    </row>
    <row r="45" spans="1:5" ht="34.5" customHeight="1" x14ac:dyDescent="0.2">
      <c r="A45" s="695" t="s">
        <v>340</v>
      </c>
      <c r="B45" s="695"/>
      <c r="C45" s="219">
        <v>38</v>
      </c>
      <c r="D45" s="224"/>
      <c r="E45" s="224"/>
    </row>
    <row r="46" spans="1:5" ht="19.899999999999999" customHeight="1" x14ac:dyDescent="0.2">
      <c r="A46" s="695" t="s">
        <v>392</v>
      </c>
      <c r="B46" s="695"/>
      <c r="C46" s="219">
        <v>39</v>
      </c>
      <c r="D46" s="224"/>
      <c r="E46" s="224"/>
    </row>
    <row r="47" spans="1:5" ht="33" customHeight="1" x14ac:dyDescent="0.2">
      <c r="A47" s="696" t="s">
        <v>393</v>
      </c>
      <c r="B47" s="693"/>
      <c r="C47" s="219">
        <v>40</v>
      </c>
      <c r="D47" s="224"/>
      <c r="E47" s="224"/>
    </row>
    <row r="48" spans="1:5" ht="15.6" customHeight="1" x14ac:dyDescent="0.2">
      <c r="A48" s="692" t="s">
        <v>365</v>
      </c>
      <c r="B48" s="693"/>
      <c r="C48" s="219">
        <v>41</v>
      </c>
      <c r="D48" s="402"/>
      <c r="E48" s="402"/>
    </row>
    <row r="49" spans="1:256" ht="15.75" x14ac:dyDescent="0.2">
      <c r="A49" s="694" t="s">
        <v>365</v>
      </c>
      <c r="B49" s="694"/>
      <c r="C49" s="219">
        <v>42</v>
      </c>
      <c r="D49" s="402"/>
      <c r="E49" s="402"/>
    </row>
    <row r="50" spans="1:256" s="454" customFormat="1" ht="35.450000000000003" customHeight="1" x14ac:dyDescent="0.25">
      <c r="A50" s="686" t="s">
        <v>10612</v>
      </c>
      <c r="B50" s="686"/>
      <c r="C50" s="684"/>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684"/>
      <c r="AO50" s="684"/>
      <c r="AP50" s="684"/>
      <c r="AQ50" s="684"/>
      <c r="AR50" s="684"/>
      <c r="AS50" s="684"/>
      <c r="AT50" s="684"/>
      <c r="AU50" s="684"/>
      <c r="AV50" s="684"/>
      <c r="AW50" s="684"/>
      <c r="AX50" s="684"/>
      <c r="AY50" s="684"/>
      <c r="AZ50" s="684"/>
      <c r="BA50" s="684"/>
      <c r="BB50" s="684"/>
      <c r="BC50" s="684"/>
      <c r="BD50" s="684"/>
      <c r="BE50" s="684"/>
      <c r="BF50" s="684"/>
      <c r="BG50" s="684"/>
      <c r="BH50" s="684"/>
      <c r="BI50" s="684"/>
      <c r="BJ50" s="684"/>
      <c r="BK50" s="684"/>
      <c r="BL50" s="684"/>
      <c r="BM50" s="684"/>
      <c r="BN50" s="684"/>
      <c r="BO50" s="684"/>
      <c r="BP50" s="684"/>
      <c r="BQ50" s="684"/>
      <c r="BR50" s="684"/>
      <c r="BS50" s="684"/>
      <c r="BT50" s="684"/>
      <c r="BU50" s="684"/>
      <c r="BV50" s="684"/>
      <c r="BW50" s="684"/>
      <c r="BX50" s="684"/>
      <c r="BY50" s="684"/>
      <c r="BZ50" s="684"/>
      <c r="CA50" s="684"/>
      <c r="CB50" s="684"/>
      <c r="CC50" s="684"/>
      <c r="CD50" s="684"/>
      <c r="CE50" s="684"/>
      <c r="CF50" s="684"/>
      <c r="CG50" s="684"/>
      <c r="CH50" s="684"/>
      <c r="CI50" s="684"/>
      <c r="CJ50" s="684"/>
      <c r="CK50" s="684"/>
      <c r="CL50" s="684"/>
      <c r="CM50" s="684"/>
      <c r="CN50" s="684"/>
      <c r="CO50" s="684"/>
      <c r="CP50" s="684"/>
      <c r="CQ50" s="684"/>
      <c r="CR50" s="684"/>
      <c r="CS50" s="684"/>
      <c r="CT50" s="684"/>
      <c r="CU50" s="684"/>
      <c r="CV50" s="684"/>
      <c r="CW50" s="684"/>
      <c r="CX50" s="684"/>
      <c r="CY50" s="684"/>
      <c r="CZ50" s="684"/>
      <c r="DA50" s="684"/>
      <c r="DB50" s="684"/>
      <c r="DC50" s="684"/>
      <c r="DD50" s="684"/>
      <c r="DE50" s="684"/>
      <c r="DF50" s="684"/>
      <c r="DG50" s="684"/>
      <c r="DH50" s="684"/>
      <c r="DI50" s="684"/>
      <c r="DJ50" s="684"/>
      <c r="DK50" s="684"/>
      <c r="DL50" s="684"/>
      <c r="DM50" s="684"/>
      <c r="DN50" s="684"/>
      <c r="DO50" s="684"/>
      <c r="DP50" s="684"/>
      <c r="DQ50" s="684"/>
      <c r="DR50" s="684"/>
      <c r="DS50" s="684"/>
      <c r="DT50" s="684"/>
      <c r="DU50" s="684"/>
      <c r="DV50" s="684"/>
      <c r="DW50" s="684"/>
      <c r="DX50" s="684"/>
      <c r="DY50" s="684"/>
      <c r="DZ50" s="684"/>
      <c r="EA50" s="684"/>
      <c r="EB50" s="684"/>
      <c r="EC50" s="684"/>
      <c r="ED50" s="684"/>
      <c r="EE50" s="684"/>
      <c r="EF50" s="684"/>
      <c r="EG50" s="684"/>
      <c r="EH50" s="684"/>
      <c r="EI50" s="684"/>
      <c r="EJ50" s="684"/>
      <c r="EK50" s="684"/>
      <c r="EL50" s="684"/>
      <c r="EM50" s="684"/>
      <c r="EN50" s="684"/>
      <c r="EO50" s="684"/>
      <c r="EP50" s="684"/>
      <c r="EQ50" s="684"/>
      <c r="ER50" s="684"/>
      <c r="ES50" s="684"/>
      <c r="ET50" s="684"/>
      <c r="EU50" s="684"/>
      <c r="EV50" s="684"/>
      <c r="EW50" s="684"/>
      <c r="EX50" s="684"/>
      <c r="EY50" s="684"/>
      <c r="EZ50" s="684"/>
      <c r="FA50" s="684"/>
      <c r="FB50" s="684"/>
      <c r="FC50" s="684"/>
      <c r="FD50" s="684"/>
      <c r="FE50" s="684"/>
      <c r="FF50" s="684"/>
      <c r="FG50" s="684"/>
      <c r="FH50" s="684"/>
      <c r="FI50" s="684"/>
      <c r="FJ50" s="684"/>
      <c r="FK50" s="684"/>
      <c r="FL50" s="684"/>
      <c r="FM50" s="684"/>
      <c r="FN50" s="684"/>
      <c r="FO50" s="684"/>
      <c r="FP50" s="684"/>
      <c r="FQ50" s="684"/>
      <c r="FR50" s="684"/>
      <c r="FS50" s="684"/>
      <c r="FT50" s="684"/>
      <c r="FU50" s="684"/>
      <c r="FV50" s="684"/>
      <c r="FW50" s="684"/>
      <c r="FX50" s="684"/>
      <c r="FY50" s="684"/>
      <c r="FZ50" s="684"/>
      <c r="GA50" s="684"/>
      <c r="GB50" s="684"/>
      <c r="GC50" s="684"/>
      <c r="GD50" s="684"/>
      <c r="GE50" s="684"/>
      <c r="GF50" s="684"/>
      <c r="GG50" s="684"/>
      <c r="GH50" s="684"/>
      <c r="GI50" s="684"/>
      <c r="GJ50" s="684"/>
      <c r="GK50" s="684"/>
      <c r="GL50" s="684"/>
      <c r="GM50" s="684"/>
      <c r="GN50" s="684"/>
      <c r="GO50" s="684"/>
      <c r="GP50" s="684"/>
      <c r="GQ50" s="684"/>
      <c r="GR50" s="684"/>
      <c r="GS50" s="684"/>
      <c r="GT50" s="684"/>
      <c r="GU50" s="684"/>
      <c r="GV50" s="684"/>
      <c r="GW50" s="684"/>
      <c r="GX50" s="684"/>
      <c r="GY50" s="684"/>
      <c r="GZ50" s="684"/>
      <c r="HA50" s="684"/>
      <c r="HB50" s="684"/>
      <c r="HC50" s="684"/>
      <c r="HD50" s="684"/>
      <c r="HE50" s="684"/>
      <c r="HF50" s="684"/>
      <c r="HG50" s="684"/>
      <c r="HH50" s="684"/>
      <c r="HI50" s="684"/>
      <c r="HJ50" s="684"/>
      <c r="HK50" s="684"/>
      <c r="HL50" s="684"/>
      <c r="HM50" s="684"/>
      <c r="HN50" s="684"/>
      <c r="HO50" s="684"/>
      <c r="HP50" s="684"/>
      <c r="HQ50" s="684"/>
      <c r="HR50" s="684"/>
      <c r="HS50" s="684"/>
      <c r="HT50" s="684"/>
      <c r="HU50" s="684"/>
      <c r="HV50" s="684"/>
      <c r="HW50" s="684"/>
      <c r="HX50" s="684"/>
      <c r="HY50" s="684"/>
      <c r="HZ50" s="684"/>
      <c r="IA50" s="684"/>
      <c r="IB50" s="684"/>
      <c r="IC50" s="684"/>
      <c r="ID50" s="684"/>
      <c r="IE50" s="684"/>
      <c r="IF50" s="684"/>
      <c r="IG50" s="684"/>
      <c r="IH50" s="684"/>
      <c r="II50" s="684"/>
      <c r="IJ50" s="684"/>
      <c r="IK50" s="684"/>
      <c r="IL50" s="684"/>
      <c r="IM50" s="684"/>
      <c r="IN50" s="684"/>
      <c r="IO50" s="684"/>
      <c r="IP50" s="684"/>
      <c r="IQ50" s="684"/>
      <c r="IR50" s="684"/>
      <c r="IS50" s="684"/>
      <c r="IT50" s="684"/>
      <c r="IU50" s="684"/>
      <c r="IV50" s="684"/>
    </row>
    <row r="51" spans="1:256" s="250" customFormat="1" ht="29.45" customHeight="1" x14ac:dyDescent="0.2">
      <c r="A51" s="685" t="s">
        <v>10613</v>
      </c>
      <c r="B51" s="685"/>
      <c r="C51" s="684"/>
      <c r="D51" s="684"/>
      <c r="E51" s="684"/>
      <c r="F51" s="684"/>
      <c r="G51" s="684"/>
      <c r="H51" s="684"/>
      <c r="I51" s="684"/>
      <c r="J51" s="684"/>
      <c r="K51" s="684"/>
      <c r="L51" s="684"/>
      <c r="M51" s="684"/>
      <c r="N51" s="684"/>
      <c r="O51" s="684"/>
      <c r="P51" s="684"/>
      <c r="Q51" s="684"/>
      <c r="R51" s="684"/>
      <c r="S51" s="684"/>
      <c r="T51" s="684"/>
      <c r="U51" s="684"/>
      <c r="V51" s="684"/>
      <c r="W51" s="684"/>
      <c r="X51" s="684"/>
      <c r="Y51" s="684"/>
      <c r="Z51" s="684"/>
      <c r="AA51" s="684"/>
      <c r="AB51" s="684"/>
      <c r="AC51" s="684"/>
      <c r="AD51" s="684"/>
      <c r="AE51" s="684"/>
      <c r="AF51" s="684"/>
      <c r="AG51" s="684"/>
      <c r="AH51" s="684"/>
      <c r="AI51" s="684"/>
      <c r="AJ51" s="684"/>
      <c r="AK51" s="684"/>
      <c r="AL51" s="684"/>
      <c r="AM51" s="684"/>
      <c r="AN51" s="684"/>
      <c r="AO51" s="684"/>
      <c r="AP51" s="684"/>
      <c r="AQ51" s="684"/>
      <c r="AR51" s="684"/>
      <c r="AS51" s="684"/>
      <c r="AT51" s="684"/>
      <c r="AU51" s="684"/>
      <c r="AV51" s="684"/>
      <c r="AW51" s="684"/>
      <c r="AX51" s="684"/>
      <c r="AY51" s="684"/>
      <c r="AZ51" s="684"/>
      <c r="BA51" s="684"/>
      <c r="BB51" s="684"/>
      <c r="BC51" s="684"/>
      <c r="BD51" s="684"/>
      <c r="BE51" s="684"/>
      <c r="BF51" s="684"/>
      <c r="BG51" s="684"/>
      <c r="BH51" s="684"/>
      <c r="BI51" s="684"/>
      <c r="BJ51" s="684"/>
      <c r="BK51" s="684"/>
      <c r="BL51" s="684"/>
      <c r="BM51" s="684"/>
      <c r="BN51" s="684"/>
      <c r="BO51" s="684"/>
      <c r="BP51" s="684"/>
      <c r="BQ51" s="684"/>
      <c r="BR51" s="684"/>
      <c r="BS51" s="684"/>
      <c r="BT51" s="684"/>
      <c r="BU51" s="684"/>
      <c r="BV51" s="684"/>
      <c r="BW51" s="684"/>
      <c r="BX51" s="684"/>
      <c r="BY51" s="684"/>
      <c r="BZ51" s="684"/>
      <c r="CA51" s="684"/>
      <c r="CB51" s="684"/>
      <c r="CC51" s="684"/>
      <c r="CD51" s="684"/>
      <c r="CE51" s="684"/>
      <c r="CF51" s="684"/>
      <c r="CG51" s="684"/>
      <c r="CH51" s="684"/>
      <c r="CI51" s="684"/>
      <c r="CJ51" s="684"/>
      <c r="CK51" s="684"/>
      <c r="CL51" s="684"/>
      <c r="CM51" s="684"/>
      <c r="CN51" s="684"/>
      <c r="CO51" s="684"/>
      <c r="CP51" s="684"/>
      <c r="CQ51" s="684"/>
      <c r="CR51" s="684"/>
      <c r="CS51" s="684"/>
      <c r="CT51" s="684"/>
      <c r="CU51" s="684"/>
      <c r="CV51" s="684"/>
      <c r="CW51" s="684"/>
      <c r="CX51" s="684"/>
      <c r="CY51" s="684"/>
      <c r="CZ51" s="684"/>
      <c r="DA51" s="684"/>
      <c r="DB51" s="684"/>
      <c r="DC51" s="684"/>
      <c r="DD51" s="684"/>
      <c r="DE51" s="684"/>
      <c r="DF51" s="684"/>
      <c r="DG51" s="684"/>
      <c r="DH51" s="684"/>
      <c r="DI51" s="684"/>
      <c r="DJ51" s="684"/>
      <c r="DK51" s="684"/>
      <c r="DL51" s="684"/>
      <c r="DM51" s="684"/>
      <c r="DN51" s="684"/>
      <c r="DO51" s="684"/>
      <c r="DP51" s="684"/>
      <c r="DQ51" s="684"/>
      <c r="DR51" s="684"/>
      <c r="DS51" s="684"/>
      <c r="DT51" s="684"/>
      <c r="DU51" s="684"/>
      <c r="DV51" s="684"/>
      <c r="DW51" s="684"/>
      <c r="DX51" s="684"/>
      <c r="DY51" s="684"/>
      <c r="DZ51" s="684"/>
      <c r="EA51" s="684"/>
      <c r="EB51" s="684"/>
      <c r="EC51" s="684"/>
      <c r="ED51" s="684"/>
      <c r="EE51" s="684"/>
      <c r="EF51" s="684"/>
      <c r="EG51" s="684"/>
      <c r="EH51" s="684"/>
      <c r="EI51" s="684"/>
      <c r="EJ51" s="684"/>
      <c r="EK51" s="684"/>
      <c r="EL51" s="684"/>
      <c r="EM51" s="684"/>
      <c r="EN51" s="684"/>
      <c r="EO51" s="684"/>
      <c r="EP51" s="684"/>
      <c r="EQ51" s="684"/>
      <c r="ER51" s="684"/>
      <c r="ES51" s="684"/>
      <c r="ET51" s="684"/>
      <c r="EU51" s="684"/>
      <c r="EV51" s="684"/>
      <c r="EW51" s="684"/>
      <c r="EX51" s="684"/>
      <c r="EY51" s="684"/>
      <c r="EZ51" s="684"/>
      <c r="FA51" s="684"/>
      <c r="FB51" s="684"/>
      <c r="FC51" s="684"/>
      <c r="FD51" s="684"/>
      <c r="FE51" s="684"/>
      <c r="FF51" s="684"/>
      <c r="FG51" s="684"/>
      <c r="FH51" s="684"/>
      <c r="FI51" s="684"/>
      <c r="FJ51" s="684"/>
      <c r="FK51" s="684"/>
      <c r="FL51" s="684"/>
      <c r="FM51" s="684"/>
      <c r="FN51" s="684"/>
      <c r="FO51" s="684"/>
      <c r="FP51" s="684"/>
      <c r="FQ51" s="684"/>
      <c r="FR51" s="684"/>
      <c r="FS51" s="684"/>
      <c r="FT51" s="684"/>
      <c r="FU51" s="684"/>
      <c r="FV51" s="684"/>
      <c r="FW51" s="684"/>
      <c r="FX51" s="684"/>
      <c r="FY51" s="684"/>
      <c r="FZ51" s="684"/>
      <c r="GA51" s="684"/>
      <c r="GB51" s="684"/>
      <c r="GC51" s="684"/>
      <c r="GD51" s="684"/>
      <c r="GE51" s="684"/>
      <c r="GF51" s="684"/>
      <c r="GG51" s="684"/>
      <c r="GH51" s="684"/>
      <c r="GI51" s="684"/>
      <c r="GJ51" s="684"/>
      <c r="GK51" s="684"/>
      <c r="GL51" s="684"/>
      <c r="GM51" s="684"/>
      <c r="GN51" s="684"/>
      <c r="GO51" s="684"/>
      <c r="GP51" s="684"/>
      <c r="GQ51" s="684"/>
      <c r="GR51" s="684"/>
      <c r="GS51" s="684"/>
      <c r="GT51" s="684"/>
      <c r="GU51" s="684"/>
      <c r="GV51" s="684"/>
      <c r="GW51" s="684"/>
      <c r="GX51" s="684"/>
      <c r="GY51" s="684"/>
      <c r="GZ51" s="684"/>
      <c r="HA51" s="684"/>
      <c r="HB51" s="684"/>
      <c r="HC51" s="684"/>
      <c r="HD51" s="684"/>
      <c r="HE51" s="684"/>
      <c r="HF51" s="684"/>
      <c r="HG51" s="684"/>
      <c r="HH51" s="684"/>
      <c r="HI51" s="684"/>
      <c r="HJ51" s="684"/>
      <c r="HK51" s="684"/>
      <c r="HL51" s="684"/>
      <c r="HM51" s="684"/>
      <c r="HN51" s="684"/>
      <c r="HO51" s="684"/>
      <c r="HP51" s="684"/>
      <c r="HQ51" s="684"/>
      <c r="HR51" s="684"/>
      <c r="HS51" s="684"/>
      <c r="HT51" s="684"/>
      <c r="HU51" s="684"/>
      <c r="HV51" s="684"/>
      <c r="HW51" s="684"/>
      <c r="HX51" s="684"/>
      <c r="HY51" s="684"/>
      <c r="HZ51" s="684"/>
      <c r="IA51" s="684"/>
      <c r="IB51" s="684"/>
      <c r="IC51" s="684"/>
      <c r="ID51" s="684"/>
      <c r="IE51" s="684"/>
      <c r="IF51" s="684"/>
      <c r="IG51" s="684"/>
      <c r="IH51" s="684"/>
      <c r="II51" s="684"/>
      <c r="IJ51" s="684"/>
      <c r="IK51" s="684"/>
      <c r="IL51" s="684"/>
      <c r="IM51" s="684"/>
      <c r="IN51" s="684"/>
      <c r="IO51" s="684"/>
      <c r="IP51" s="684"/>
      <c r="IQ51" s="684"/>
      <c r="IR51" s="684"/>
      <c r="IS51" s="684"/>
      <c r="IT51" s="684"/>
      <c r="IU51" s="684"/>
      <c r="IV51" s="684"/>
    </row>
  </sheetData>
  <mergeCells count="273">
    <mergeCell ref="A45:B45"/>
    <mergeCell ref="A5:E5"/>
    <mergeCell ref="A6:B6"/>
    <mergeCell ref="A7:B7"/>
    <mergeCell ref="A8:A21"/>
    <mergeCell ref="A22:A25"/>
    <mergeCell ref="A26:A29"/>
    <mergeCell ref="A30:A40"/>
    <mergeCell ref="A41:B41"/>
    <mergeCell ref="A42:B42"/>
    <mergeCell ref="A43:B43"/>
    <mergeCell ref="A44:B44"/>
    <mergeCell ref="C2:E2"/>
    <mergeCell ref="Y50:Z50"/>
    <mergeCell ref="AA50:AB50"/>
    <mergeCell ref="A48:B48"/>
    <mergeCell ref="A49:B49"/>
    <mergeCell ref="A46:B46"/>
    <mergeCell ref="A47:B47"/>
    <mergeCell ref="M50:N50"/>
    <mergeCell ref="O50:P50"/>
    <mergeCell ref="Q50:R50"/>
    <mergeCell ref="S50:T50"/>
    <mergeCell ref="U50:V50"/>
    <mergeCell ref="W50:X50"/>
    <mergeCell ref="A50:B50"/>
    <mergeCell ref="C50:D50"/>
    <mergeCell ref="E50:F50"/>
    <mergeCell ref="G50:H50"/>
    <mergeCell ref="I50:J50"/>
    <mergeCell ref="K50:L50"/>
    <mergeCell ref="AM50:AN50"/>
    <mergeCell ref="AO50:AP50"/>
    <mergeCell ref="AQ50:AR50"/>
    <mergeCell ref="AS50:AT50"/>
    <mergeCell ref="AU50:AV50"/>
    <mergeCell ref="AC50:AD50"/>
    <mergeCell ref="AE50:AF50"/>
    <mergeCell ref="AG50:AH50"/>
    <mergeCell ref="AI50:AJ50"/>
    <mergeCell ref="AK50:AL50"/>
    <mergeCell ref="BG50:BH50"/>
    <mergeCell ref="BI50:BJ50"/>
    <mergeCell ref="BK50:BL50"/>
    <mergeCell ref="BM50:BN50"/>
    <mergeCell ref="BO50:BP50"/>
    <mergeCell ref="AW50:AX50"/>
    <mergeCell ref="AY50:AZ50"/>
    <mergeCell ref="BA50:BB50"/>
    <mergeCell ref="BC50:BD50"/>
    <mergeCell ref="BE50:BF50"/>
    <mergeCell ref="CA50:CB50"/>
    <mergeCell ref="CC50:CD50"/>
    <mergeCell ref="CE50:CF50"/>
    <mergeCell ref="CG50:CH50"/>
    <mergeCell ref="CI50:CJ50"/>
    <mergeCell ref="BQ50:BR50"/>
    <mergeCell ref="BS50:BT50"/>
    <mergeCell ref="BU50:BV50"/>
    <mergeCell ref="BW50:BX50"/>
    <mergeCell ref="BY50:BZ50"/>
    <mergeCell ref="CU50:CV50"/>
    <mergeCell ref="CW50:CX50"/>
    <mergeCell ref="CY50:CZ50"/>
    <mergeCell ref="DA50:DB50"/>
    <mergeCell ref="DC50:DD50"/>
    <mergeCell ref="CK50:CL50"/>
    <mergeCell ref="CM50:CN50"/>
    <mergeCell ref="CO50:CP50"/>
    <mergeCell ref="CQ50:CR50"/>
    <mergeCell ref="CS50:CT50"/>
    <mergeCell ref="DO50:DP50"/>
    <mergeCell ref="DQ50:DR50"/>
    <mergeCell ref="DS50:DT50"/>
    <mergeCell ref="DU50:DV50"/>
    <mergeCell ref="DW50:DX50"/>
    <mergeCell ref="DE50:DF50"/>
    <mergeCell ref="DG50:DH50"/>
    <mergeCell ref="DI50:DJ50"/>
    <mergeCell ref="DK50:DL50"/>
    <mergeCell ref="DM50:DN50"/>
    <mergeCell ref="EI50:EJ50"/>
    <mergeCell ref="EK50:EL50"/>
    <mergeCell ref="EM50:EN50"/>
    <mergeCell ref="EO50:EP50"/>
    <mergeCell ref="EQ50:ER50"/>
    <mergeCell ref="DY50:DZ50"/>
    <mergeCell ref="EA50:EB50"/>
    <mergeCell ref="EC50:ED50"/>
    <mergeCell ref="EE50:EF50"/>
    <mergeCell ref="EG50:EH50"/>
    <mergeCell ref="FC50:FD50"/>
    <mergeCell ref="FE50:FF50"/>
    <mergeCell ref="FG50:FH50"/>
    <mergeCell ref="FI50:FJ50"/>
    <mergeCell ref="FK50:FL50"/>
    <mergeCell ref="ES50:ET50"/>
    <mergeCell ref="EU50:EV50"/>
    <mergeCell ref="EW50:EX50"/>
    <mergeCell ref="EY50:EZ50"/>
    <mergeCell ref="FA50:FB50"/>
    <mergeCell ref="FW50:FX50"/>
    <mergeCell ref="FY50:FZ50"/>
    <mergeCell ref="GA50:GB50"/>
    <mergeCell ref="GC50:GD50"/>
    <mergeCell ref="GE50:GF50"/>
    <mergeCell ref="FM50:FN50"/>
    <mergeCell ref="FO50:FP50"/>
    <mergeCell ref="FQ50:FR50"/>
    <mergeCell ref="FS50:FT50"/>
    <mergeCell ref="FU50:FV50"/>
    <mergeCell ref="GQ50:GR50"/>
    <mergeCell ref="GS50:GT50"/>
    <mergeCell ref="GU50:GV50"/>
    <mergeCell ref="GW50:GX50"/>
    <mergeCell ref="GY50:GZ50"/>
    <mergeCell ref="GG50:GH50"/>
    <mergeCell ref="GI50:GJ50"/>
    <mergeCell ref="GK50:GL50"/>
    <mergeCell ref="GM50:GN50"/>
    <mergeCell ref="GO50:GP50"/>
    <mergeCell ref="HK50:HL50"/>
    <mergeCell ref="HM50:HN50"/>
    <mergeCell ref="HO50:HP50"/>
    <mergeCell ref="HQ50:HR50"/>
    <mergeCell ref="HS50:HT50"/>
    <mergeCell ref="HA50:HB50"/>
    <mergeCell ref="HC50:HD50"/>
    <mergeCell ref="HE50:HF50"/>
    <mergeCell ref="HG50:HH50"/>
    <mergeCell ref="HI50:HJ50"/>
    <mergeCell ref="IE50:IF50"/>
    <mergeCell ref="IG50:IH50"/>
    <mergeCell ref="II50:IJ50"/>
    <mergeCell ref="IK50:IL50"/>
    <mergeCell ref="IM50:IN50"/>
    <mergeCell ref="HU50:HV50"/>
    <mergeCell ref="HW50:HX50"/>
    <mergeCell ref="HY50:HZ50"/>
    <mergeCell ref="IA50:IB50"/>
    <mergeCell ref="IC50:ID50"/>
    <mergeCell ref="M51:N51"/>
    <mergeCell ref="O51:P51"/>
    <mergeCell ref="Q51:R51"/>
    <mergeCell ref="S51:T51"/>
    <mergeCell ref="U51:V51"/>
    <mergeCell ref="W51:X51"/>
    <mergeCell ref="AI51:AJ51"/>
    <mergeCell ref="AK51:AL51"/>
    <mergeCell ref="AM51:AN51"/>
    <mergeCell ref="IO50:IP50"/>
    <mergeCell ref="IQ50:IR50"/>
    <mergeCell ref="IS50:IT50"/>
    <mergeCell ref="IU50:IV50"/>
    <mergeCell ref="A51:B51"/>
    <mergeCell ref="C51:D51"/>
    <mergeCell ref="E51:F51"/>
    <mergeCell ref="G51:H51"/>
    <mergeCell ref="I51:J51"/>
    <mergeCell ref="K51:L51"/>
    <mergeCell ref="AO51:AP51"/>
    <mergeCell ref="AQ51:AR51"/>
    <mergeCell ref="Y51:Z51"/>
    <mergeCell ref="AA51:AB51"/>
    <mergeCell ref="AC51:AD51"/>
    <mergeCell ref="AE51:AF51"/>
    <mergeCell ref="AG51:AH51"/>
    <mergeCell ref="BC51:BD51"/>
    <mergeCell ref="BE51:BF51"/>
    <mergeCell ref="BG51:BH51"/>
    <mergeCell ref="BI51:BJ51"/>
    <mergeCell ref="BK51:BL51"/>
    <mergeCell ref="AS51:AT51"/>
    <mergeCell ref="AU51:AV51"/>
    <mergeCell ref="AW51:AX51"/>
    <mergeCell ref="AY51:AZ51"/>
    <mergeCell ref="BA51:BB51"/>
    <mergeCell ref="BW51:BX51"/>
    <mergeCell ref="BY51:BZ51"/>
    <mergeCell ref="CA51:CB51"/>
    <mergeCell ref="CC51:CD51"/>
    <mergeCell ref="CE51:CF51"/>
    <mergeCell ref="BM51:BN51"/>
    <mergeCell ref="BO51:BP51"/>
    <mergeCell ref="BQ51:BR51"/>
    <mergeCell ref="BS51:BT51"/>
    <mergeCell ref="BU51:BV51"/>
    <mergeCell ref="CQ51:CR51"/>
    <mergeCell ref="CS51:CT51"/>
    <mergeCell ref="CU51:CV51"/>
    <mergeCell ref="CW51:CX51"/>
    <mergeCell ref="CY51:CZ51"/>
    <mergeCell ref="CG51:CH51"/>
    <mergeCell ref="CI51:CJ51"/>
    <mergeCell ref="CK51:CL51"/>
    <mergeCell ref="CM51:CN51"/>
    <mergeCell ref="CO51:CP51"/>
    <mergeCell ref="DK51:DL51"/>
    <mergeCell ref="DM51:DN51"/>
    <mergeCell ref="DO51:DP51"/>
    <mergeCell ref="DQ51:DR51"/>
    <mergeCell ref="DS51:DT51"/>
    <mergeCell ref="DA51:DB51"/>
    <mergeCell ref="DC51:DD51"/>
    <mergeCell ref="DE51:DF51"/>
    <mergeCell ref="DG51:DH51"/>
    <mergeCell ref="DI51:DJ51"/>
    <mergeCell ref="EE51:EF51"/>
    <mergeCell ref="EG51:EH51"/>
    <mergeCell ref="EI51:EJ51"/>
    <mergeCell ref="EK51:EL51"/>
    <mergeCell ref="EM51:EN51"/>
    <mergeCell ref="DU51:DV51"/>
    <mergeCell ref="DW51:DX51"/>
    <mergeCell ref="DY51:DZ51"/>
    <mergeCell ref="EA51:EB51"/>
    <mergeCell ref="EC51:ED51"/>
    <mergeCell ref="EY51:EZ51"/>
    <mergeCell ref="FA51:FB51"/>
    <mergeCell ref="FC51:FD51"/>
    <mergeCell ref="FE51:FF51"/>
    <mergeCell ref="FG51:FH51"/>
    <mergeCell ref="EO51:EP51"/>
    <mergeCell ref="EQ51:ER51"/>
    <mergeCell ref="ES51:ET51"/>
    <mergeCell ref="EU51:EV51"/>
    <mergeCell ref="EW51:EX51"/>
    <mergeCell ref="FS51:FT51"/>
    <mergeCell ref="FU51:FV51"/>
    <mergeCell ref="FW51:FX51"/>
    <mergeCell ref="FY51:FZ51"/>
    <mergeCell ref="GA51:GB51"/>
    <mergeCell ref="FI51:FJ51"/>
    <mergeCell ref="FK51:FL51"/>
    <mergeCell ref="FM51:FN51"/>
    <mergeCell ref="FO51:FP51"/>
    <mergeCell ref="FQ51:FR51"/>
    <mergeCell ref="GM51:GN51"/>
    <mergeCell ref="GO51:GP51"/>
    <mergeCell ref="GQ51:GR51"/>
    <mergeCell ref="GS51:GT51"/>
    <mergeCell ref="GU51:GV51"/>
    <mergeCell ref="GC51:GD51"/>
    <mergeCell ref="GE51:GF51"/>
    <mergeCell ref="GG51:GH51"/>
    <mergeCell ref="GI51:GJ51"/>
    <mergeCell ref="GK51:GL51"/>
    <mergeCell ref="HG51:HH51"/>
    <mergeCell ref="HI51:HJ51"/>
    <mergeCell ref="HK51:HL51"/>
    <mergeCell ref="HM51:HN51"/>
    <mergeCell ref="HO51:HP51"/>
    <mergeCell ref="GW51:GX51"/>
    <mergeCell ref="GY51:GZ51"/>
    <mergeCell ref="HA51:HB51"/>
    <mergeCell ref="HC51:HD51"/>
    <mergeCell ref="HE51:HF51"/>
    <mergeCell ref="IA51:IB51"/>
    <mergeCell ref="IC51:ID51"/>
    <mergeCell ref="IE51:IF51"/>
    <mergeCell ref="IG51:IH51"/>
    <mergeCell ref="II51:IJ51"/>
    <mergeCell ref="HQ51:HR51"/>
    <mergeCell ref="HS51:HT51"/>
    <mergeCell ref="HU51:HV51"/>
    <mergeCell ref="HW51:HX51"/>
    <mergeCell ref="HY51:HZ51"/>
    <mergeCell ref="IU51:IV51"/>
    <mergeCell ref="IK51:IL51"/>
    <mergeCell ref="IM51:IN51"/>
    <mergeCell ref="IO51:IP51"/>
    <mergeCell ref="IQ51:IR51"/>
    <mergeCell ref="IS51:IT51"/>
  </mergeCells>
  <phoneticPr fontId="79" type="noConversion"/>
  <conditionalFormatting sqref="D8:E35">
    <cfRule type="cellIs" dxfId="27" priority="5" stopIfTrue="1" operator="lessThan">
      <formula>0</formula>
    </cfRule>
  </conditionalFormatting>
  <conditionalFormatting sqref="D36 D37:E38">
    <cfRule type="cellIs" dxfId="26" priority="4" stopIfTrue="1" operator="lessThan">
      <formula>0</formula>
    </cfRule>
  </conditionalFormatting>
  <conditionalFormatting sqref="E36">
    <cfRule type="cellIs" dxfId="25"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26"/>
    <pageSetUpPr fitToPage="1"/>
  </sheetPr>
  <dimension ref="A1:O126"/>
  <sheetViews>
    <sheetView showGridLines="0" zoomScale="30" zoomScaleNormal="30" zoomScaleSheetLayoutView="30" workbookViewId="0">
      <pane ySplit="8" topLeftCell="A90" activePane="bottomLeft" state="frozen"/>
      <selection pane="bottomLeft" activeCell="E10" sqref="E10"/>
    </sheetView>
  </sheetViews>
  <sheetFormatPr defaultRowHeight="33.6" customHeight="1" x14ac:dyDescent="0.45"/>
  <cols>
    <col min="1" max="1" width="55.7109375" style="119" customWidth="1"/>
    <col min="2" max="2" width="49.85546875" style="123" customWidth="1"/>
    <col min="3" max="3" width="239.7109375" style="123" customWidth="1"/>
    <col min="4" max="4" width="10.140625" style="125" customWidth="1"/>
    <col min="5" max="6" width="30.7109375" style="125" customWidth="1"/>
    <col min="7" max="9" width="30.7109375" style="119" customWidth="1"/>
    <col min="10" max="14" width="30.7109375" style="6" customWidth="1"/>
    <col min="15" max="16384" width="9.140625" style="6"/>
  </cols>
  <sheetData>
    <row r="1" spans="1:14" ht="12" customHeight="1" x14ac:dyDescent="0.45"/>
    <row r="2" spans="1:14" ht="37.5" customHeight="1" x14ac:dyDescent="0.4">
      <c r="B2" s="735" t="s">
        <v>118</v>
      </c>
      <c r="C2" s="736"/>
      <c r="D2" s="186" t="str">
        <f>IF('Титул ф.1'!D24=0," ",'Титул ф.1'!D24)</f>
        <v>Кондинский районный суд</v>
      </c>
      <c r="E2" s="292"/>
      <c r="F2" s="292"/>
      <c r="G2" s="185"/>
      <c r="H2" s="185"/>
      <c r="I2" s="185"/>
      <c r="J2" s="184"/>
    </row>
    <row r="3" spans="1:14" ht="37.5" customHeight="1" x14ac:dyDescent="0.45">
      <c r="B3" s="129"/>
      <c r="C3" s="129"/>
      <c r="D3" s="140"/>
      <c r="E3" s="140"/>
      <c r="F3" s="140"/>
      <c r="G3" s="140"/>
      <c r="H3" s="140"/>
      <c r="I3" s="140"/>
    </row>
    <row r="4" spans="1:14" ht="62.25" customHeight="1" x14ac:dyDescent="0.75">
      <c r="A4" s="188" t="s">
        <v>188</v>
      </c>
      <c r="B4" s="120"/>
      <c r="C4" s="121"/>
      <c r="D4" s="124"/>
      <c r="E4" s="124"/>
      <c r="F4" s="124"/>
      <c r="G4" s="122"/>
      <c r="H4" s="122"/>
      <c r="I4" s="122"/>
    </row>
    <row r="5" spans="1:14" ht="95.25" customHeight="1" x14ac:dyDescent="0.45">
      <c r="A5" s="737" t="s">
        <v>11075</v>
      </c>
      <c r="B5" s="737"/>
      <c r="C5" s="737"/>
      <c r="D5" s="737"/>
      <c r="E5" s="737"/>
      <c r="F5" s="737"/>
      <c r="G5" s="737"/>
      <c r="H5" s="737"/>
      <c r="I5" s="737"/>
      <c r="J5" s="737"/>
      <c r="K5" s="737"/>
      <c r="L5" s="737"/>
      <c r="M5" s="737"/>
      <c r="N5" s="737"/>
    </row>
    <row r="6" spans="1:14" ht="52.9" customHeight="1" x14ac:dyDescent="0.3">
      <c r="A6" s="750" t="s">
        <v>60</v>
      </c>
      <c r="B6" s="750"/>
      <c r="C6" s="750"/>
      <c r="D6" s="751" t="s">
        <v>241</v>
      </c>
      <c r="E6" s="757" t="s">
        <v>10275</v>
      </c>
      <c r="F6" s="755" t="s">
        <v>510</v>
      </c>
      <c r="G6" s="733" t="s">
        <v>10269</v>
      </c>
      <c r="H6" s="729" t="s">
        <v>2795</v>
      </c>
      <c r="I6" s="729"/>
      <c r="J6" s="729"/>
      <c r="K6" s="753" t="s">
        <v>10222</v>
      </c>
      <c r="L6" s="740" t="s">
        <v>43</v>
      </c>
      <c r="M6" s="740" t="s">
        <v>10221</v>
      </c>
      <c r="N6" s="738" t="s">
        <v>511</v>
      </c>
    </row>
    <row r="7" spans="1:14" ht="357.6" customHeight="1" x14ac:dyDescent="0.3">
      <c r="A7" s="750"/>
      <c r="B7" s="750"/>
      <c r="C7" s="750"/>
      <c r="D7" s="751"/>
      <c r="E7" s="758"/>
      <c r="F7" s="756"/>
      <c r="G7" s="733"/>
      <c r="H7" s="279" t="s">
        <v>491</v>
      </c>
      <c r="I7" s="279" t="s">
        <v>492</v>
      </c>
      <c r="J7" s="280" t="s">
        <v>430</v>
      </c>
      <c r="K7" s="754"/>
      <c r="L7" s="741"/>
      <c r="M7" s="741"/>
      <c r="N7" s="739"/>
    </row>
    <row r="8" spans="1:14" s="12" customFormat="1" ht="39" customHeight="1" x14ac:dyDescent="0.2">
      <c r="A8" s="749" t="s">
        <v>168</v>
      </c>
      <c r="B8" s="749"/>
      <c r="C8" s="749"/>
      <c r="D8" s="139"/>
      <c r="E8" s="229">
        <v>1</v>
      </c>
      <c r="F8" s="229">
        <v>2</v>
      </c>
      <c r="G8" s="229">
        <v>3</v>
      </c>
      <c r="H8" s="229">
        <v>4</v>
      </c>
      <c r="I8" s="229">
        <v>5</v>
      </c>
      <c r="J8" s="229">
        <v>6</v>
      </c>
      <c r="K8" s="229">
        <v>7</v>
      </c>
      <c r="L8" s="229">
        <v>8</v>
      </c>
      <c r="M8" s="229">
        <v>9</v>
      </c>
      <c r="N8" s="321">
        <v>10</v>
      </c>
    </row>
    <row r="9" spans="1:14" ht="75" customHeight="1" x14ac:dyDescent="0.3">
      <c r="A9" s="760" t="s">
        <v>10643</v>
      </c>
      <c r="B9" s="760"/>
      <c r="C9" s="760"/>
      <c r="D9" s="230">
        <v>1</v>
      </c>
      <c r="E9" s="372">
        <v>5</v>
      </c>
      <c r="F9" s="372">
        <v>166</v>
      </c>
      <c r="G9" s="372">
        <v>159</v>
      </c>
      <c r="H9" s="372">
        <v>85</v>
      </c>
      <c r="I9" s="372">
        <v>19</v>
      </c>
      <c r="J9" s="372">
        <v>55</v>
      </c>
      <c r="K9" s="372"/>
      <c r="L9" s="372"/>
      <c r="M9" s="372"/>
      <c r="N9" s="372">
        <v>12</v>
      </c>
    </row>
    <row r="10" spans="1:14" ht="75" customHeight="1" x14ac:dyDescent="0.3">
      <c r="A10" s="710" t="s">
        <v>2897</v>
      </c>
      <c r="B10" s="710"/>
      <c r="C10" s="710"/>
      <c r="D10" s="475">
        <v>2</v>
      </c>
      <c r="E10" s="474"/>
      <c r="F10" s="474"/>
      <c r="G10" s="474"/>
      <c r="H10" s="474"/>
      <c r="I10" s="474"/>
      <c r="J10" s="474"/>
      <c r="K10" s="474"/>
      <c r="L10" s="474"/>
      <c r="M10" s="474"/>
      <c r="N10" s="474"/>
    </row>
    <row r="11" spans="1:14" ht="75" customHeight="1" x14ac:dyDescent="0.3">
      <c r="A11" s="710" t="s">
        <v>61</v>
      </c>
      <c r="B11" s="710"/>
      <c r="C11" s="710"/>
      <c r="D11" s="475">
        <v>3</v>
      </c>
      <c r="E11" s="470"/>
      <c r="F11" s="470"/>
      <c r="G11" s="470"/>
      <c r="H11" s="470"/>
      <c r="I11" s="470"/>
      <c r="J11" s="470"/>
      <c r="K11" s="470"/>
      <c r="L11" s="470"/>
      <c r="M11" s="470"/>
      <c r="N11" s="470"/>
    </row>
    <row r="12" spans="1:14" ht="75" customHeight="1" x14ac:dyDescent="0.3">
      <c r="A12" s="710" t="s">
        <v>10216</v>
      </c>
      <c r="B12" s="710"/>
      <c r="C12" s="710"/>
      <c r="D12" s="475">
        <v>4</v>
      </c>
      <c r="E12" s="470"/>
      <c r="F12" s="470"/>
      <c r="G12" s="470"/>
      <c r="H12" s="470"/>
      <c r="I12" s="470"/>
      <c r="J12" s="470"/>
      <c r="K12" s="470"/>
      <c r="L12" s="470"/>
      <c r="M12" s="470"/>
      <c r="N12" s="470"/>
    </row>
    <row r="13" spans="1:14" ht="75" customHeight="1" x14ac:dyDescent="0.3">
      <c r="A13" s="720" t="s">
        <v>10217</v>
      </c>
      <c r="B13" s="721"/>
      <c r="C13" s="722"/>
      <c r="D13" s="475">
        <v>5</v>
      </c>
      <c r="E13" s="470"/>
      <c r="F13" s="470"/>
      <c r="G13" s="470"/>
      <c r="H13" s="470"/>
      <c r="I13" s="470"/>
      <c r="J13" s="470"/>
      <c r="K13" s="470"/>
      <c r="L13" s="470"/>
      <c r="M13" s="470"/>
      <c r="N13" s="470"/>
    </row>
    <row r="14" spans="1:14" ht="75" customHeight="1" x14ac:dyDescent="0.3">
      <c r="A14" s="720" t="s">
        <v>10218</v>
      </c>
      <c r="B14" s="721"/>
      <c r="C14" s="722"/>
      <c r="D14" s="475">
        <v>6</v>
      </c>
      <c r="E14" s="470"/>
      <c r="F14" s="470"/>
      <c r="G14" s="470"/>
      <c r="H14" s="470"/>
      <c r="I14" s="470"/>
      <c r="J14" s="470"/>
      <c r="K14" s="470"/>
      <c r="L14" s="470"/>
      <c r="M14" s="470"/>
      <c r="N14" s="470"/>
    </row>
    <row r="15" spans="1:14" ht="75" customHeight="1" x14ac:dyDescent="0.3">
      <c r="A15" s="734" t="s">
        <v>417</v>
      </c>
      <c r="B15" s="734"/>
      <c r="C15" s="734"/>
      <c r="D15" s="475">
        <v>7</v>
      </c>
      <c r="E15" s="470"/>
      <c r="F15" s="470"/>
      <c r="G15" s="470"/>
      <c r="H15" s="470"/>
      <c r="I15" s="470"/>
      <c r="J15" s="470"/>
      <c r="K15" s="470"/>
      <c r="L15" s="470"/>
      <c r="M15" s="470"/>
      <c r="N15" s="470"/>
    </row>
    <row r="16" spans="1:14" ht="75" customHeight="1" x14ac:dyDescent="0.3">
      <c r="A16" s="730" t="s">
        <v>398</v>
      </c>
      <c r="B16" s="731"/>
      <c r="C16" s="732"/>
      <c r="D16" s="475">
        <v>8</v>
      </c>
      <c r="E16" s="470"/>
      <c r="F16" s="470"/>
      <c r="G16" s="470"/>
      <c r="H16" s="470"/>
      <c r="I16" s="470"/>
      <c r="J16" s="470"/>
      <c r="K16" s="470"/>
      <c r="L16" s="470"/>
      <c r="M16" s="470"/>
      <c r="N16" s="470"/>
    </row>
    <row r="17" spans="1:14" ht="75" customHeight="1" x14ac:dyDescent="0.3">
      <c r="A17" s="710" t="s">
        <v>2896</v>
      </c>
      <c r="B17" s="710"/>
      <c r="C17" s="710"/>
      <c r="D17" s="475">
        <v>9</v>
      </c>
      <c r="E17" s="470"/>
      <c r="F17" s="470"/>
      <c r="G17" s="470"/>
      <c r="H17" s="470"/>
      <c r="I17" s="470"/>
      <c r="J17" s="470"/>
      <c r="K17" s="470"/>
      <c r="L17" s="470"/>
      <c r="M17" s="470"/>
      <c r="N17" s="470"/>
    </row>
    <row r="18" spans="1:14" ht="117" customHeight="1" x14ac:dyDescent="0.3">
      <c r="A18" s="710" t="s">
        <v>10277</v>
      </c>
      <c r="B18" s="710"/>
      <c r="C18" s="710"/>
      <c r="D18" s="475">
        <v>10</v>
      </c>
      <c r="E18" s="470"/>
      <c r="F18" s="470"/>
      <c r="G18" s="470"/>
      <c r="H18" s="470"/>
      <c r="I18" s="470"/>
      <c r="J18" s="470"/>
      <c r="K18" s="470"/>
      <c r="L18" s="470"/>
      <c r="M18" s="470"/>
      <c r="N18" s="470"/>
    </row>
    <row r="19" spans="1:14" ht="75" customHeight="1" x14ac:dyDescent="0.3">
      <c r="A19" s="710" t="s">
        <v>10614</v>
      </c>
      <c r="B19" s="710"/>
      <c r="C19" s="710"/>
      <c r="D19" s="475">
        <v>11</v>
      </c>
      <c r="E19" s="470"/>
      <c r="F19" s="470">
        <v>1</v>
      </c>
      <c r="G19" s="470">
        <v>1</v>
      </c>
      <c r="H19" s="470"/>
      <c r="I19" s="470"/>
      <c r="J19" s="470">
        <v>1</v>
      </c>
      <c r="K19" s="470"/>
      <c r="L19" s="470"/>
      <c r="M19" s="470"/>
      <c r="N19" s="470"/>
    </row>
    <row r="20" spans="1:14" ht="75" customHeight="1" x14ac:dyDescent="0.3">
      <c r="A20" s="710" t="s">
        <v>418</v>
      </c>
      <c r="B20" s="710"/>
      <c r="C20" s="710"/>
      <c r="D20" s="475">
        <v>12</v>
      </c>
      <c r="E20" s="470"/>
      <c r="F20" s="470">
        <v>7</v>
      </c>
      <c r="G20" s="470">
        <v>6</v>
      </c>
      <c r="H20" s="470">
        <v>3</v>
      </c>
      <c r="I20" s="470">
        <v>2</v>
      </c>
      <c r="J20" s="470">
        <v>1</v>
      </c>
      <c r="K20" s="470"/>
      <c r="L20" s="470"/>
      <c r="M20" s="470"/>
      <c r="N20" s="470">
        <v>1</v>
      </c>
    </row>
    <row r="21" spans="1:14" ht="75" customHeight="1" x14ac:dyDescent="0.3">
      <c r="A21" s="710" t="s">
        <v>419</v>
      </c>
      <c r="B21" s="710"/>
      <c r="C21" s="710"/>
      <c r="D21" s="475">
        <v>13</v>
      </c>
      <c r="E21" s="470">
        <v>1</v>
      </c>
      <c r="F21" s="470">
        <v>20</v>
      </c>
      <c r="G21" s="470">
        <v>19</v>
      </c>
      <c r="H21" s="470">
        <v>13</v>
      </c>
      <c r="I21" s="470">
        <v>3</v>
      </c>
      <c r="J21" s="470">
        <v>3</v>
      </c>
      <c r="K21" s="470"/>
      <c r="L21" s="470"/>
      <c r="M21" s="470"/>
      <c r="N21" s="470">
        <v>2</v>
      </c>
    </row>
    <row r="22" spans="1:14" ht="75" customHeight="1" x14ac:dyDescent="0.3">
      <c r="A22" s="710" t="s">
        <v>420</v>
      </c>
      <c r="B22" s="710"/>
      <c r="C22" s="710"/>
      <c r="D22" s="475">
        <v>14</v>
      </c>
      <c r="E22" s="470">
        <v>2</v>
      </c>
      <c r="F22" s="470">
        <v>8</v>
      </c>
      <c r="G22" s="470">
        <v>7</v>
      </c>
      <c r="H22" s="470">
        <v>2</v>
      </c>
      <c r="I22" s="470">
        <v>4</v>
      </c>
      <c r="J22" s="470">
        <v>1</v>
      </c>
      <c r="K22" s="470"/>
      <c r="L22" s="470"/>
      <c r="M22" s="470"/>
      <c r="N22" s="470">
        <v>3</v>
      </c>
    </row>
    <row r="23" spans="1:14" ht="75" customHeight="1" x14ac:dyDescent="0.3">
      <c r="A23" s="710" t="s">
        <v>399</v>
      </c>
      <c r="B23" s="710"/>
      <c r="C23" s="710"/>
      <c r="D23" s="475">
        <v>15</v>
      </c>
      <c r="E23" s="470">
        <v>1</v>
      </c>
      <c r="F23" s="470"/>
      <c r="G23" s="470">
        <v>1</v>
      </c>
      <c r="H23" s="470"/>
      <c r="I23" s="470">
        <v>1</v>
      </c>
      <c r="J23" s="470"/>
      <c r="K23" s="470"/>
      <c r="L23" s="470"/>
      <c r="M23" s="470"/>
      <c r="N23" s="470"/>
    </row>
    <row r="24" spans="1:14" ht="75" customHeight="1" x14ac:dyDescent="0.3">
      <c r="A24" s="710" t="s">
        <v>400</v>
      </c>
      <c r="B24" s="710"/>
      <c r="C24" s="710"/>
      <c r="D24" s="475">
        <v>16</v>
      </c>
      <c r="E24" s="470"/>
      <c r="F24" s="470"/>
      <c r="G24" s="470"/>
      <c r="H24" s="470"/>
      <c r="I24" s="470"/>
      <c r="J24" s="470"/>
      <c r="K24" s="470"/>
      <c r="L24" s="470"/>
      <c r="M24" s="470"/>
      <c r="N24" s="470"/>
    </row>
    <row r="25" spans="1:14" ht="75" customHeight="1" x14ac:dyDescent="0.3">
      <c r="A25" s="720" t="s">
        <v>401</v>
      </c>
      <c r="B25" s="721"/>
      <c r="C25" s="722"/>
      <c r="D25" s="475">
        <v>17</v>
      </c>
      <c r="E25" s="470"/>
      <c r="F25" s="470"/>
      <c r="G25" s="470"/>
      <c r="H25" s="470"/>
      <c r="I25" s="470"/>
      <c r="J25" s="470"/>
      <c r="K25" s="470"/>
      <c r="L25" s="470"/>
      <c r="M25" s="470"/>
      <c r="N25" s="470"/>
    </row>
    <row r="26" spans="1:14" ht="75" customHeight="1" x14ac:dyDescent="0.3">
      <c r="A26" s="710" t="s">
        <v>487</v>
      </c>
      <c r="B26" s="710"/>
      <c r="C26" s="710"/>
      <c r="D26" s="475">
        <v>18</v>
      </c>
      <c r="E26" s="470"/>
      <c r="F26" s="470"/>
      <c r="G26" s="470"/>
      <c r="H26" s="470"/>
      <c r="I26" s="470"/>
      <c r="J26" s="470"/>
      <c r="K26" s="470"/>
      <c r="L26" s="470"/>
      <c r="M26" s="470"/>
      <c r="N26" s="470"/>
    </row>
    <row r="27" spans="1:14" ht="75" customHeight="1" x14ac:dyDescent="0.3">
      <c r="A27" s="710" t="s">
        <v>402</v>
      </c>
      <c r="B27" s="710"/>
      <c r="C27" s="710"/>
      <c r="D27" s="475">
        <v>19</v>
      </c>
      <c r="E27" s="470"/>
      <c r="F27" s="470"/>
      <c r="G27" s="470"/>
      <c r="H27" s="470"/>
      <c r="I27" s="470"/>
      <c r="J27" s="470"/>
      <c r="K27" s="470"/>
      <c r="L27" s="470"/>
      <c r="M27" s="470"/>
      <c r="N27" s="470"/>
    </row>
    <row r="28" spans="1:14" ht="151.15" customHeight="1" x14ac:dyDescent="0.3">
      <c r="A28" s="752" t="s">
        <v>341</v>
      </c>
      <c r="B28" s="752"/>
      <c r="C28" s="752"/>
      <c r="D28" s="475">
        <v>20</v>
      </c>
      <c r="E28" s="470"/>
      <c r="F28" s="470"/>
      <c r="G28" s="470"/>
      <c r="H28" s="470"/>
      <c r="I28" s="470"/>
      <c r="J28" s="470"/>
      <c r="K28" s="471"/>
      <c r="L28" s="470"/>
      <c r="M28" s="470"/>
      <c r="N28" s="470"/>
    </row>
    <row r="29" spans="1:14" ht="103.15" customHeight="1" x14ac:dyDescent="0.3">
      <c r="A29" s="710" t="s">
        <v>10615</v>
      </c>
      <c r="B29" s="710"/>
      <c r="C29" s="710"/>
      <c r="D29" s="475">
        <v>21</v>
      </c>
      <c r="E29" s="470"/>
      <c r="F29" s="470"/>
      <c r="G29" s="470"/>
      <c r="H29" s="470"/>
      <c r="I29" s="470"/>
      <c r="J29" s="470"/>
      <c r="K29" s="470"/>
      <c r="L29" s="470"/>
      <c r="M29" s="470"/>
      <c r="N29" s="470"/>
    </row>
    <row r="30" spans="1:14" ht="75" customHeight="1" x14ac:dyDescent="0.3">
      <c r="A30" s="710" t="s">
        <v>421</v>
      </c>
      <c r="B30" s="710"/>
      <c r="C30" s="710"/>
      <c r="D30" s="475">
        <v>22</v>
      </c>
      <c r="E30" s="470"/>
      <c r="F30" s="470"/>
      <c r="G30" s="470"/>
      <c r="H30" s="470"/>
      <c r="I30" s="470"/>
      <c r="J30" s="470"/>
      <c r="K30" s="470"/>
      <c r="L30" s="470"/>
      <c r="M30" s="470"/>
      <c r="N30" s="470"/>
    </row>
    <row r="31" spans="1:14" ht="75" customHeight="1" x14ac:dyDescent="0.3">
      <c r="A31" s="720" t="s">
        <v>403</v>
      </c>
      <c r="B31" s="721"/>
      <c r="C31" s="722"/>
      <c r="D31" s="475">
        <v>23</v>
      </c>
      <c r="E31" s="470"/>
      <c r="F31" s="470"/>
      <c r="G31" s="470"/>
      <c r="H31" s="470"/>
      <c r="I31" s="470"/>
      <c r="J31" s="470"/>
      <c r="K31" s="470"/>
      <c r="L31" s="470"/>
      <c r="M31" s="470"/>
      <c r="N31" s="470"/>
    </row>
    <row r="32" spans="1:14" ht="75" customHeight="1" x14ac:dyDescent="0.3">
      <c r="A32" s="710" t="s">
        <v>422</v>
      </c>
      <c r="B32" s="710"/>
      <c r="C32" s="710"/>
      <c r="D32" s="475">
        <v>24</v>
      </c>
      <c r="E32" s="470"/>
      <c r="F32" s="470"/>
      <c r="G32" s="470"/>
      <c r="H32" s="470"/>
      <c r="I32" s="470"/>
      <c r="J32" s="470"/>
      <c r="K32" s="470"/>
      <c r="L32" s="470"/>
      <c r="M32" s="470"/>
      <c r="N32" s="470"/>
    </row>
    <row r="33" spans="1:14" ht="75" customHeight="1" x14ac:dyDescent="0.3">
      <c r="A33" s="723" t="s">
        <v>87</v>
      </c>
      <c r="B33" s="723"/>
      <c r="C33" s="723"/>
      <c r="D33" s="475">
        <v>25</v>
      </c>
      <c r="E33" s="470"/>
      <c r="F33" s="470"/>
      <c r="G33" s="470"/>
      <c r="H33" s="470"/>
      <c r="I33" s="470"/>
      <c r="J33" s="470"/>
      <c r="K33" s="470"/>
      <c r="L33" s="470"/>
      <c r="M33" s="470"/>
      <c r="N33" s="470"/>
    </row>
    <row r="34" spans="1:14" ht="75" customHeight="1" x14ac:dyDescent="0.3">
      <c r="A34" s="706" t="s">
        <v>10818</v>
      </c>
      <c r="B34" s="706"/>
      <c r="C34" s="706"/>
      <c r="D34" s="475">
        <v>26</v>
      </c>
      <c r="E34" s="470"/>
      <c r="F34" s="470">
        <v>10</v>
      </c>
      <c r="G34" s="470">
        <v>8</v>
      </c>
      <c r="H34" s="470">
        <v>1</v>
      </c>
      <c r="I34" s="470"/>
      <c r="J34" s="470">
        <v>7</v>
      </c>
      <c r="K34" s="470"/>
      <c r="L34" s="470"/>
      <c r="M34" s="470"/>
      <c r="N34" s="470">
        <v>2</v>
      </c>
    </row>
    <row r="35" spans="1:14" ht="75" customHeight="1" x14ac:dyDescent="0.3">
      <c r="A35" s="716" t="s">
        <v>44</v>
      </c>
      <c r="B35" s="706" t="s">
        <v>2898</v>
      </c>
      <c r="C35" s="706"/>
      <c r="D35" s="475">
        <v>27</v>
      </c>
      <c r="E35" s="470"/>
      <c r="F35" s="470">
        <v>5</v>
      </c>
      <c r="G35" s="470">
        <v>5</v>
      </c>
      <c r="H35" s="470">
        <v>5</v>
      </c>
      <c r="I35" s="470"/>
      <c r="J35" s="470"/>
      <c r="K35" s="470"/>
      <c r="L35" s="470"/>
      <c r="M35" s="470"/>
      <c r="N35" s="470"/>
    </row>
    <row r="36" spans="1:14" ht="75" customHeight="1" x14ac:dyDescent="0.3">
      <c r="A36" s="716"/>
      <c r="B36" s="706" t="s">
        <v>342</v>
      </c>
      <c r="C36" s="706"/>
      <c r="D36" s="475">
        <v>28</v>
      </c>
      <c r="E36" s="470"/>
      <c r="F36" s="470"/>
      <c r="G36" s="470"/>
      <c r="H36" s="470"/>
      <c r="I36" s="470"/>
      <c r="J36" s="470"/>
      <c r="K36" s="470"/>
      <c r="L36" s="470"/>
      <c r="M36" s="470"/>
      <c r="N36" s="470"/>
    </row>
    <row r="37" spans="1:14" ht="75" customHeight="1" x14ac:dyDescent="0.3">
      <c r="A37" s="716"/>
      <c r="B37" s="706" t="s">
        <v>343</v>
      </c>
      <c r="C37" s="706"/>
      <c r="D37" s="475">
        <v>29</v>
      </c>
      <c r="E37" s="470"/>
      <c r="F37" s="470"/>
      <c r="G37" s="470"/>
      <c r="H37" s="470"/>
      <c r="I37" s="470"/>
      <c r="J37" s="470"/>
      <c r="K37" s="470"/>
      <c r="L37" s="470"/>
      <c r="M37" s="470"/>
      <c r="N37" s="470"/>
    </row>
    <row r="38" spans="1:14" ht="75" customHeight="1" x14ac:dyDescent="0.3">
      <c r="A38" s="716"/>
      <c r="B38" s="707" t="s">
        <v>2910</v>
      </c>
      <c r="C38" s="709"/>
      <c r="D38" s="475">
        <v>30</v>
      </c>
      <c r="E38" s="470"/>
      <c r="F38" s="470"/>
      <c r="G38" s="470"/>
      <c r="H38" s="470"/>
      <c r="I38" s="470"/>
      <c r="J38" s="470"/>
      <c r="K38" s="470"/>
      <c r="L38" s="470"/>
      <c r="M38" s="470"/>
      <c r="N38" s="470"/>
    </row>
    <row r="39" spans="1:14" ht="75" customHeight="1" x14ac:dyDescent="0.3">
      <c r="A39" s="716"/>
      <c r="B39" s="706" t="s">
        <v>10616</v>
      </c>
      <c r="C39" s="706"/>
      <c r="D39" s="475">
        <v>31</v>
      </c>
      <c r="E39" s="470"/>
      <c r="F39" s="470">
        <v>9</v>
      </c>
      <c r="G39" s="470">
        <v>9</v>
      </c>
      <c r="H39" s="470">
        <v>9</v>
      </c>
      <c r="I39" s="470"/>
      <c r="J39" s="470"/>
      <c r="K39" s="470"/>
      <c r="L39" s="470"/>
      <c r="M39" s="470"/>
      <c r="N39" s="470"/>
    </row>
    <row r="40" spans="1:14" ht="75" customHeight="1" x14ac:dyDescent="0.3">
      <c r="A40" s="716"/>
      <c r="B40" s="714" t="s">
        <v>344</v>
      </c>
      <c r="C40" s="714"/>
      <c r="D40" s="475">
        <v>32</v>
      </c>
      <c r="E40" s="470"/>
      <c r="F40" s="470"/>
      <c r="G40" s="470"/>
      <c r="H40" s="470"/>
      <c r="I40" s="470"/>
      <c r="J40" s="470"/>
      <c r="K40" s="470"/>
      <c r="L40" s="470"/>
      <c r="M40" s="470"/>
      <c r="N40" s="470"/>
    </row>
    <row r="41" spans="1:14" ht="75" customHeight="1" x14ac:dyDescent="0.3">
      <c r="A41" s="716"/>
      <c r="B41" s="724" t="s">
        <v>2899</v>
      </c>
      <c r="C41" s="725"/>
      <c r="D41" s="475">
        <v>33</v>
      </c>
      <c r="E41" s="470"/>
      <c r="F41" s="470"/>
      <c r="G41" s="470"/>
      <c r="H41" s="470"/>
      <c r="I41" s="470"/>
      <c r="J41" s="470"/>
      <c r="K41" s="470"/>
      <c r="L41" s="470"/>
      <c r="M41" s="470"/>
      <c r="N41" s="470"/>
    </row>
    <row r="42" spans="1:14" ht="123" customHeight="1" x14ac:dyDescent="0.3">
      <c r="A42" s="716"/>
      <c r="B42" s="706" t="s">
        <v>2911</v>
      </c>
      <c r="C42" s="706"/>
      <c r="D42" s="475">
        <v>34</v>
      </c>
      <c r="E42" s="470"/>
      <c r="F42" s="470"/>
      <c r="G42" s="470"/>
      <c r="H42" s="470"/>
      <c r="I42" s="470"/>
      <c r="J42" s="470"/>
      <c r="K42" s="470"/>
      <c r="L42" s="470"/>
      <c r="M42" s="470"/>
      <c r="N42" s="470"/>
    </row>
    <row r="43" spans="1:14" ht="75" customHeight="1" x14ac:dyDescent="0.3">
      <c r="A43" s="716"/>
      <c r="B43" s="718" t="s">
        <v>49</v>
      </c>
      <c r="C43" s="718"/>
      <c r="D43" s="475">
        <v>35</v>
      </c>
      <c r="E43" s="470"/>
      <c r="F43" s="470"/>
      <c r="G43" s="470"/>
      <c r="H43" s="470"/>
      <c r="I43" s="470"/>
      <c r="J43" s="470"/>
      <c r="K43" s="470"/>
      <c r="L43" s="470"/>
      <c r="M43" s="470"/>
      <c r="N43" s="470"/>
    </row>
    <row r="44" spans="1:14" ht="75" customHeight="1" x14ac:dyDescent="0.3">
      <c r="A44" s="716"/>
      <c r="B44" s="716" t="s">
        <v>45</v>
      </c>
      <c r="C44" s="469" t="s">
        <v>46</v>
      </c>
      <c r="D44" s="475">
        <v>36</v>
      </c>
      <c r="E44" s="470"/>
      <c r="F44" s="470">
        <v>3</v>
      </c>
      <c r="G44" s="470">
        <v>3</v>
      </c>
      <c r="H44" s="470">
        <v>3</v>
      </c>
      <c r="I44" s="470"/>
      <c r="J44" s="470"/>
      <c r="K44" s="470"/>
      <c r="L44" s="470"/>
      <c r="M44" s="470"/>
      <c r="N44" s="470"/>
    </row>
    <row r="45" spans="1:14" ht="75" customHeight="1" x14ac:dyDescent="0.3">
      <c r="A45" s="716"/>
      <c r="B45" s="716"/>
      <c r="C45" s="469" t="s">
        <v>47</v>
      </c>
      <c r="D45" s="475">
        <v>37</v>
      </c>
      <c r="E45" s="470"/>
      <c r="F45" s="470">
        <v>18</v>
      </c>
      <c r="G45" s="470">
        <v>18</v>
      </c>
      <c r="H45" s="470">
        <v>15</v>
      </c>
      <c r="I45" s="470">
        <v>2</v>
      </c>
      <c r="J45" s="470">
        <v>1</v>
      </c>
      <c r="K45" s="470"/>
      <c r="L45" s="470"/>
      <c r="M45" s="470"/>
      <c r="N45" s="470"/>
    </row>
    <row r="46" spans="1:14" ht="75" customHeight="1" x14ac:dyDescent="0.3">
      <c r="A46" s="716"/>
      <c r="B46" s="716"/>
      <c r="C46" s="469" t="s">
        <v>10617</v>
      </c>
      <c r="D46" s="475">
        <v>38</v>
      </c>
      <c r="E46" s="470"/>
      <c r="F46" s="470"/>
      <c r="G46" s="470"/>
      <c r="H46" s="470"/>
      <c r="I46" s="470"/>
      <c r="J46" s="470"/>
      <c r="K46" s="470"/>
      <c r="L46" s="470"/>
      <c r="M46" s="470"/>
      <c r="N46" s="470"/>
    </row>
    <row r="47" spans="1:14" ht="75" customHeight="1" x14ac:dyDescent="0.3">
      <c r="A47" s="716"/>
      <c r="B47" s="716"/>
      <c r="C47" s="469" t="s">
        <v>404</v>
      </c>
      <c r="D47" s="475">
        <v>39</v>
      </c>
      <c r="E47" s="470"/>
      <c r="F47" s="470"/>
      <c r="G47" s="470"/>
      <c r="H47" s="470"/>
      <c r="I47" s="470"/>
      <c r="J47" s="470"/>
      <c r="K47" s="472"/>
      <c r="L47" s="470"/>
      <c r="M47" s="470"/>
      <c r="N47" s="470"/>
    </row>
    <row r="48" spans="1:14" ht="75" customHeight="1" x14ac:dyDescent="0.3">
      <c r="A48" s="716"/>
      <c r="B48" s="716"/>
      <c r="C48" s="469" t="s">
        <v>88</v>
      </c>
      <c r="D48" s="475">
        <v>40</v>
      </c>
      <c r="E48" s="470"/>
      <c r="F48" s="470">
        <v>2</v>
      </c>
      <c r="G48" s="470">
        <v>2</v>
      </c>
      <c r="H48" s="470">
        <v>2</v>
      </c>
      <c r="I48" s="470"/>
      <c r="J48" s="470"/>
      <c r="K48" s="470"/>
      <c r="L48" s="470"/>
      <c r="M48" s="470"/>
      <c r="N48" s="470"/>
    </row>
    <row r="49" spans="1:14" ht="113.45" customHeight="1" x14ac:dyDescent="0.3">
      <c r="A49" s="716"/>
      <c r="B49" s="716"/>
      <c r="C49" s="469" t="s">
        <v>162</v>
      </c>
      <c r="D49" s="475">
        <v>41</v>
      </c>
      <c r="E49" s="470"/>
      <c r="F49" s="470">
        <v>1</v>
      </c>
      <c r="G49" s="470">
        <v>1</v>
      </c>
      <c r="H49" s="470"/>
      <c r="I49" s="470"/>
      <c r="J49" s="470">
        <v>1</v>
      </c>
      <c r="K49" s="470"/>
      <c r="L49" s="470"/>
      <c r="M49" s="470"/>
      <c r="N49" s="470"/>
    </row>
    <row r="50" spans="1:14" ht="117" customHeight="1" x14ac:dyDescent="0.3">
      <c r="A50" s="716"/>
      <c r="B50" s="716"/>
      <c r="C50" s="469" t="s">
        <v>2900</v>
      </c>
      <c r="D50" s="475">
        <v>42</v>
      </c>
      <c r="E50" s="470"/>
      <c r="F50" s="470">
        <v>1</v>
      </c>
      <c r="G50" s="470">
        <v>1</v>
      </c>
      <c r="H50" s="470">
        <v>1</v>
      </c>
      <c r="I50" s="470"/>
      <c r="J50" s="470"/>
      <c r="K50" s="470"/>
      <c r="L50" s="470"/>
      <c r="M50" s="470"/>
      <c r="N50" s="470"/>
    </row>
    <row r="51" spans="1:14" ht="75" customHeight="1" x14ac:dyDescent="0.3">
      <c r="A51" s="716"/>
      <c r="B51" s="716"/>
      <c r="C51" s="469" t="s">
        <v>128</v>
      </c>
      <c r="D51" s="475">
        <v>43</v>
      </c>
      <c r="E51" s="470"/>
      <c r="F51" s="470"/>
      <c r="G51" s="470"/>
      <c r="H51" s="470"/>
      <c r="I51" s="470"/>
      <c r="J51" s="470"/>
      <c r="K51" s="470"/>
      <c r="L51" s="470"/>
      <c r="M51" s="470"/>
      <c r="N51" s="470"/>
    </row>
    <row r="52" spans="1:14" ht="75" customHeight="1" x14ac:dyDescent="0.3">
      <c r="A52" s="716"/>
      <c r="B52" s="716"/>
      <c r="C52" s="469" t="s">
        <v>2912</v>
      </c>
      <c r="D52" s="475">
        <v>44</v>
      </c>
      <c r="E52" s="470"/>
      <c r="F52" s="470">
        <v>10</v>
      </c>
      <c r="G52" s="470">
        <v>10</v>
      </c>
      <c r="H52" s="470">
        <v>1</v>
      </c>
      <c r="I52" s="470">
        <v>2</v>
      </c>
      <c r="J52" s="470">
        <v>7</v>
      </c>
      <c r="K52" s="470"/>
      <c r="L52" s="470"/>
      <c r="M52" s="470"/>
      <c r="N52" s="470"/>
    </row>
    <row r="53" spans="1:14" ht="75" customHeight="1" x14ac:dyDescent="0.3">
      <c r="A53" s="716"/>
      <c r="B53" s="716"/>
      <c r="C53" s="469" t="s">
        <v>163</v>
      </c>
      <c r="D53" s="475">
        <v>45</v>
      </c>
      <c r="E53" s="470"/>
      <c r="F53" s="470">
        <v>4</v>
      </c>
      <c r="G53" s="470">
        <v>4</v>
      </c>
      <c r="H53" s="470">
        <v>4</v>
      </c>
      <c r="I53" s="470"/>
      <c r="J53" s="470"/>
      <c r="K53" s="470"/>
      <c r="L53" s="470"/>
      <c r="M53" s="470"/>
      <c r="N53" s="470"/>
    </row>
    <row r="54" spans="1:14" ht="117" customHeight="1" x14ac:dyDescent="0.3">
      <c r="A54" s="716"/>
      <c r="B54" s="716"/>
      <c r="C54" s="469" t="s">
        <v>48</v>
      </c>
      <c r="D54" s="475">
        <v>46</v>
      </c>
      <c r="E54" s="470"/>
      <c r="F54" s="470">
        <v>9</v>
      </c>
      <c r="G54" s="470">
        <v>9</v>
      </c>
      <c r="H54" s="470">
        <v>8</v>
      </c>
      <c r="I54" s="470"/>
      <c r="J54" s="470">
        <v>1</v>
      </c>
      <c r="K54" s="470"/>
      <c r="L54" s="470"/>
      <c r="M54" s="470"/>
      <c r="N54" s="470"/>
    </row>
    <row r="55" spans="1:14" ht="75" customHeight="1" x14ac:dyDescent="0.3">
      <c r="A55" s="716" t="s">
        <v>44</v>
      </c>
      <c r="B55" s="710" t="s">
        <v>405</v>
      </c>
      <c r="C55" s="710"/>
      <c r="D55" s="475">
        <v>47</v>
      </c>
      <c r="E55" s="470"/>
      <c r="F55" s="470"/>
      <c r="G55" s="470"/>
      <c r="H55" s="470"/>
      <c r="I55" s="470"/>
      <c r="J55" s="470"/>
      <c r="K55" s="470"/>
      <c r="L55" s="470"/>
      <c r="M55" s="470"/>
      <c r="N55" s="470"/>
    </row>
    <row r="56" spans="1:14" ht="75" customHeight="1" x14ac:dyDescent="0.3">
      <c r="A56" s="716"/>
      <c r="B56" s="710" t="s">
        <v>406</v>
      </c>
      <c r="C56" s="710"/>
      <c r="D56" s="475">
        <v>48</v>
      </c>
      <c r="E56" s="470"/>
      <c r="F56" s="470"/>
      <c r="G56" s="470"/>
      <c r="H56" s="470"/>
      <c r="I56" s="470"/>
      <c r="J56" s="470"/>
      <c r="K56" s="470"/>
      <c r="L56" s="470"/>
      <c r="M56" s="470"/>
      <c r="N56" s="470"/>
    </row>
    <row r="57" spans="1:14" ht="75" customHeight="1" x14ac:dyDescent="0.3">
      <c r="A57" s="716"/>
      <c r="B57" s="706" t="s">
        <v>2913</v>
      </c>
      <c r="C57" s="706"/>
      <c r="D57" s="475">
        <v>49</v>
      </c>
      <c r="E57" s="470"/>
      <c r="F57" s="470"/>
      <c r="G57" s="470"/>
      <c r="H57" s="470"/>
      <c r="I57" s="470"/>
      <c r="J57" s="470"/>
      <c r="K57" s="470"/>
      <c r="L57" s="470"/>
      <c r="M57" s="470"/>
      <c r="N57" s="470"/>
    </row>
    <row r="58" spans="1:14" ht="75" customHeight="1" x14ac:dyDescent="0.3">
      <c r="A58" s="716"/>
      <c r="B58" s="718" t="s">
        <v>2914</v>
      </c>
      <c r="C58" s="718"/>
      <c r="D58" s="475">
        <v>50</v>
      </c>
      <c r="E58" s="470"/>
      <c r="F58" s="470">
        <v>4</v>
      </c>
      <c r="G58" s="470">
        <v>4</v>
      </c>
      <c r="H58" s="470"/>
      <c r="I58" s="470"/>
      <c r="J58" s="470">
        <v>4</v>
      </c>
      <c r="K58" s="470"/>
      <c r="L58" s="470"/>
      <c r="M58" s="470"/>
      <c r="N58" s="470"/>
    </row>
    <row r="59" spans="1:14" ht="75" customHeight="1" x14ac:dyDescent="0.3">
      <c r="A59" s="716"/>
      <c r="B59" s="707" t="s">
        <v>2901</v>
      </c>
      <c r="C59" s="709"/>
      <c r="D59" s="475">
        <v>51</v>
      </c>
      <c r="E59" s="470"/>
      <c r="F59" s="470"/>
      <c r="G59" s="470"/>
      <c r="H59" s="470"/>
      <c r="I59" s="470"/>
      <c r="J59" s="470"/>
      <c r="K59" s="470"/>
      <c r="L59" s="470"/>
      <c r="M59" s="470"/>
      <c r="N59" s="470"/>
    </row>
    <row r="60" spans="1:14" ht="75" customHeight="1" x14ac:dyDescent="0.3">
      <c r="A60" s="716"/>
      <c r="B60" s="707" t="s">
        <v>10618</v>
      </c>
      <c r="C60" s="709"/>
      <c r="D60" s="475">
        <v>52</v>
      </c>
      <c r="E60" s="470"/>
      <c r="F60" s="470">
        <v>1</v>
      </c>
      <c r="G60" s="470">
        <v>1</v>
      </c>
      <c r="H60" s="470">
        <v>1</v>
      </c>
      <c r="I60" s="470"/>
      <c r="J60" s="470"/>
      <c r="K60" s="470"/>
      <c r="L60" s="470"/>
      <c r="M60" s="470"/>
      <c r="N60" s="470"/>
    </row>
    <row r="61" spans="1:14" ht="75" customHeight="1" x14ac:dyDescent="0.3">
      <c r="A61" s="716"/>
      <c r="B61" s="718" t="s">
        <v>407</v>
      </c>
      <c r="C61" s="718"/>
      <c r="D61" s="475">
        <v>53</v>
      </c>
      <c r="E61" s="471"/>
      <c r="F61" s="471">
        <v>7</v>
      </c>
      <c r="G61" s="471">
        <v>7</v>
      </c>
      <c r="H61" s="471"/>
      <c r="I61" s="471"/>
      <c r="J61" s="471">
        <v>7</v>
      </c>
      <c r="K61" s="471"/>
      <c r="L61" s="471"/>
      <c r="M61" s="471"/>
      <c r="N61" s="471"/>
    </row>
    <row r="62" spans="1:14" ht="159" customHeight="1" x14ac:dyDescent="0.3">
      <c r="A62" s="759" t="s">
        <v>2915</v>
      </c>
      <c r="B62" s="717" t="s">
        <v>423</v>
      </c>
      <c r="C62" s="717"/>
      <c r="D62" s="475">
        <v>54</v>
      </c>
      <c r="E62" s="470"/>
      <c r="F62" s="470"/>
      <c r="G62" s="470"/>
      <c r="H62" s="470"/>
      <c r="I62" s="470"/>
      <c r="J62" s="470"/>
      <c r="K62" s="470"/>
      <c r="L62" s="470"/>
      <c r="M62" s="470"/>
      <c r="N62" s="470"/>
    </row>
    <row r="63" spans="1:14" ht="75" customHeight="1" x14ac:dyDescent="0.3">
      <c r="A63" s="759"/>
      <c r="B63" s="717" t="s">
        <v>424</v>
      </c>
      <c r="C63" s="717"/>
      <c r="D63" s="475">
        <v>55</v>
      </c>
      <c r="E63" s="470"/>
      <c r="F63" s="470"/>
      <c r="G63" s="470"/>
      <c r="H63" s="470"/>
      <c r="I63" s="470"/>
      <c r="J63" s="470"/>
      <c r="K63" s="470"/>
      <c r="L63" s="470"/>
      <c r="M63" s="470"/>
      <c r="N63" s="470"/>
    </row>
    <row r="64" spans="1:14" ht="136.9" customHeight="1" x14ac:dyDescent="0.3">
      <c r="A64" s="759"/>
      <c r="B64" s="717" t="s">
        <v>2902</v>
      </c>
      <c r="C64" s="717"/>
      <c r="D64" s="475">
        <v>56</v>
      </c>
      <c r="E64" s="470"/>
      <c r="F64" s="470"/>
      <c r="G64" s="470"/>
      <c r="H64" s="470"/>
      <c r="I64" s="470"/>
      <c r="J64" s="470"/>
      <c r="K64" s="470"/>
      <c r="L64" s="470"/>
      <c r="M64" s="470"/>
      <c r="N64" s="470"/>
    </row>
    <row r="65" spans="1:14" ht="75" customHeight="1" x14ac:dyDescent="0.3">
      <c r="A65" s="759"/>
      <c r="B65" s="717" t="s">
        <v>10276</v>
      </c>
      <c r="C65" s="717"/>
      <c r="D65" s="475">
        <v>57</v>
      </c>
      <c r="E65" s="470"/>
      <c r="F65" s="470"/>
      <c r="G65" s="470"/>
      <c r="H65" s="470"/>
      <c r="I65" s="470"/>
      <c r="J65" s="470"/>
      <c r="K65" s="470"/>
      <c r="L65" s="470"/>
      <c r="M65" s="470"/>
      <c r="N65" s="470"/>
    </row>
    <row r="66" spans="1:14" ht="75" customHeight="1" x14ac:dyDescent="0.3">
      <c r="A66" s="706" t="s">
        <v>2916</v>
      </c>
      <c r="B66" s="706"/>
      <c r="C66" s="706"/>
      <c r="D66" s="475">
        <v>58</v>
      </c>
      <c r="E66" s="470"/>
      <c r="F66" s="470">
        <v>5</v>
      </c>
      <c r="G66" s="470">
        <v>5</v>
      </c>
      <c r="H66" s="470"/>
      <c r="I66" s="470">
        <v>1</v>
      </c>
      <c r="J66" s="470">
        <v>4</v>
      </c>
      <c r="K66" s="470"/>
      <c r="L66" s="470"/>
      <c r="M66" s="470"/>
      <c r="N66" s="470"/>
    </row>
    <row r="67" spans="1:14" ht="75" customHeight="1" x14ac:dyDescent="0.3">
      <c r="A67" s="726" t="s">
        <v>2903</v>
      </c>
      <c r="B67" s="717" t="s">
        <v>408</v>
      </c>
      <c r="C67" s="717"/>
      <c r="D67" s="475">
        <v>59</v>
      </c>
      <c r="E67" s="470"/>
      <c r="F67" s="470"/>
      <c r="G67" s="470"/>
      <c r="H67" s="470"/>
      <c r="I67" s="470"/>
      <c r="J67" s="470"/>
      <c r="K67" s="470"/>
      <c r="L67" s="470"/>
      <c r="M67" s="470"/>
      <c r="N67" s="470"/>
    </row>
    <row r="68" spans="1:14" ht="75" customHeight="1" x14ac:dyDescent="0.3">
      <c r="A68" s="726"/>
      <c r="B68" s="717" t="s">
        <v>409</v>
      </c>
      <c r="C68" s="717"/>
      <c r="D68" s="475">
        <v>60</v>
      </c>
      <c r="E68" s="470"/>
      <c r="F68" s="470"/>
      <c r="G68" s="470"/>
      <c r="H68" s="470"/>
      <c r="I68" s="470"/>
      <c r="J68" s="470"/>
      <c r="K68" s="470"/>
      <c r="L68" s="470"/>
      <c r="M68" s="470"/>
      <c r="N68" s="470"/>
    </row>
    <row r="69" spans="1:14" ht="75" customHeight="1" x14ac:dyDescent="0.3">
      <c r="A69" s="726"/>
      <c r="B69" s="717" t="s">
        <v>410</v>
      </c>
      <c r="C69" s="717"/>
      <c r="D69" s="475">
        <v>61</v>
      </c>
      <c r="E69" s="473"/>
      <c r="F69" s="473"/>
      <c r="G69" s="473"/>
      <c r="H69" s="473"/>
      <c r="I69" s="473"/>
      <c r="J69" s="473"/>
      <c r="K69" s="470"/>
      <c r="L69" s="473"/>
      <c r="M69" s="473"/>
      <c r="N69" s="473"/>
    </row>
    <row r="70" spans="1:14" ht="75" customHeight="1" x14ac:dyDescent="0.3">
      <c r="A70" s="706" t="s">
        <v>94</v>
      </c>
      <c r="B70" s="706"/>
      <c r="C70" s="706"/>
      <c r="D70" s="475">
        <v>62</v>
      </c>
      <c r="E70" s="473"/>
      <c r="F70" s="473"/>
      <c r="G70" s="473"/>
      <c r="H70" s="473"/>
      <c r="I70" s="473"/>
      <c r="J70" s="473"/>
      <c r="K70" s="473"/>
      <c r="L70" s="473"/>
      <c r="M70" s="473"/>
      <c r="N70" s="473"/>
    </row>
    <row r="71" spans="1:14" ht="75" customHeight="1" x14ac:dyDescent="0.3">
      <c r="A71" s="706" t="s">
        <v>2904</v>
      </c>
      <c r="B71" s="706"/>
      <c r="C71" s="706"/>
      <c r="D71" s="475">
        <v>63</v>
      </c>
      <c r="E71" s="473"/>
      <c r="F71" s="473"/>
      <c r="G71" s="473"/>
      <c r="H71" s="473"/>
      <c r="I71" s="473"/>
      <c r="J71" s="473"/>
      <c r="K71" s="473"/>
      <c r="L71" s="473"/>
      <c r="M71" s="473"/>
      <c r="N71" s="473"/>
    </row>
    <row r="72" spans="1:14" ht="75" customHeight="1" x14ac:dyDescent="0.3">
      <c r="A72" s="706" t="s">
        <v>110</v>
      </c>
      <c r="B72" s="706"/>
      <c r="C72" s="706"/>
      <c r="D72" s="475">
        <v>64</v>
      </c>
      <c r="E72" s="473"/>
      <c r="F72" s="473"/>
      <c r="G72" s="473"/>
      <c r="H72" s="473"/>
      <c r="I72" s="473"/>
      <c r="J72" s="473"/>
      <c r="K72" s="473"/>
      <c r="L72" s="473"/>
      <c r="M72" s="473"/>
      <c r="N72" s="473"/>
    </row>
    <row r="73" spans="1:14" ht="75" customHeight="1" x14ac:dyDescent="0.3">
      <c r="A73" s="706" t="s">
        <v>425</v>
      </c>
      <c r="B73" s="706"/>
      <c r="C73" s="706"/>
      <c r="D73" s="475">
        <v>65</v>
      </c>
      <c r="E73" s="473"/>
      <c r="F73" s="473"/>
      <c r="G73" s="473"/>
      <c r="H73" s="473"/>
      <c r="I73" s="473"/>
      <c r="J73" s="473"/>
      <c r="K73" s="473"/>
      <c r="L73" s="473"/>
      <c r="M73" s="473"/>
      <c r="N73" s="473"/>
    </row>
    <row r="74" spans="1:14" ht="75" customHeight="1" x14ac:dyDescent="0.3">
      <c r="A74" s="706" t="s">
        <v>2905</v>
      </c>
      <c r="B74" s="706"/>
      <c r="C74" s="706"/>
      <c r="D74" s="475">
        <v>66</v>
      </c>
      <c r="E74" s="473"/>
      <c r="F74" s="473">
        <v>2</v>
      </c>
      <c r="G74" s="473"/>
      <c r="H74" s="473"/>
      <c r="I74" s="473"/>
      <c r="J74" s="473"/>
      <c r="K74" s="473"/>
      <c r="L74" s="473"/>
      <c r="M74" s="473"/>
      <c r="N74" s="473">
        <v>2</v>
      </c>
    </row>
    <row r="75" spans="1:14" ht="75" customHeight="1" x14ac:dyDescent="0.3">
      <c r="A75" s="706" t="s">
        <v>2906</v>
      </c>
      <c r="B75" s="706"/>
      <c r="C75" s="706"/>
      <c r="D75" s="475">
        <v>67</v>
      </c>
      <c r="E75" s="473"/>
      <c r="F75" s="473">
        <v>2</v>
      </c>
      <c r="G75" s="473">
        <v>2</v>
      </c>
      <c r="H75" s="473">
        <v>1</v>
      </c>
      <c r="I75" s="473"/>
      <c r="J75" s="473">
        <v>1</v>
      </c>
      <c r="K75" s="473"/>
      <c r="L75" s="473"/>
      <c r="M75" s="473"/>
      <c r="N75" s="473"/>
    </row>
    <row r="76" spans="1:14" ht="75" customHeight="1" x14ac:dyDescent="0.3">
      <c r="A76" s="706" t="s">
        <v>2907</v>
      </c>
      <c r="B76" s="706"/>
      <c r="C76" s="706"/>
      <c r="D76" s="475">
        <v>68</v>
      </c>
      <c r="E76" s="473"/>
      <c r="F76" s="473"/>
      <c r="G76" s="473"/>
      <c r="H76" s="473"/>
      <c r="I76" s="473"/>
      <c r="J76" s="473"/>
      <c r="K76" s="473"/>
      <c r="L76" s="473"/>
      <c r="M76" s="473"/>
      <c r="N76" s="473"/>
    </row>
    <row r="77" spans="1:14" ht="75" customHeight="1" x14ac:dyDescent="0.3">
      <c r="A77" s="706" t="s">
        <v>426</v>
      </c>
      <c r="B77" s="706"/>
      <c r="C77" s="706"/>
      <c r="D77" s="475">
        <v>69</v>
      </c>
      <c r="E77" s="473"/>
      <c r="F77" s="473"/>
      <c r="G77" s="473"/>
      <c r="H77" s="473"/>
      <c r="I77" s="473"/>
      <c r="J77" s="473"/>
      <c r="K77" s="473"/>
      <c r="L77" s="473"/>
      <c r="M77" s="473"/>
      <c r="N77" s="473"/>
    </row>
    <row r="78" spans="1:14" ht="75" customHeight="1" x14ac:dyDescent="0.3">
      <c r="A78" s="706" t="s">
        <v>427</v>
      </c>
      <c r="B78" s="706"/>
      <c r="C78" s="706"/>
      <c r="D78" s="475">
        <v>70</v>
      </c>
      <c r="E78" s="473"/>
      <c r="F78" s="473"/>
      <c r="G78" s="473"/>
      <c r="H78" s="473"/>
      <c r="I78" s="473"/>
      <c r="J78" s="473"/>
      <c r="K78" s="473"/>
      <c r="L78" s="473"/>
      <c r="M78" s="473"/>
      <c r="N78" s="473"/>
    </row>
    <row r="79" spans="1:14" ht="112.9" customHeight="1" x14ac:dyDescent="0.3">
      <c r="A79" s="706" t="s">
        <v>428</v>
      </c>
      <c r="B79" s="706"/>
      <c r="C79" s="706"/>
      <c r="D79" s="475">
        <v>71</v>
      </c>
      <c r="E79" s="473"/>
      <c r="F79" s="473"/>
      <c r="G79" s="473"/>
      <c r="H79" s="473"/>
      <c r="I79" s="473"/>
      <c r="J79" s="473"/>
      <c r="K79" s="473"/>
      <c r="L79" s="473"/>
      <c r="M79" s="473"/>
      <c r="N79" s="473"/>
    </row>
    <row r="80" spans="1:14" ht="75" customHeight="1" x14ac:dyDescent="0.3">
      <c r="A80" s="706" t="s">
        <v>429</v>
      </c>
      <c r="B80" s="706"/>
      <c r="C80" s="706"/>
      <c r="D80" s="475">
        <v>72</v>
      </c>
      <c r="E80" s="473"/>
      <c r="F80" s="473"/>
      <c r="G80" s="473"/>
      <c r="H80" s="473"/>
      <c r="I80" s="473"/>
      <c r="J80" s="473"/>
      <c r="K80" s="473"/>
      <c r="L80" s="473"/>
      <c r="M80" s="473"/>
      <c r="N80" s="473"/>
    </row>
    <row r="81" spans="1:14" ht="75" customHeight="1" x14ac:dyDescent="0.3">
      <c r="A81" s="706" t="s">
        <v>411</v>
      </c>
      <c r="B81" s="706"/>
      <c r="C81" s="706"/>
      <c r="D81" s="475">
        <v>73</v>
      </c>
      <c r="E81" s="473"/>
      <c r="F81" s="473">
        <v>2</v>
      </c>
      <c r="G81" s="473">
        <v>2</v>
      </c>
      <c r="H81" s="473"/>
      <c r="I81" s="473"/>
      <c r="J81" s="473">
        <v>2</v>
      </c>
      <c r="K81" s="473"/>
      <c r="L81" s="473"/>
      <c r="M81" s="473"/>
      <c r="N81" s="473"/>
    </row>
    <row r="82" spans="1:14" ht="75" customHeight="1" x14ac:dyDescent="0.3">
      <c r="A82" s="706" t="s">
        <v>412</v>
      </c>
      <c r="B82" s="706"/>
      <c r="C82" s="706"/>
      <c r="D82" s="475">
        <v>74</v>
      </c>
      <c r="E82" s="473"/>
      <c r="F82" s="473"/>
      <c r="G82" s="473"/>
      <c r="H82" s="473"/>
      <c r="I82" s="473"/>
      <c r="J82" s="473"/>
      <c r="K82" s="473"/>
      <c r="L82" s="473"/>
      <c r="M82" s="473"/>
      <c r="N82" s="473"/>
    </row>
    <row r="83" spans="1:14" ht="75" customHeight="1" x14ac:dyDescent="0.3">
      <c r="A83" s="706" t="s">
        <v>413</v>
      </c>
      <c r="B83" s="706"/>
      <c r="C83" s="706"/>
      <c r="D83" s="475">
        <v>75</v>
      </c>
      <c r="E83" s="473"/>
      <c r="F83" s="473"/>
      <c r="G83" s="473"/>
      <c r="H83" s="473"/>
      <c r="I83" s="473"/>
      <c r="J83" s="473"/>
      <c r="K83" s="473"/>
      <c r="L83" s="473"/>
      <c r="M83" s="473"/>
      <c r="N83" s="473"/>
    </row>
    <row r="84" spans="1:14" ht="75" customHeight="1" x14ac:dyDescent="0.3">
      <c r="A84" s="706" t="s">
        <v>414</v>
      </c>
      <c r="B84" s="706"/>
      <c r="C84" s="706"/>
      <c r="D84" s="475">
        <v>76</v>
      </c>
      <c r="E84" s="473"/>
      <c r="F84" s="473"/>
      <c r="G84" s="473"/>
      <c r="H84" s="473"/>
      <c r="I84" s="473"/>
      <c r="J84" s="473"/>
      <c r="K84" s="473"/>
      <c r="L84" s="473"/>
      <c r="M84" s="473"/>
      <c r="N84" s="473"/>
    </row>
    <row r="85" spans="1:14" ht="75" customHeight="1" x14ac:dyDescent="0.3">
      <c r="A85" s="706" t="s">
        <v>415</v>
      </c>
      <c r="B85" s="706"/>
      <c r="C85" s="706"/>
      <c r="D85" s="475">
        <v>77</v>
      </c>
      <c r="E85" s="473"/>
      <c r="F85" s="473"/>
      <c r="G85" s="473"/>
      <c r="H85" s="473"/>
      <c r="I85" s="473"/>
      <c r="J85" s="473"/>
      <c r="K85" s="473"/>
      <c r="L85" s="473"/>
      <c r="M85" s="473"/>
      <c r="N85" s="473"/>
    </row>
    <row r="86" spans="1:14" ht="75" customHeight="1" x14ac:dyDescent="0.3">
      <c r="A86" s="714" t="s">
        <v>10619</v>
      </c>
      <c r="B86" s="715"/>
      <c r="C86" s="715"/>
      <c r="D86" s="475">
        <v>78</v>
      </c>
      <c r="E86" s="473"/>
      <c r="F86" s="473">
        <v>3</v>
      </c>
      <c r="G86" s="473">
        <v>3</v>
      </c>
      <c r="H86" s="473">
        <v>2</v>
      </c>
      <c r="I86" s="473">
        <v>1</v>
      </c>
      <c r="J86" s="473"/>
      <c r="K86" s="473"/>
      <c r="L86" s="473"/>
      <c r="M86" s="473"/>
      <c r="N86" s="473"/>
    </row>
    <row r="87" spans="1:14" ht="75" customHeight="1" x14ac:dyDescent="0.3">
      <c r="A87" s="724" t="s">
        <v>2908</v>
      </c>
      <c r="B87" s="728"/>
      <c r="C87" s="725"/>
      <c r="D87" s="475">
        <v>79</v>
      </c>
      <c r="E87" s="473"/>
      <c r="F87" s="473"/>
      <c r="G87" s="473"/>
      <c r="H87" s="473"/>
      <c r="I87" s="473"/>
      <c r="J87" s="473"/>
      <c r="K87" s="473"/>
      <c r="L87" s="473"/>
      <c r="M87" s="473"/>
      <c r="N87" s="473"/>
    </row>
    <row r="88" spans="1:14" ht="75" customHeight="1" x14ac:dyDescent="0.3">
      <c r="A88" s="714" t="s">
        <v>10620</v>
      </c>
      <c r="B88" s="714"/>
      <c r="C88" s="714"/>
      <c r="D88" s="475">
        <v>80</v>
      </c>
      <c r="E88" s="470"/>
      <c r="F88" s="470"/>
      <c r="G88" s="470"/>
      <c r="H88" s="470"/>
      <c r="I88" s="470"/>
      <c r="J88" s="470"/>
      <c r="K88" s="472"/>
      <c r="L88" s="470"/>
      <c r="M88" s="470"/>
      <c r="N88" s="470"/>
    </row>
    <row r="89" spans="1:14" ht="75" customHeight="1" x14ac:dyDescent="0.3">
      <c r="A89" s="714" t="s">
        <v>2917</v>
      </c>
      <c r="B89" s="714"/>
      <c r="C89" s="714"/>
      <c r="D89" s="475">
        <v>81</v>
      </c>
      <c r="E89" s="470"/>
      <c r="F89" s="470"/>
      <c r="G89" s="470"/>
      <c r="H89" s="470"/>
      <c r="I89" s="470"/>
      <c r="J89" s="470"/>
      <c r="K89" s="472"/>
      <c r="L89" s="470"/>
      <c r="M89" s="470"/>
      <c r="N89" s="470"/>
    </row>
    <row r="90" spans="1:14" ht="99" customHeight="1" x14ac:dyDescent="0.3">
      <c r="A90" s="714" t="s">
        <v>268</v>
      </c>
      <c r="B90" s="714"/>
      <c r="C90" s="714"/>
      <c r="D90" s="475">
        <v>82</v>
      </c>
      <c r="E90" s="470"/>
      <c r="F90" s="470"/>
      <c r="G90" s="470"/>
      <c r="H90" s="470"/>
      <c r="I90" s="470"/>
      <c r="J90" s="470"/>
      <c r="K90" s="473"/>
      <c r="L90" s="473"/>
      <c r="M90" s="473"/>
      <c r="N90" s="473"/>
    </row>
    <row r="91" spans="1:14" ht="94.9" customHeight="1" x14ac:dyDescent="0.3">
      <c r="A91" s="714" t="s">
        <v>269</v>
      </c>
      <c r="B91" s="714"/>
      <c r="C91" s="714"/>
      <c r="D91" s="475">
        <v>83</v>
      </c>
      <c r="E91" s="470"/>
      <c r="F91" s="470"/>
      <c r="G91" s="470"/>
      <c r="H91" s="470"/>
      <c r="I91" s="470"/>
      <c r="J91" s="470"/>
      <c r="K91" s="473"/>
      <c r="L91" s="473"/>
      <c r="M91" s="473"/>
      <c r="N91" s="473"/>
    </row>
    <row r="92" spans="1:14" ht="87" customHeight="1" x14ac:dyDescent="0.3">
      <c r="A92" s="714" t="s">
        <v>2909</v>
      </c>
      <c r="B92" s="714"/>
      <c r="C92" s="714"/>
      <c r="D92" s="475">
        <v>84</v>
      </c>
      <c r="E92" s="470"/>
      <c r="F92" s="470"/>
      <c r="G92" s="470"/>
      <c r="H92" s="470"/>
      <c r="I92" s="470"/>
      <c r="J92" s="470"/>
      <c r="K92" s="473"/>
      <c r="L92" s="473"/>
      <c r="M92" s="473"/>
      <c r="N92" s="473"/>
    </row>
    <row r="93" spans="1:14" ht="123" customHeight="1" x14ac:dyDescent="0.3">
      <c r="A93" s="714" t="s">
        <v>10621</v>
      </c>
      <c r="B93" s="714"/>
      <c r="C93" s="714"/>
      <c r="D93" s="475">
        <v>85</v>
      </c>
      <c r="E93" s="470"/>
      <c r="F93" s="470"/>
      <c r="G93" s="470"/>
      <c r="H93" s="470"/>
      <c r="I93" s="470"/>
      <c r="J93" s="470"/>
      <c r="K93" s="473"/>
      <c r="L93" s="473"/>
      <c r="M93" s="473"/>
      <c r="N93" s="473"/>
    </row>
    <row r="94" spans="1:14" ht="75" customHeight="1" x14ac:dyDescent="0.3">
      <c r="A94" s="724" t="s">
        <v>10622</v>
      </c>
      <c r="B94" s="728"/>
      <c r="C94" s="725"/>
      <c r="D94" s="475">
        <v>86</v>
      </c>
      <c r="E94" s="470"/>
      <c r="F94" s="470"/>
      <c r="G94" s="470"/>
      <c r="H94" s="470"/>
      <c r="I94" s="470"/>
      <c r="J94" s="470"/>
      <c r="K94" s="473"/>
      <c r="L94" s="473"/>
      <c r="M94" s="473"/>
      <c r="N94" s="473"/>
    </row>
    <row r="95" spans="1:14" ht="75" customHeight="1" x14ac:dyDescent="0.3">
      <c r="A95" s="714" t="s">
        <v>2918</v>
      </c>
      <c r="B95" s="714"/>
      <c r="C95" s="714"/>
      <c r="D95" s="475">
        <v>87</v>
      </c>
      <c r="E95" s="470"/>
      <c r="F95" s="470"/>
      <c r="G95" s="470"/>
      <c r="H95" s="470"/>
      <c r="I95" s="470"/>
      <c r="J95" s="470"/>
      <c r="K95" s="473"/>
      <c r="L95" s="473"/>
      <c r="M95" s="473"/>
      <c r="N95" s="473"/>
    </row>
    <row r="96" spans="1:14" ht="130.9" customHeight="1" x14ac:dyDescent="0.5">
      <c r="A96" s="714" t="s">
        <v>10623</v>
      </c>
      <c r="B96" s="719"/>
      <c r="C96" s="719"/>
      <c r="D96" s="475">
        <v>88</v>
      </c>
      <c r="E96" s="470"/>
      <c r="F96" s="470">
        <v>2</v>
      </c>
      <c r="G96" s="470">
        <v>2</v>
      </c>
      <c r="H96" s="470">
        <v>2</v>
      </c>
      <c r="I96" s="470"/>
      <c r="J96" s="470"/>
      <c r="K96" s="473"/>
      <c r="L96" s="473"/>
      <c r="M96" s="473"/>
      <c r="N96" s="473"/>
    </row>
    <row r="97" spans="1:15" ht="75" customHeight="1" x14ac:dyDescent="0.3">
      <c r="A97" s="714" t="s">
        <v>10197</v>
      </c>
      <c r="B97" s="714"/>
      <c r="C97" s="714"/>
      <c r="D97" s="475">
        <v>89</v>
      </c>
      <c r="E97" s="470"/>
      <c r="F97" s="470"/>
      <c r="G97" s="470"/>
      <c r="H97" s="470"/>
      <c r="I97" s="470"/>
      <c r="J97" s="470"/>
      <c r="K97" s="473"/>
      <c r="L97" s="473"/>
      <c r="M97" s="473"/>
      <c r="N97" s="473"/>
    </row>
    <row r="98" spans="1:15" ht="113.45" customHeight="1" x14ac:dyDescent="0.3">
      <c r="A98" s="714" t="s">
        <v>10198</v>
      </c>
      <c r="B98" s="714"/>
      <c r="C98" s="714"/>
      <c r="D98" s="475">
        <v>90</v>
      </c>
      <c r="E98" s="470"/>
      <c r="F98" s="470"/>
      <c r="G98" s="470"/>
      <c r="H98" s="470"/>
      <c r="I98" s="470"/>
      <c r="J98" s="470"/>
      <c r="K98" s="473"/>
      <c r="L98" s="473"/>
      <c r="M98" s="473"/>
      <c r="N98" s="473"/>
    </row>
    <row r="99" spans="1:15" ht="75" customHeight="1" x14ac:dyDescent="0.3">
      <c r="A99" s="714" t="s">
        <v>10199</v>
      </c>
      <c r="B99" s="714"/>
      <c r="C99" s="714"/>
      <c r="D99" s="475">
        <v>91</v>
      </c>
      <c r="E99" s="470"/>
      <c r="F99" s="470"/>
      <c r="G99" s="470"/>
      <c r="H99" s="470"/>
      <c r="I99" s="470"/>
      <c r="J99" s="470"/>
      <c r="K99" s="473"/>
      <c r="L99" s="473"/>
      <c r="M99" s="473"/>
      <c r="N99" s="473"/>
    </row>
    <row r="100" spans="1:15" ht="75" customHeight="1" x14ac:dyDescent="0.3">
      <c r="A100" s="714" t="s">
        <v>10200</v>
      </c>
      <c r="B100" s="714"/>
      <c r="C100" s="714"/>
      <c r="D100" s="475">
        <v>92</v>
      </c>
      <c r="E100" s="470"/>
      <c r="F100" s="470">
        <v>1</v>
      </c>
      <c r="G100" s="470">
        <v>1</v>
      </c>
      <c r="H100" s="470">
        <v>1</v>
      </c>
      <c r="I100" s="470"/>
      <c r="J100" s="470"/>
      <c r="K100" s="473"/>
      <c r="L100" s="473"/>
      <c r="M100" s="473"/>
      <c r="N100" s="473"/>
      <c r="O100" s="293"/>
    </row>
    <row r="101" spans="1:15" ht="75" customHeight="1" x14ac:dyDescent="0.3">
      <c r="A101" s="707" t="s">
        <v>508</v>
      </c>
      <c r="B101" s="708"/>
      <c r="C101" s="709"/>
      <c r="D101" s="475">
        <v>93</v>
      </c>
      <c r="E101" s="470"/>
      <c r="F101" s="470">
        <v>5</v>
      </c>
      <c r="G101" s="470">
        <v>5</v>
      </c>
      <c r="H101" s="470"/>
      <c r="I101" s="470">
        <v>1</v>
      </c>
      <c r="J101" s="470">
        <v>4</v>
      </c>
      <c r="K101" s="473"/>
      <c r="L101" s="473"/>
      <c r="M101" s="473"/>
      <c r="N101" s="473"/>
      <c r="O101" s="293"/>
    </row>
    <row r="102" spans="1:15" ht="75" customHeight="1" x14ac:dyDescent="0.3">
      <c r="A102" s="707" t="s">
        <v>509</v>
      </c>
      <c r="B102" s="708"/>
      <c r="C102" s="709"/>
      <c r="D102" s="475">
        <v>94</v>
      </c>
      <c r="E102" s="470"/>
      <c r="F102" s="470"/>
      <c r="G102" s="470"/>
      <c r="H102" s="470"/>
      <c r="I102" s="470"/>
      <c r="J102" s="470"/>
      <c r="K102" s="473"/>
      <c r="L102" s="473"/>
      <c r="M102" s="473"/>
      <c r="N102" s="473"/>
      <c r="O102" s="293"/>
    </row>
    <row r="103" spans="1:15" ht="75" customHeight="1" x14ac:dyDescent="0.3">
      <c r="A103" s="727" t="s">
        <v>416</v>
      </c>
      <c r="B103" s="727"/>
      <c r="C103" s="727"/>
      <c r="D103" s="475">
        <v>95</v>
      </c>
      <c r="E103" s="470"/>
      <c r="F103" s="470"/>
      <c r="G103" s="470"/>
      <c r="H103" s="470"/>
      <c r="I103" s="470"/>
      <c r="J103" s="470"/>
      <c r="K103" s="473"/>
      <c r="L103" s="473"/>
      <c r="M103" s="473"/>
      <c r="N103" s="473"/>
      <c r="O103" s="293"/>
    </row>
    <row r="104" spans="1:15" ht="75" customHeight="1" x14ac:dyDescent="0.3">
      <c r="A104" s="706" t="s">
        <v>2919</v>
      </c>
      <c r="B104" s="706"/>
      <c r="C104" s="706"/>
      <c r="D104" s="475">
        <v>96</v>
      </c>
      <c r="E104" s="470">
        <v>1</v>
      </c>
      <c r="F104" s="470">
        <v>24</v>
      </c>
      <c r="G104" s="470">
        <v>23</v>
      </c>
      <c r="H104" s="470">
        <v>11</v>
      </c>
      <c r="I104" s="470">
        <v>2</v>
      </c>
      <c r="J104" s="470">
        <v>10</v>
      </c>
      <c r="K104" s="470"/>
      <c r="L104" s="470"/>
      <c r="M104" s="470"/>
      <c r="N104" s="470">
        <v>2</v>
      </c>
      <c r="O104" s="293"/>
    </row>
    <row r="105" spans="1:15" ht="75" customHeight="1" x14ac:dyDescent="0.3">
      <c r="A105" s="716" t="s">
        <v>10624</v>
      </c>
      <c r="B105" s="748" t="s">
        <v>10625</v>
      </c>
      <c r="C105" s="748"/>
      <c r="D105" s="475">
        <v>97</v>
      </c>
      <c r="E105" s="470"/>
      <c r="F105" s="470"/>
      <c r="G105" s="470"/>
      <c r="H105" s="470"/>
      <c r="I105" s="470"/>
      <c r="J105" s="470"/>
      <c r="K105" s="470"/>
      <c r="L105" s="470"/>
      <c r="M105" s="470"/>
      <c r="N105" s="470"/>
      <c r="O105" s="293"/>
    </row>
    <row r="106" spans="1:15" ht="75" customHeight="1" x14ac:dyDescent="0.3">
      <c r="A106" s="716"/>
      <c r="B106" s="748" t="s">
        <v>10626</v>
      </c>
      <c r="C106" s="748"/>
      <c r="D106" s="475">
        <v>98</v>
      </c>
      <c r="E106" s="470"/>
      <c r="F106" s="470"/>
      <c r="G106" s="470"/>
      <c r="H106" s="470"/>
      <c r="I106" s="470"/>
      <c r="J106" s="470"/>
      <c r="K106" s="470"/>
      <c r="L106" s="470"/>
      <c r="M106" s="470"/>
      <c r="N106" s="470"/>
      <c r="O106" s="293"/>
    </row>
    <row r="107" spans="1:15" ht="75" customHeight="1" x14ac:dyDescent="0.3">
      <c r="A107" s="716"/>
      <c r="B107" s="748" t="s">
        <v>10627</v>
      </c>
      <c r="C107" s="748"/>
      <c r="D107" s="475">
        <v>99</v>
      </c>
      <c r="E107" s="470"/>
      <c r="F107" s="470"/>
      <c r="G107" s="470"/>
      <c r="H107" s="470"/>
      <c r="I107" s="470"/>
      <c r="J107" s="470"/>
      <c r="K107" s="470"/>
      <c r="L107" s="470"/>
      <c r="M107" s="470"/>
      <c r="N107" s="470"/>
      <c r="O107" s="293"/>
    </row>
    <row r="108" spans="1:15" ht="75" customHeight="1" x14ac:dyDescent="0.3">
      <c r="A108" s="716" t="s">
        <v>10628</v>
      </c>
      <c r="B108" s="706" t="s">
        <v>10629</v>
      </c>
      <c r="C108" s="706"/>
      <c r="D108" s="475">
        <v>100</v>
      </c>
      <c r="E108" s="470"/>
      <c r="F108" s="470"/>
      <c r="G108" s="470"/>
      <c r="H108" s="470"/>
      <c r="I108" s="470"/>
      <c r="J108" s="470"/>
      <c r="K108" s="470"/>
      <c r="L108" s="470"/>
      <c r="M108" s="470"/>
      <c r="N108" s="470"/>
    </row>
    <row r="109" spans="1:15" ht="75" customHeight="1" x14ac:dyDescent="0.3">
      <c r="A109" s="716"/>
      <c r="B109" s="706" t="s">
        <v>10630</v>
      </c>
      <c r="C109" s="706"/>
      <c r="D109" s="475">
        <v>101</v>
      </c>
      <c r="E109" s="470"/>
      <c r="F109" s="470"/>
      <c r="G109" s="470"/>
      <c r="H109" s="470"/>
      <c r="I109" s="470"/>
      <c r="J109" s="470"/>
      <c r="K109" s="470"/>
      <c r="L109" s="470"/>
      <c r="M109" s="470"/>
      <c r="N109" s="470"/>
    </row>
    <row r="110" spans="1:15" ht="75" customHeight="1" x14ac:dyDescent="0.3">
      <c r="A110" s="716"/>
      <c r="B110" s="706" t="s">
        <v>10631</v>
      </c>
      <c r="C110" s="706"/>
      <c r="D110" s="475">
        <v>102</v>
      </c>
      <c r="E110" s="470"/>
      <c r="F110" s="470"/>
      <c r="G110" s="470"/>
      <c r="H110" s="470"/>
      <c r="I110" s="470"/>
      <c r="J110" s="470"/>
      <c r="K110" s="470"/>
      <c r="L110" s="470"/>
      <c r="M110" s="470"/>
      <c r="N110" s="470"/>
    </row>
    <row r="111" spans="1:15" ht="75" customHeight="1" x14ac:dyDescent="0.3">
      <c r="A111" s="716" t="s">
        <v>10632</v>
      </c>
      <c r="B111" s="706" t="s">
        <v>10633</v>
      </c>
      <c r="C111" s="706"/>
      <c r="D111" s="475">
        <v>103</v>
      </c>
      <c r="E111" s="470"/>
      <c r="F111" s="470"/>
      <c r="G111" s="470"/>
      <c r="H111" s="470"/>
      <c r="I111" s="470"/>
      <c r="J111" s="470"/>
      <c r="K111" s="470"/>
      <c r="L111" s="470"/>
      <c r="M111" s="470"/>
      <c r="N111" s="470"/>
    </row>
    <row r="112" spans="1:15" ht="75" customHeight="1" x14ac:dyDescent="0.3">
      <c r="A112" s="716"/>
      <c r="B112" s="706" t="s">
        <v>10634</v>
      </c>
      <c r="C112" s="706"/>
      <c r="D112" s="475">
        <v>104</v>
      </c>
      <c r="E112" s="470"/>
      <c r="F112" s="470"/>
      <c r="G112" s="470"/>
      <c r="H112" s="470"/>
      <c r="I112" s="470"/>
      <c r="J112" s="470"/>
      <c r="K112" s="470"/>
      <c r="L112" s="470"/>
      <c r="M112" s="470"/>
      <c r="N112" s="470"/>
    </row>
    <row r="113" spans="1:14" ht="75" customHeight="1" x14ac:dyDescent="0.3">
      <c r="A113" s="716"/>
      <c r="B113" s="706" t="s">
        <v>10635</v>
      </c>
      <c r="C113" s="706"/>
      <c r="D113" s="475">
        <v>105</v>
      </c>
      <c r="E113" s="470"/>
      <c r="F113" s="470"/>
      <c r="G113" s="470"/>
      <c r="H113" s="470"/>
      <c r="I113" s="470"/>
      <c r="J113" s="470"/>
      <c r="K113" s="470"/>
      <c r="L113" s="470"/>
      <c r="M113" s="470"/>
      <c r="N113" s="470"/>
    </row>
    <row r="114" spans="1:14" ht="75" customHeight="1" x14ac:dyDescent="0.3">
      <c r="A114" s="711" t="s">
        <v>10636</v>
      </c>
      <c r="B114" s="712"/>
      <c r="C114" s="713"/>
      <c r="D114" s="475">
        <v>106</v>
      </c>
      <c r="E114" s="470"/>
      <c r="F114" s="470"/>
      <c r="G114" s="470"/>
      <c r="H114" s="470"/>
      <c r="I114" s="470"/>
      <c r="J114" s="470"/>
      <c r="K114" s="470"/>
      <c r="L114" s="470"/>
      <c r="M114" s="470"/>
      <c r="N114" s="470"/>
    </row>
    <row r="115" spans="1:14" ht="75" customHeight="1" x14ac:dyDescent="0.3">
      <c r="A115" s="706" t="s">
        <v>10637</v>
      </c>
      <c r="B115" s="706"/>
      <c r="C115" s="706"/>
      <c r="D115" s="475">
        <v>107</v>
      </c>
      <c r="E115" s="470"/>
      <c r="F115" s="470"/>
      <c r="G115" s="470"/>
      <c r="H115" s="470"/>
      <c r="I115" s="470"/>
      <c r="J115" s="470"/>
      <c r="K115" s="470"/>
      <c r="L115" s="470"/>
      <c r="M115" s="470"/>
      <c r="N115" s="470"/>
    </row>
    <row r="116" spans="1:14" ht="75" customHeight="1" x14ac:dyDescent="0.3">
      <c r="A116" s="706" t="s">
        <v>10638</v>
      </c>
      <c r="B116" s="706"/>
      <c r="C116" s="706"/>
      <c r="D116" s="475">
        <v>108</v>
      </c>
      <c r="E116" s="470"/>
      <c r="F116" s="470"/>
      <c r="G116" s="470"/>
      <c r="H116" s="470"/>
      <c r="I116" s="470"/>
      <c r="J116" s="470"/>
      <c r="K116" s="470"/>
      <c r="L116" s="470"/>
      <c r="M116" s="470"/>
      <c r="N116" s="470"/>
    </row>
    <row r="117" spans="1:14" ht="75" customHeight="1" x14ac:dyDescent="0.3">
      <c r="A117" s="744" t="s">
        <v>10639</v>
      </c>
      <c r="B117" s="707" t="s">
        <v>10640</v>
      </c>
      <c r="C117" s="709"/>
      <c r="D117" s="475">
        <v>109</v>
      </c>
      <c r="E117" s="470"/>
      <c r="F117" s="470"/>
      <c r="G117" s="470"/>
      <c r="H117" s="470"/>
      <c r="I117" s="470"/>
      <c r="J117" s="470"/>
      <c r="K117" s="470"/>
      <c r="L117" s="470"/>
      <c r="M117" s="470"/>
      <c r="N117" s="470"/>
    </row>
    <row r="118" spans="1:14" ht="75" customHeight="1" x14ac:dyDescent="0.3">
      <c r="A118" s="745"/>
      <c r="B118" s="707" t="s">
        <v>10641</v>
      </c>
      <c r="C118" s="709"/>
      <c r="D118" s="475">
        <v>110</v>
      </c>
      <c r="E118" s="470"/>
      <c r="F118" s="470"/>
      <c r="G118" s="470"/>
      <c r="H118" s="470"/>
      <c r="I118" s="470"/>
      <c r="J118" s="470"/>
      <c r="K118" s="470"/>
      <c r="L118" s="470"/>
      <c r="M118" s="470"/>
      <c r="N118" s="470"/>
    </row>
    <row r="119" spans="1:14" ht="75" customHeight="1" x14ac:dyDescent="0.3">
      <c r="A119" s="746"/>
      <c r="B119" s="707" t="s">
        <v>10642</v>
      </c>
      <c r="C119" s="709"/>
      <c r="D119" s="475">
        <v>111</v>
      </c>
      <c r="E119" s="470"/>
      <c r="F119" s="470"/>
      <c r="G119" s="470"/>
      <c r="H119" s="470"/>
      <c r="I119" s="470"/>
      <c r="J119" s="470"/>
      <c r="K119" s="470"/>
      <c r="L119" s="470"/>
      <c r="M119" s="470"/>
      <c r="N119" s="470"/>
    </row>
    <row r="120" spans="1:14" ht="43.15" customHeight="1" x14ac:dyDescent="0.3">
      <c r="A120" s="706" t="s">
        <v>365</v>
      </c>
      <c r="B120" s="706"/>
      <c r="C120" s="706"/>
      <c r="D120" s="475">
        <v>112</v>
      </c>
      <c r="E120" s="493"/>
      <c r="F120" s="493"/>
      <c r="G120" s="493"/>
      <c r="H120" s="493"/>
      <c r="I120" s="493"/>
      <c r="J120" s="493"/>
      <c r="K120" s="493"/>
      <c r="L120" s="493"/>
      <c r="M120" s="493"/>
      <c r="N120" s="493"/>
    </row>
    <row r="122" spans="1:14" ht="31.9" customHeight="1" x14ac:dyDescent="0.45">
      <c r="A122" s="301" t="s">
        <v>199</v>
      </c>
      <c r="B122" s="302"/>
      <c r="C122" s="303"/>
    </row>
    <row r="123" spans="1:14" ht="33.6" customHeight="1" x14ac:dyDescent="0.3">
      <c r="A123" s="747" t="s">
        <v>10219</v>
      </c>
      <c r="B123" s="747"/>
      <c r="C123" s="747"/>
    </row>
    <row r="124" spans="1:14" ht="33.6" customHeight="1" x14ac:dyDescent="0.3">
      <c r="A124" s="742" t="s">
        <v>10220</v>
      </c>
      <c r="B124" s="742"/>
      <c r="C124" s="742"/>
    </row>
    <row r="125" spans="1:14" ht="33.6" customHeight="1" x14ac:dyDescent="0.3">
      <c r="A125" s="743" t="s">
        <v>10265</v>
      </c>
      <c r="B125" s="743"/>
      <c r="C125" s="743"/>
    </row>
    <row r="126" spans="1:14" ht="33.6" customHeight="1" x14ac:dyDescent="0.3">
      <c r="A126" s="742" t="s">
        <v>2895</v>
      </c>
      <c r="B126" s="742"/>
      <c r="C126" s="742"/>
    </row>
  </sheetData>
  <sheetProtection selectLockedCells="1" selectUnlockedCells="1"/>
  <mergeCells count="127">
    <mergeCell ref="K6:K7"/>
    <mergeCell ref="L6:L7"/>
    <mergeCell ref="F6:F7"/>
    <mergeCell ref="B110:C110"/>
    <mergeCell ref="E6:E7"/>
    <mergeCell ref="A25:C25"/>
    <mergeCell ref="A24:C24"/>
    <mergeCell ref="A27:C27"/>
    <mergeCell ref="A62:A65"/>
    <mergeCell ref="A9:C9"/>
    <mergeCell ref="A8:C8"/>
    <mergeCell ref="A6:C7"/>
    <mergeCell ref="D6:D7"/>
    <mergeCell ref="B60:C60"/>
    <mergeCell ref="B56:C56"/>
    <mergeCell ref="B59:C59"/>
    <mergeCell ref="B57:C57"/>
    <mergeCell ref="B39:C39"/>
    <mergeCell ref="A30:C30"/>
    <mergeCell ref="A28:C28"/>
    <mergeCell ref="B113:C113"/>
    <mergeCell ref="A111:A113"/>
    <mergeCell ref="B105:C105"/>
    <mergeCell ref="B106:C106"/>
    <mergeCell ref="B107:C107"/>
    <mergeCell ref="A105:A107"/>
    <mergeCell ref="B111:C111"/>
    <mergeCell ref="A108:A110"/>
    <mergeCell ref="B108:C108"/>
    <mergeCell ref="B109:C109"/>
    <mergeCell ref="A126:C126"/>
    <mergeCell ref="A124:C124"/>
    <mergeCell ref="A125:C125"/>
    <mergeCell ref="B117:C117"/>
    <mergeCell ref="B118:C118"/>
    <mergeCell ref="A117:A119"/>
    <mergeCell ref="B119:C119"/>
    <mergeCell ref="A120:C120"/>
    <mergeCell ref="A123:C123"/>
    <mergeCell ref="B2:C2"/>
    <mergeCell ref="A17:C17"/>
    <mergeCell ref="A11:C11"/>
    <mergeCell ref="A18:C18"/>
    <mergeCell ref="A19:C19"/>
    <mergeCell ref="A10:C10"/>
    <mergeCell ref="A13:C13"/>
    <mergeCell ref="A5:N5"/>
    <mergeCell ref="N6:N7"/>
    <mergeCell ref="M6:M7"/>
    <mergeCell ref="A12:C12"/>
    <mergeCell ref="A91:C91"/>
    <mergeCell ref="B64:C64"/>
    <mergeCell ref="A93:C93"/>
    <mergeCell ref="B38:C38"/>
    <mergeCell ref="B62:C62"/>
    <mergeCell ref="B37:C37"/>
    <mergeCell ref="A26:C26"/>
    <mergeCell ref="A66:C66"/>
    <mergeCell ref="A35:A54"/>
    <mergeCell ref="H6:J6"/>
    <mergeCell ref="A29:C29"/>
    <mergeCell ref="A14:C14"/>
    <mergeCell ref="A16:C16"/>
    <mergeCell ref="A23:C23"/>
    <mergeCell ref="G6:G7"/>
    <mergeCell ref="A20:C20"/>
    <mergeCell ref="A21:C21"/>
    <mergeCell ref="A22:C22"/>
    <mergeCell ref="A15:C15"/>
    <mergeCell ref="A85:C85"/>
    <mergeCell ref="A84:C84"/>
    <mergeCell ref="A77:C77"/>
    <mergeCell ref="B58:C58"/>
    <mergeCell ref="B35:C35"/>
    <mergeCell ref="A104:C104"/>
    <mergeCell ref="A103:C103"/>
    <mergeCell ref="A98:C98"/>
    <mergeCell ref="A87:C87"/>
    <mergeCell ref="A94:C94"/>
    <mergeCell ref="A31:C31"/>
    <mergeCell ref="A32:C32"/>
    <mergeCell ref="A73:C73"/>
    <mergeCell ref="A74:C74"/>
    <mergeCell ref="A33:C33"/>
    <mergeCell ref="B69:C69"/>
    <mergeCell ref="A34:C34"/>
    <mergeCell ref="B41:C41"/>
    <mergeCell ref="A67:A69"/>
    <mergeCell ref="B40:C40"/>
    <mergeCell ref="A97:C97"/>
    <mergeCell ref="A81:C81"/>
    <mergeCell ref="A79:C79"/>
    <mergeCell ref="A96:C96"/>
    <mergeCell ref="A80:C80"/>
    <mergeCell ref="A71:C71"/>
    <mergeCell ref="A78:C78"/>
    <mergeCell ref="A83:C83"/>
    <mergeCell ref="A92:C92"/>
    <mergeCell ref="A89:C89"/>
    <mergeCell ref="B68:C68"/>
    <mergeCell ref="B42:C42"/>
    <mergeCell ref="A70:C70"/>
    <mergeCell ref="B43:C43"/>
    <mergeCell ref="B63:C63"/>
    <mergeCell ref="A82:C82"/>
    <mergeCell ref="B61:C61"/>
    <mergeCell ref="B65:C65"/>
    <mergeCell ref="A99:C99"/>
    <mergeCell ref="A100:C100"/>
    <mergeCell ref="A76:C76"/>
    <mergeCell ref="A95:C95"/>
    <mergeCell ref="B36:C36"/>
    <mergeCell ref="A55:A61"/>
    <mergeCell ref="A88:C88"/>
    <mergeCell ref="B44:B54"/>
    <mergeCell ref="B67:C67"/>
    <mergeCell ref="A75:C75"/>
    <mergeCell ref="B112:C112"/>
    <mergeCell ref="A101:C101"/>
    <mergeCell ref="B55:C55"/>
    <mergeCell ref="A72:C72"/>
    <mergeCell ref="A114:C114"/>
    <mergeCell ref="A116:C116"/>
    <mergeCell ref="A115:C115"/>
    <mergeCell ref="A90:C90"/>
    <mergeCell ref="A86:C86"/>
    <mergeCell ref="A102:C102"/>
  </mergeCells>
  <phoneticPr fontId="0" type="noConversion"/>
  <conditionalFormatting sqref="E63:J65 L63:N65 E10:N62">
    <cfRule type="cellIs" dxfId="24" priority="13" stopIfTrue="1" operator="lessThan">
      <formula>0</formula>
    </cfRule>
  </conditionalFormatting>
  <conditionalFormatting sqref="E9:N9">
    <cfRule type="cellIs" dxfId="23" priority="6" stopIfTrue="1" operator="lessThan">
      <formula>0</formula>
    </cfRule>
  </conditionalFormatting>
  <conditionalFormatting sqref="E66:J66 L66:N66">
    <cfRule type="cellIs" dxfId="22" priority="5" stopIfTrue="1" operator="lessThan">
      <formula>0</formula>
    </cfRule>
  </conditionalFormatting>
  <conditionalFormatting sqref="K63:K65">
    <cfRule type="cellIs" dxfId="21" priority="3" stopIfTrue="1" operator="lessThan">
      <formula>0</formula>
    </cfRule>
  </conditionalFormatting>
  <conditionalFormatting sqref="E67:J67 L67:N67">
    <cfRule type="cellIs" dxfId="20" priority="2" stopIfTrue="1" operator="lessThan">
      <formula>0</formula>
    </cfRule>
  </conditionalFormatting>
  <conditionalFormatting sqref="K66:K69">
    <cfRule type="cellIs" dxfId="19"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enableFormatConditionsCalculation="0">
    <tabColor indexed="26"/>
    <pageSetUpPr fitToPage="1"/>
  </sheetPr>
  <dimension ref="A1:L33"/>
  <sheetViews>
    <sheetView showGridLines="0" topLeftCell="A25" zoomScale="80" zoomScaleNormal="80" zoomScaleSheetLayoutView="70" workbookViewId="0">
      <selection activeCell="I31" sqref="I31"/>
    </sheetView>
  </sheetViews>
  <sheetFormatPr defaultRowHeight="11.25" x14ac:dyDescent="0.2"/>
  <cols>
    <col min="1" max="1" width="95" style="66" customWidth="1"/>
    <col min="2" max="2" width="4.7109375" style="66" customWidth="1"/>
    <col min="3" max="9" width="18.7109375" style="66" customWidth="1"/>
    <col min="10" max="10" width="28.7109375" style="66" customWidth="1"/>
    <col min="11" max="16384" width="9.140625" style="66"/>
  </cols>
  <sheetData>
    <row r="1" spans="1:12" ht="7.5" customHeight="1" x14ac:dyDescent="0.2">
      <c r="A1" s="65"/>
      <c r="B1" s="65"/>
      <c r="C1" s="65"/>
      <c r="D1" s="65"/>
      <c r="E1" s="65"/>
      <c r="F1" s="65"/>
      <c r="G1" s="65"/>
      <c r="H1" s="65"/>
      <c r="I1" s="65"/>
      <c r="J1" s="65"/>
      <c r="K1" s="65"/>
      <c r="L1" s="65"/>
    </row>
    <row r="2" spans="1:12" ht="12.75" x14ac:dyDescent="0.2">
      <c r="A2" s="67" t="s">
        <v>118</v>
      </c>
      <c r="B2" s="765" t="str">
        <f>IF('Титул ф.1'!D24=0," ",'Титул ф.1'!D24)</f>
        <v>Кондинский районный суд</v>
      </c>
      <c r="C2" s="766"/>
      <c r="D2" s="766"/>
      <c r="E2" s="766"/>
      <c r="F2" s="766"/>
      <c r="G2" s="767"/>
      <c r="H2" s="68"/>
    </row>
    <row r="3" spans="1:12" ht="12.75" customHeight="1" x14ac:dyDescent="0.2">
      <c r="A3" s="69"/>
      <c r="B3" s="69"/>
      <c r="C3" s="69"/>
      <c r="D3" s="70"/>
      <c r="E3" s="71"/>
      <c r="F3" s="769"/>
      <c r="G3" s="769"/>
      <c r="H3" s="72"/>
    </row>
    <row r="4" spans="1:12" ht="34.9" customHeight="1" x14ac:dyDescent="0.2">
      <c r="A4" s="768" t="s">
        <v>10646</v>
      </c>
      <c r="B4" s="768"/>
      <c r="C4" s="768"/>
      <c r="D4" s="768"/>
      <c r="E4" s="768"/>
      <c r="F4" s="768"/>
      <c r="G4" s="768"/>
      <c r="H4" s="768"/>
      <c r="I4" s="768"/>
    </row>
    <row r="5" spans="1:12" ht="25.9" customHeight="1" x14ac:dyDescent="0.2">
      <c r="A5" s="770" t="s">
        <v>11076</v>
      </c>
      <c r="B5" s="770"/>
      <c r="C5" s="770"/>
      <c r="D5" s="770"/>
      <c r="E5" s="770"/>
      <c r="F5" s="770"/>
      <c r="G5" s="770"/>
      <c r="H5" s="770"/>
      <c r="I5" s="770"/>
      <c r="J5" s="65"/>
      <c r="K5" s="65"/>
      <c r="L5" s="65"/>
    </row>
    <row r="6" spans="1:12" ht="73.900000000000006" customHeight="1" x14ac:dyDescent="0.2">
      <c r="A6" s="189" t="s">
        <v>135</v>
      </c>
      <c r="B6" s="335" t="s">
        <v>241</v>
      </c>
      <c r="C6" s="107" t="s">
        <v>10225</v>
      </c>
      <c r="D6" s="107" t="s">
        <v>209</v>
      </c>
      <c r="E6" s="107" t="s">
        <v>190</v>
      </c>
      <c r="F6" s="406" t="s">
        <v>10226</v>
      </c>
      <c r="G6" s="107" t="s">
        <v>10223</v>
      </c>
      <c r="H6" s="406" t="s">
        <v>10227</v>
      </c>
      <c r="I6" s="107" t="s">
        <v>10224</v>
      </c>
      <c r="J6" s="73"/>
    </row>
    <row r="7" spans="1:12" ht="12.75" x14ac:dyDescent="0.2">
      <c r="A7" s="191" t="s">
        <v>168</v>
      </c>
      <c r="B7" s="191" t="s">
        <v>189</v>
      </c>
      <c r="C7" s="334">
        <v>1</v>
      </c>
      <c r="D7" s="334">
        <v>2</v>
      </c>
      <c r="E7" s="334">
        <v>3</v>
      </c>
      <c r="F7" s="334">
        <v>4</v>
      </c>
      <c r="G7" s="334">
        <v>5</v>
      </c>
      <c r="H7" s="334">
        <v>6</v>
      </c>
      <c r="I7" s="334">
        <v>7</v>
      </c>
    </row>
    <row r="8" spans="1:12" ht="21.6" customHeight="1" x14ac:dyDescent="0.2">
      <c r="A8" s="231" t="s">
        <v>97</v>
      </c>
      <c r="B8" s="334">
        <v>1</v>
      </c>
      <c r="C8" s="373"/>
      <c r="D8" s="373">
        <f t="shared" ref="D8:I8" si="0">SUM(D10:D16)</f>
        <v>0</v>
      </c>
      <c r="E8" s="373">
        <f t="shared" si="0"/>
        <v>0</v>
      </c>
      <c r="F8" s="373">
        <f t="shared" si="0"/>
        <v>0</v>
      </c>
      <c r="G8" s="373">
        <f t="shared" si="0"/>
        <v>0</v>
      </c>
      <c r="H8" s="373">
        <f t="shared" si="0"/>
        <v>0</v>
      </c>
      <c r="I8" s="373">
        <f t="shared" si="0"/>
        <v>0</v>
      </c>
    </row>
    <row r="9" spans="1:12" ht="22.9" customHeight="1" x14ac:dyDescent="0.2">
      <c r="A9" s="232" t="s">
        <v>432</v>
      </c>
      <c r="B9" s="334">
        <v>2</v>
      </c>
      <c r="C9" s="116"/>
      <c r="D9" s="116"/>
      <c r="E9" s="116"/>
      <c r="F9" s="116"/>
      <c r="G9" s="116"/>
      <c r="H9" s="116"/>
      <c r="I9" s="116"/>
    </row>
    <row r="10" spans="1:12" ht="23.45" customHeight="1" x14ac:dyDescent="0.2">
      <c r="A10" s="231" t="s">
        <v>68</v>
      </c>
      <c r="B10" s="334">
        <v>3</v>
      </c>
      <c r="C10" s="116"/>
      <c r="D10" s="116"/>
      <c r="E10" s="116"/>
      <c r="F10" s="116"/>
      <c r="G10" s="116"/>
      <c r="H10" s="116"/>
      <c r="I10" s="116"/>
    </row>
    <row r="11" spans="1:12" ht="37.9" customHeight="1" x14ac:dyDescent="0.2">
      <c r="A11" s="231" t="s">
        <v>166</v>
      </c>
      <c r="B11" s="334">
        <v>4</v>
      </c>
      <c r="C11" s="116"/>
      <c r="D11" s="116"/>
      <c r="E11" s="116"/>
      <c r="F11" s="116"/>
      <c r="G11" s="116"/>
      <c r="H11" s="116"/>
      <c r="I11" s="116"/>
    </row>
    <row r="12" spans="1:12" ht="34.9" customHeight="1" x14ac:dyDescent="0.2">
      <c r="A12" s="231" t="s">
        <v>431</v>
      </c>
      <c r="B12" s="334">
        <v>5</v>
      </c>
      <c r="C12" s="116"/>
      <c r="D12" s="116"/>
      <c r="E12" s="116"/>
      <c r="F12" s="116"/>
      <c r="G12" s="116"/>
      <c r="H12" s="116"/>
      <c r="I12" s="116"/>
    </row>
    <row r="13" spans="1:12" ht="45" customHeight="1" x14ac:dyDescent="0.2">
      <c r="A13" s="231" t="s">
        <v>63</v>
      </c>
      <c r="B13" s="334">
        <v>6</v>
      </c>
      <c r="C13" s="116"/>
      <c r="D13" s="116"/>
      <c r="E13" s="116"/>
      <c r="F13" s="116"/>
      <c r="G13" s="116"/>
      <c r="H13" s="116"/>
      <c r="I13" s="116"/>
    </row>
    <row r="14" spans="1:12" ht="19.149999999999999" customHeight="1" x14ac:dyDescent="0.2">
      <c r="A14" s="231" t="s">
        <v>64</v>
      </c>
      <c r="B14" s="334">
        <v>7</v>
      </c>
      <c r="C14" s="116"/>
      <c r="D14" s="116"/>
      <c r="E14" s="116"/>
      <c r="F14" s="116"/>
      <c r="G14" s="116"/>
      <c r="H14" s="116"/>
      <c r="I14" s="116"/>
    </row>
    <row r="15" spans="1:12" ht="19.149999999999999" customHeight="1" x14ac:dyDescent="0.2">
      <c r="A15" s="231" t="s">
        <v>98</v>
      </c>
      <c r="B15" s="334">
        <v>8</v>
      </c>
      <c r="C15" s="116"/>
      <c r="D15" s="116"/>
      <c r="E15" s="116"/>
      <c r="F15" s="116"/>
      <c r="G15" s="116"/>
      <c r="H15" s="116"/>
      <c r="I15" s="116"/>
    </row>
    <row r="16" spans="1:12" ht="19.149999999999999" customHeight="1" x14ac:dyDescent="0.2">
      <c r="A16" s="231" t="s">
        <v>99</v>
      </c>
      <c r="B16" s="334">
        <v>9</v>
      </c>
      <c r="C16" s="116"/>
      <c r="D16" s="116"/>
      <c r="E16" s="116"/>
      <c r="F16" s="116"/>
      <c r="G16" s="116"/>
      <c r="H16" s="116"/>
      <c r="I16" s="116"/>
    </row>
    <row r="19" spans="1:10" ht="39" customHeight="1" x14ac:dyDescent="0.3">
      <c r="A19" s="771" t="s">
        <v>11077</v>
      </c>
      <c r="B19" s="771"/>
      <c r="C19" s="771"/>
      <c r="D19" s="771"/>
      <c r="E19" s="771"/>
      <c r="F19" s="74"/>
      <c r="G19" s="75"/>
      <c r="H19" s="75"/>
      <c r="I19" s="75"/>
    </row>
    <row r="20" spans="1:10" ht="130.5" customHeight="1" x14ac:dyDescent="0.2">
      <c r="A20" s="233" t="s">
        <v>17</v>
      </c>
      <c r="B20" s="341" t="s">
        <v>241</v>
      </c>
      <c r="C20" s="234" t="s">
        <v>125</v>
      </c>
      <c r="D20" s="234" t="s">
        <v>66</v>
      </c>
      <c r="E20" s="234" t="s">
        <v>67</v>
      </c>
      <c r="F20" s="407" t="s">
        <v>10228</v>
      </c>
      <c r="G20" s="234" t="s">
        <v>433</v>
      </c>
      <c r="H20" s="234" t="s">
        <v>126</v>
      </c>
      <c r="I20" s="234" t="s">
        <v>434</v>
      </c>
      <c r="J20" s="234" t="s">
        <v>10229</v>
      </c>
    </row>
    <row r="21" spans="1:10" ht="14.25" x14ac:dyDescent="0.2">
      <c r="A21" s="336" t="s">
        <v>168</v>
      </c>
      <c r="B21" s="337"/>
      <c r="C21" s="338">
        <v>1</v>
      </c>
      <c r="D21" s="338">
        <v>2</v>
      </c>
      <c r="E21" s="338">
        <v>3</v>
      </c>
      <c r="F21" s="338">
        <v>4</v>
      </c>
      <c r="G21" s="338">
        <v>5</v>
      </c>
      <c r="H21" s="338">
        <v>6</v>
      </c>
      <c r="I21" s="338">
        <v>7</v>
      </c>
      <c r="J21" s="338">
        <v>8</v>
      </c>
    </row>
    <row r="22" spans="1:10" ht="24.6" customHeight="1" x14ac:dyDescent="0.2">
      <c r="A22" s="190" t="s">
        <v>185</v>
      </c>
      <c r="B22" s="339">
        <v>1</v>
      </c>
      <c r="C22" s="116">
        <v>2</v>
      </c>
      <c r="D22" s="116">
        <v>1</v>
      </c>
      <c r="E22" s="116">
        <v>1</v>
      </c>
      <c r="F22" s="116">
        <v>947802</v>
      </c>
      <c r="G22" s="116"/>
      <c r="H22" s="116"/>
      <c r="I22" s="116"/>
      <c r="J22" s="116"/>
    </row>
    <row r="23" spans="1:10" ht="34.9" customHeight="1" x14ac:dyDescent="0.2">
      <c r="B23" s="68"/>
    </row>
    <row r="24" spans="1:10" ht="62.25" customHeight="1" x14ac:dyDescent="0.3">
      <c r="A24" s="772" t="s">
        <v>10645</v>
      </c>
      <c r="B24" s="772"/>
      <c r="C24" s="772"/>
      <c r="D24" s="772"/>
      <c r="E24" s="157"/>
      <c r="F24" s="762" t="s">
        <v>10644</v>
      </c>
      <c r="G24" s="762"/>
      <c r="H24" s="762"/>
      <c r="I24" s="762"/>
    </row>
    <row r="25" spans="1:10" ht="15.75" x14ac:dyDescent="0.25">
      <c r="A25" s="354" t="s">
        <v>11078</v>
      </c>
      <c r="B25" s="158"/>
      <c r="C25" s="158"/>
      <c r="D25" s="158"/>
      <c r="E25" s="159"/>
      <c r="F25" s="235"/>
      <c r="G25" s="235"/>
      <c r="H25" s="235"/>
      <c r="I25" s="235"/>
    </row>
    <row r="26" spans="1:10" ht="33" customHeight="1" x14ac:dyDescent="0.3">
      <c r="A26" s="160" t="s">
        <v>17</v>
      </c>
      <c r="B26" s="341" t="s">
        <v>241</v>
      </c>
      <c r="C26" s="161" t="s">
        <v>18</v>
      </c>
      <c r="D26" s="161" t="s">
        <v>19</v>
      </c>
      <c r="E26" s="162"/>
      <c r="F26" s="763" t="s">
        <v>14</v>
      </c>
      <c r="G26" s="763"/>
      <c r="H26" s="344" t="s">
        <v>241</v>
      </c>
      <c r="I26" s="133" t="s">
        <v>15</v>
      </c>
    </row>
    <row r="27" spans="1:10" ht="15.6" customHeight="1" x14ac:dyDescent="0.3">
      <c r="A27" s="340" t="s">
        <v>168</v>
      </c>
      <c r="B27" s="163"/>
      <c r="C27" s="341">
        <v>1</v>
      </c>
      <c r="D27" s="341">
        <v>2</v>
      </c>
      <c r="E27" s="164"/>
      <c r="F27" s="763" t="s">
        <v>168</v>
      </c>
      <c r="G27" s="763"/>
      <c r="H27" s="133"/>
      <c r="I27" s="132">
        <v>1</v>
      </c>
    </row>
    <row r="28" spans="1:10" ht="27" customHeight="1" x14ac:dyDescent="0.2">
      <c r="A28" s="409" t="s">
        <v>186</v>
      </c>
      <c r="B28" s="342">
        <v>1</v>
      </c>
      <c r="C28" s="187"/>
      <c r="D28" s="187"/>
      <c r="E28" s="165"/>
      <c r="F28" s="761" t="s">
        <v>62</v>
      </c>
      <c r="G28" s="761"/>
      <c r="H28" s="132">
        <v>1</v>
      </c>
      <c r="I28" s="187"/>
    </row>
    <row r="29" spans="1:10" ht="58.15" customHeight="1" x14ac:dyDescent="0.2">
      <c r="A29" s="409" t="s">
        <v>207</v>
      </c>
      <c r="B29" s="342">
        <v>2</v>
      </c>
      <c r="C29" s="187"/>
      <c r="D29" s="187"/>
      <c r="E29" s="165"/>
      <c r="F29" s="761" t="s">
        <v>127</v>
      </c>
      <c r="G29" s="761"/>
      <c r="H29" s="132">
        <v>2</v>
      </c>
      <c r="I29" s="187"/>
    </row>
    <row r="30" spans="1:10" ht="45.6" customHeight="1" x14ac:dyDescent="0.2">
      <c r="A30" s="410" t="s">
        <v>95</v>
      </c>
      <c r="B30" s="343">
        <v>3</v>
      </c>
      <c r="C30" s="187"/>
      <c r="D30" s="187"/>
      <c r="E30" s="159"/>
      <c r="F30" s="764" t="s">
        <v>16</v>
      </c>
      <c r="G30" s="764"/>
      <c r="H30" s="132">
        <v>3</v>
      </c>
      <c r="I30" s="187"/>
    </row>
    <row r="31" spans="1:10" ht="34.9" customHeight="1" x14ac:dyDescent="0.2">
      <c r="A31" s="410" t="s">
        <v>10647</v>
      </c>
      <c r="B31" s="342">
        <v>4</v>
      </c>
      <c r="C31" s="187"/>
      <c r="D31" s="187"/>
      <c r="E31" s="159"/>
      <c r="F31" s="761" t="s">
        <v>247</v>
      </c>
      <c r="G31" s="761"/>
      <c r="H31" s="132">
        <v>4</v>
      </c>
      <c r="I31" s="187">
        <v>4</v>
      </c>
    </row>
    <row r="32" spans="1:10" ht="42.6" customHeight="1" x14ac:dyDescent="0.2">
      <c r="A32" s="408" t="s">
        <v>20</v>
      </c>
      <c r="B32" s="342">
        <v>5</v>
      </c>
      <c r="C32" s="187"/>
      <c r="D32" s="187"/>
      <c r="E32" s="159"/>
      <c r="F32" s="761" t="s">
        <v>56</v>
      </c>
      <c r="G32" s="761"/>
      <c r="H32" s="132">
        <v>5</v>
      </c>
      <c r="I32" s="187">
        <v>1</v>
      </c>
    </row>
    <row r="33" spans="1:4" ht="39" customHeight="1" x14ac:dyDescent="0.2">
      <c r="A33" s="411" t="s">
        <v>21</v>
      </c>
      <c r="B33" s="342">
        <v>6</v>
      </c>
      <c r="C33" s="187"/>
      <c r="D33" s="187"/>
    </row>
  </sheetData>
  <sheetProtection selectLockedCells="1" selectUnlockedCells="1"/>
  <mergeCells count="14">
    <mergeCell ref="B2:G2"/>
    <mergeCell ref="A4:I4"/>
    <mergeCell ref="F3:G3"/>
    <mergeCell ref="A5:I5"/>
    <mergeCell ref="A19:E19"/>
    <mergeCell ref="A24:D24"/>
    <mergeCell ref="F31:G31"/>
    <mergeCell ref="F32:G32"/>
    <mergeCell ref="F24:I24"/>
    <mergeCell ref="F26:G26"/>
    <mergeCell ref="F27:G27"/>
    <mergeCell ref="F28:G28"/>
    <mergeCell ref="F29:G29"/>
    <mergeCell ref="F30:G30"/>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tabColor indexed="26"/>
  </sheetPr>
  <dimension ref="A1:U61"/>
  <sheetViews>
    <sheetView showGridLines="0" zoomScale="70" zoomScaleNormal="70" workbookViewId="0">
      <selection activeCell="D13" sqref="D13"/>
    </sheetView>
  </sheetViews>
  <sheetFormatPr defaultRowHeight="12.75" x14ac:dyDescent="0.2"/>
  <cols>
    <col min="1" max="1" width="11.85546875" style="65" customWidth="1"/>
    <col min="2" max="2" width="48.42578125" style="65" customWidth="1"/>
    <col min="3" max="3" width="6.42578125" style="65" customWidth="1"/>
    <col min="4" max="21" width="13.7109375" style="65" customWidth="1"/>
    <col min="22" max="16384" width="9.140625" style="65"/>
  </cols>
  <sheetData>
    <row r="1" spans="1:21" ht="6.75" customHeight="1" x14ac:dyDescent="0.2"/>
    <row r="2" spans="1:21" s="79" customFormat="1" ht="17.25" customHeight="1" x14ac:dyDescent="0.25">
      <c r="A2" s="67" t="s">
        <v>118</v>
      </c>
      <c r="B2" s="67"/>
      <c r="C2" s="67"/>
      <c r="D2" s="67"/>
      <c r="E2" s="822" t="str">
        <f>IF('Титул ф.1'!D24=0," ",'Титул ф.1'!D24)</f>
        <v>Кондинский районный суд</v>
      </c>
      <c r="F2" s="823"/>
      <c r="G2" s="823"/>
      <c r="H2" s="823"/>
      <c r="I2" s="823"/>
      <c r="J2" s="823"/>
      <c r="K2" s="824"/>
      <c r="L2" s="76"/>
      <c r="M2" s="76"/>
      <c r="N2" s="76"/>
      <c r="O2" s="76"/>
      <c r="P2" s="68"/>
      <c r="Q2" s="68"/>
      <c r="R2" s="77"/>
      <c r="S2" s="78"/>
      <c r="T2" s="78"/>
    </row>
    <row r="3" spans="1:21" s="79" customFormat="1" ht="10.9" customHeight="1" x14ac:dyDescent="0.25">
      <c r="A3" s="67"/>
      <c r="B3" s="67"/>
      <c r="C3" s="67"/>
      <c r="D3" s="67"/>
      <c r="E3" s="141"/>
      <c r="F3" s="141"/>
      <c r="G3" s="141"/>
      <c r="H3" s="141"/>
      <c r="I3" s="141"/>
      <c r="J3" s="141"/>
      <c r="K3" s="141"/>
      <c r="L3" s="76"/>
      <c r="M3" s="76"/>
      <c r="N3" s="76"/>
      <c r="O3" s="76"/>
      <c r="P3" s="68"/>
      <c r="Q3" s="68"/>
      <c r="R3" s="77"/>
      <c r="S3" s="78"/>
      <c r="T3" s="78"/>
    </row>
    <row r="4" spans="1:21" s="79" customFormat="1" ht="47.25" customHeight="1" x14ac:dyDescent="0.2">
      <c r="A4" s="825" t="s">
        <v>109</v>
      </c>
      <c r="B4" s="825"/>
      <c r="C4" s="825"/>
      <c r="D4" s="825"/>
      <c r="E4" s="825"/>
      <c r="F4" s="825"/>
      <c r="G4" s="825"/>
      <c r="H4" s="825"/>
      <c r="I4" s="825"/>
      <c r="J4" s="825"/>
      <c r="K4" s="825"/>
      <c r="L4" s="825"/>
      <c r="M4" s="825"/>
      <c r="N4" s="71"/>
      <c r="O4" s="71"/>
      <c r="P4" s="68"/>
      <c r="Q4" s="80"/>
      <c r="R4" s="81"/>
      <c r="S4" s="68"/>
      <c r="T4" s="68"/>
    </row>
    <row r="5" spans="1:21" ht="32.25" customHeight="1" x14ac:dyDescent="0.2">
      <c r="A5" s="826" t="s">
        <v>11079</v>
      </c>
      <c r="B5" s="826"/>
      <c r="C5" s="826"/>
      <c r="D5" s="826"/>
      <c r="E5" s="826"/>
      <c r="F5" s="826"/>
      <c r="G5" s="826"/>
      <c r="H5" s="826"/>
      <c r="I5" s="826"/>
      <c r="J5" s="826"/>
      <c r="K5" s="826"/>
      <c r="L5" s="826"/>
      <c r="M5" s="826"/>
      <c r="N5" s="826"/>
      <c r="O5" s="826"/>
      <c r="P5" s="826"/>
      <c r="Q5" s="826"/>
      <c r="R5" s="826"/>
      <c r="S5" s="826"/>
      <c r="T5" s="826"/>
      <c r="U5" s="826"/>
    </row>
    <row r="6" spans="1:21" s="126" customFormat="1" ht="21" customHeight="1" x14ac:dyDescent="0.2">
      <c r="A6" s="800" t="s">
        <v>270</v>
      </c>
      <c r="B6" s="801"/>
      <c r="C6" s="809" t="s">
        <v>241</v>
      </c>
      <c r="D6" s="806" t="s">
        <v>194</v>
      </c>
      <c r="E6" s="807"/>
      <c r="F6" s="807"/>
      <c r="G6" s="807"/>
      <c r="H6" s="807"/>
      <c r="I6" s="807"/>
      <c r="J6" s="807"/>
      <c r="K6" s="807"/>
      <c r="L6" s="807"/>
      <c r="M6" s="816"/>
      <c r="N6" s="816"/>
      <c r="O6" s="816"/>
      <c r="P6" s="816"/>
      <c r="Q6" s="816"/>
      <c r="R6" s="816"/>
      <c r="S6" s="807"/>
      <c r="T6" s="807"/>
      <c r="U6" s="808"/>
    </row>
    <row r="7" spans="1:21" s="126" customFormat="1" ht="21" customHeight="1" x14ac:dyDescent="0.2">
      <c r="A7" s="802"/>
      <c r="B7" s="803"/>
      <c r="C7" s="810"/>
      <c r="D7" s="806" t="s">
        <v>177</v>
      </c>
      <c r="E7" s="807"/>
      <c r="F7" s="807"/>
      <c r="G7" s="807"/>
      <c r="H7" s="807"/>
      <c r="I7" s="807"/>
      <c r="J7" s="807"/>
      <c r="K7" s="807"/>
      <c r="L7" s="807"/>
      <c r="M7" s="806" t="s">
        <v>178</v>
      </c>
      <c r="N7" s="807"/>
      <c r="O7" s="807"/>
      <c r="P7" s="807"/>
      <c r="Q7" s="807"/>
      <c r="R7" s="808"/>
      <c r="S7" s="816" t="s">
        <v>10649</v>
      </c>
      <c r="T7" s="816"/>
      <c r="U7" s="801"/>
    </row>
    <row r="8" spans="1:21" s="126" customFormat="1" ht="24" customHeight="1" x14ac:dyDescent="0.2">
      <c r="A8" s="802"/>
      <c r="B8" s="803"/>
      <c r="C8" s="810"/>
      <c r="D8" s="774" t="s">
        <v>10270</v>
      </c>
      <c r="E8" s="806" t="s">
        <v>10648</v>
      </c>
      <c r="F8" s="807"/>
      <c r="G8" s="807"/>
      <c r="H8" s="807"/>
      <c r="I8" s="807"/>
      <c r="J8" s="807"/>
      <c r="K8" s="808"/>
      <c r="L8" s="774" t="s">
        <v>347</v>
      </c>
      <c r="M8" s="804" t="s">
        <v>179</v>
      </c>
      <c r="N8" s="817"/>
      <c r="O8" s="805"/>
      <c r="P8" s="804" t="s">
        <v>10650</v>
      </c>
      <c r="Q8" s="817"/>
      <c r="R8" s="805"/>
      <c r="S8" s="804"/>
      <c r="T8" s="817"/>
      <c r="U8" s="805"/>
    </row>
    <row r="9" spans="1:21" s="126" customFormat="1" ht="19.149999999999999" customHeight="1" x14ac:dyDescent="0.2">
      <c r="A9" s="802"/>
      <c r="B9" s="803"/>
      <c r="C9" s="810"/>
      <c r="D9" s="785"/>
      <c r="E9" s="774" t="s">
        <v>272</v>
      </c>
      <c r="F9" s="786" t="s">
        <v>352</v>
      </c>
      <c r="G9" s="774" t="s">
        <v>273</v>
      </c>
      <c r="H9" s="774" t="s">
        <v>274</v>
      </c>
      <c r="I9" s="776" t="s">
        <v>96</v>
      </c>
      <c r="J9" s="777"/>
      <c r="K9" s="778"/>
      <c r="L9" s="785"/>
      <c r="M9" s="774" t="s">
        <v>275</v>
      </c>
      <c r="N9" s="774" t="s">
        <v>2921</v>
      </c>
      <c r="O9" s="786" t="s">
        <v>2922</v>
      </c>
      <c r="P9" s="774" t="s">
        <v>276</v>
      </c>
      <c r="Q9" s="774" t="s">
        <v>2923</v>
      </c>
      <c r="R9" s="786" t="s">
        <v>10271</v>
      </c>
      <c r="S9" s="774" t="s">
        <v>354</v>
      </c>
      <c r="T9" s="774" t="s">
        <v>353</v>
      </c>
      <c r="U9" s="774" t="s">
        <v>10651</v>
      </c>
    </row>
    <row r="10" spans="1:21" s="126" customFormat="1" ht="130.9" customHeight="1" x14ac:dyDescent="0.2">
      <c r="A10" s="804"/>
      <c r="B10" s="805"/>
      <c r="C10" s="811"/>
      <c r="D10" s="775"/>
      <c r="E10" s="775"/>
      <c r="F10" s="787"/>
      <c r="G10" s="775"/>
      <c r="H10" s="775"/>
      <c r="I10" s="168" t="s">
        <v>200</v>
      </c>
      <c r="J10" s="172" t="s">
        <v>277</v>
      </c>
      <c r="K10" s="172" t="s">
        <v>2920</v>
      </c>
      <c r="L10" s="775"/>
      <c r="M10" s="775"/>
      <c r="N10" s="775"/>
      <c r="O10" s="787"/>
      <c r="P10" s="775"/>
      <c r="Q10" s="775"/>
      <c r="R10" s="787"/>
      <c r="S10" s="775"/>
      <c r="T10" s="775"/>
      <c r="U10" s="775"/>
    </row>
    <row r="11" spans="1:21" s="126" customFormat="1" ht="15" customHeight="1" x14ac:dyDescent="0.2">
      <c r="A11" s="820" t="s">
        <v>168</v>
      </c>
      <c r="B11" s="821"/>
      <c r="C11" s="166"/>
      <c r="D11" s="167">
        <v>1</v>
      </c>
      <c r="E11" s="167">
        <v>2</v>
      </c>
      <c r="F11" s="167">
        <v>3</v>
      </c>
      <c r="G11" s="167">
        <v>4</v>
      </c>
      <c r="H11" s="167">
        <v>5</v>
      </c>
      <c r="I11" s="167">
        <v>6</v>
      </c>
      <c r="J11" s="167">
        <v>7</v>
      </c>
      <c r="K11" s="167">
        <v>8</v>
      </c>
      <c r="L11" s="167">
        <v>9</v>
      </c>
      <c r="M11" s="167">
        <v>10</v>
      </c>
      <c r="N11" s="167">
        <v>11</v>
      </c>
      <c r="O11" s="167">
        <v>12</v>
      </c>
      <c r="P11" s="167">
        <v>13</v>
      </c>
      <c r="Q11" s="167">
        <v>14</v>
      </c>
      <c r="R11" s="167">
        <v>15</v>
      </c>
      <c r="S11" s="167">
        <v>16</v>
      </c>
      <c r="T11" s="167">
        <v>17</v>
      </c>
      <c r="U11" s="167">
        <v>18</v>
      </c>
    </row>
    <row r="12" spans="1:21" s="126" customFormat="1" ht="21" customHeight="1" x14ac:dyDescent="0.2">
      <c r="A12" s="783" t="s">
        <v>10230</v>
      </c>
      <c r="B12" s="784"/>
      <c r="C12" s="167">
        <v>1</v>
      </c>
      <c r="D12" s="373">
        <v>5</v>
      </c>
      <c r="E12" s="373">
        <v>5</v>
      </c>
      <c r="F12" s="373">
        <v>1</v>
      </c>
      <c r="G12" s="373">
        <f t="shared" ref="E12:U12" si="0">SUM(G13:G16)</f>
        <v>0</v>
      </c>
      <c r="H12" s="373">
        <f t="shared" si="0"/>
        <v>0</v>
      </c>
      <c r="I12" s="373">
        <f t="shared" si="0"/>
        <v>0</v>
      </c>
      <c r="J12" s="373">
        <f>SUM(J13:J16)</f>
        <v>0</v>
      </c>
      <c r="K12" s="373">
        <f t="shared" si="0"/>
        <v>0</v>
      </c>
      <c r="L12" s="373">
        <f t="shared" si="0"/>
        <v>0</v>
      </c>
      <c r="M12" s="373">
        <f t="shared" si="0"/>
        <v>0</v>
      </c>
      <c r="N12" s="373">
        <f t="shared" si="0"/>
        <v>0</v>
      </c>
      <c r="O12" s="373">
        <f t="shared" si="0"/>
        <v>0</v>
      </c>
      <c r="P12" s="373">
        <f t="shared" si="0"/>
        <v>0</v>
      </c>
      <c r="Q12" s="373">
        <f t="shared" si="0"/>
        <v>0</v>
      </c>
      <c r="R12" s="373">
        <f t="shared" si="0"/>
        <v>0</v>
      </c>
      <c r="S12" s="373">
        <f t="shared" si="0"/>
        <v>0</v>
      </c>
      <c r="T12" s="373">
        <f t="shared" si="0"/>
        <v>0</v>
      </c>
      <c r="U12" s="373">
        <f t="shared" si="0"/>
        <v>0</v>
      </c>
    </row>
    <row r="13" spans="1:21" s="126" customFormat="1" ht="19.149999999999999" customHeight="1" x14ac:dyDescent="0.2">
      <c r="A13" s="781" t="s">
        <v>350</v>
      </c>
      <c r="B13" s="169" t="s">
        <v>181</v>
      </c>
      <c r="C13" s="167">
        <v>2</v>
      </c>
      <c r="D13" s="116">
        <v>3</v>
      </c>
      <c r="E13" s="116">
        <v>3</v>
      </c>
      <c r="F13" s="116">
        <v>1</v>
      </c>
      <c r="G13" s="116"/>
      <c r="H13" s="116"/>
      <c r="I13" s="116"/>
      <c r="J13" s="116"/>
      <c r="K13" s="116"/>
      <c r="L13" s="116"/>
      <c r="M13" s="116"/>
      <c r="N13" s="116"/>
      <c r="O13" s="116"/>
      <c r="P13" s="116"/>
      <c r="Q13" s="116"/>
      <c r="R13" s="116"/>
      <c r="S13" s="116"/>
      <c r="T13" s="116"/>
      <c r="U13" s="116"/>
    </row>
    <row r="14" spans="1:21" s="126" customFormat="1" ht="19.149999999999999" customHeight="1" x14ac:dyDescent="0.2">
      <c r="A14" s="782"/>
      <c r="B14" s="169" t="s">
        <v>182</v>
      </c>
      <c r="C14" s="167">
        <v>3</v>
      </c>
      <c r="D14" s="116">
        <v>2</v>
      </c>
      <c r="E14" s="116">
        <v>2</v>
      </c>
      <c r="F14" s="116"/>
      <c r="G14" s="116"/>
      <c r="H14" s="116"/>
      <c r="I14" s="116"/>
      <c r="J14" s="116"/>
      <c r="K14" s="116"/>
      <c r="L14" s="116"/>
      <c r="M14" s="116"/>
      <c r="N14" s="116"/>
      <c r="O14" s="116"/>
      <c r="P14" s="116"/>
      <c r="Q14" s="116"/>
      <c r="R14" s="116"/>
      <c r="S14" s="116"/>
      <c r="T14" s="116"/>
      <c r="U14" s="116"/>
    </row>
    <row r="15" spans="1:21" s="126" customFormat="1" ht="19.149999999999999" customHeight="1" x14ac:dyDescent="0.2">
      <c r="A15" s="782"/>
      <c r="B15" s="169" t="s">
        <v>183</v>
      </c>
      <c r="C15" s="167">
        <v>4</v>
      </c>
      <c r="D15" s="116"/>
      <c r="E15" s="116"/>
      <c r="F15" s="116"/>
      <c r="G15" s="116"/>
      <c r="H15" s="116"/>
      <c r="I15" s="116"/>
      <c r="J15" s="116"/>
      <c r="K15" s="116"/>
      <c r="L15" s="116"/>
      <c r="M15" s="116"/>
      <c r="N15" s="116"/>
      <c r="O15" s="116"/>
      <c r="P15" s="116"/>
      <c r="Q15" s="116"/>
      <c r="R15" s="116"/>
      <c r="S15" s="116"/>
      <c r="T15" s="116"/>
      <c r="U15" s="116"/>
    </row>
    <row r="16" spans="1:21" s="126" customFormat="1" ht="19.149999999999999" customHeight="1" x14ac:dyDescent="0.2">
      <c r="A16" s="782"/>
      <c r="B16" s="169" t="s">
        <v>184</v>
      </c>
      <c r="C16" s="167">
        <v>5</v>
      </c>
      <c r="D16" s="116"/>
      <c r="E16" s="116"/>
      <c r="F16" s="116"/>
      <c r="G16" s="116"/>
      <c r="H16" s="116"/>
      <c r="I16" s="116"/>
      <c r="J16" s="116"/>
      <c r="K16" s="116"/>
      <c r="L16" s="116"/>
      <c r="M16" s="116"/>
      <c r="N16" s="116"/>
      <c r="O16" s="116"/>
      <c r="P16" s="116"/>
      <c r="Q16" s="308"/>
      <c r="R16" s="116"/>
      <c r="S16" s="116"/>
      <c r="T16" s="116"/>
      <c r="U16" s="116"/>
    </row>
    <row r="17" spans="1:21" s="126" customFormat="1" ht="19.149999999999999" customHeight="1" x14ac:dyDescent="0.2">
      <c r="A17" s="774" t="s">
        <v>351</v>
      </c>
      <c r="B17" s="170" t="s">
        <v>279</v>
      </c>
      <c r="C17" s="167">
        <v>6</v>
      </c>
      <c r="D17" s="116">
        <v>3</v>
      </c>
      <c r="E17" s="116">
        <v>3</v>
      </c>
      <c r="F17" s="116">
        <v>1</v>
      </c>
      <c r="G17" s="116"/>
      <c r="H17" s="116"/>
      <c r="I17" s="116"/>
      <c r="J17" s="116"/>
      <c r="K17" s="116"/>
      <c r="L17" s="116"/>
      <c r="M17" s="116"/>
      <c r="N17" s="116"/>
      <c r="O17" s="116"/>
      <c r="P17" s="116"/>
      <c r="Q17" s="116"/>
      <c r="R17" s="116"/>
      <c r="S17" s="116"/>
      <c r="T17" s="116"/>
      <c r="U17" s="116"/>
    </row>
    <row r="18" spans="1:21" s="126" customFormat="1" ht="19.149999999999999" customHeight="1" x14ac:dyDescent="0.2">
      <c r="A18" s="813"/>
      <c r="B18" s="170" t="s">
        <v>345</v>
      </c>
      <c r="C18" s="171">
        <v>7</v>
      </c>
      <c r="D18" s="116"/>
      <c r="E18" s="116"/>
      <c r="F18" s="116"/>
      <c r="G18" s="116"/>
      <c r="H18" s="116"/>
      <c r="I18" s="116"/>
      <c r="J18" s="116"/>
      <c r="K18" s="116"/>
      <c r="L18" s="116"/>
      <c r="M18" s="116"/>
      <c r="N18" s="116"/>
      <c r="O18" s="116"/>
      <c r="P18" s="116"/>
      <c r="Q18" s="116"/>
      <c r="R18" s="116"/>
      <c r="S18" s="116"/>
      <c r="T18" s="116"/>
      <c r="U18" s="116"/>
    </row>
    <row r="19" spans="1:21" s="126" customFormat="1" ht="30" customHeight="1" x14ac:dyDescent="0.2">
      <c r="A19" s="813"/>
      <c r="B19" s="170" t="s">
        <v>10817</v>
      </c>
      <c r="C19" s="171">
        <v>8</v>
      </c>
      <c r="D19" s="116"/>
      <c r="E19" s="116"/>
      <c r="F19" s="116"/>
      <c r="G19" s="116"/>
      <c r="H19" s="116"/>
      <c r="I19" s="116"/>
      <c r="J19" s="116"/>
      <c r="K19" s="116"/>
      <c r="L19" s="116"/>
      <c r="M19" s="116"/>
      <c r="N19" s="116"/>
      <c r="O19" s="116"/>
      <c r="P19" s="309"/>
      <c r="Q19" s="309"/>
      <c r="R19" s="116"/>
      <c r="S19" s="116"/>
      <c r="T19" s="116"/>
      <c r="U19" s="116"/>
    </row>
    <row r="20" spans="1:21" s="126" customFormat="1" ht="31.9" customHeight="1" x14ac:dyDescent="0.2">
      <c r="A20" s="814"/>
      <c r="B20" s="170" t="s">
        <v>280</v>
      </c>
      <c r="C20" s="171">
        <v>9</v>
      </c>
      <c r="D20" s="116"/>
      <c r="E20" s="116"/>
      <c r="F20" s="116"/>
      <c r="G20" s="116"/>
      <c r="H20" s="116"/>
      <c r="I20" s="116"/>
      <c r="J20" s="116"/>
      <c r="K20" s="116"/>
      <c r="L20" s="116"/>
      <c r="M20" s="116"/>
      <c r="N20" s="116"/>
      <c r="O20" s="116"/>
      <c r="P20" s="309"/>
      <c r="Q20" s="309"/>
      <c r="R20" s="116"/>
      <c r="S20" s="116"/>
      <c r="T20" s="116"/>
      <c r="U20" s="116"/>
    </row>
    <row r="21" spans="1:21" s="126" customFormat="1" ht="13.9" customHeight="1" x14ac:dyDescent="0.2">
      <c r="A21" s="142"/>
      <c r="B21" s="146"/>
      <c r="C21" s="147"/>
      <c r="D21" s="143"/>
      <c r="E21" s="143"/>
      <c r="F21" s="143"/>
      <c r="G21" s="143"/>
      <c r="H21" s="143"/>
      <c r="I21" s="143"/>
      <c r="J21" s="143"/>
      <c r="K21" s="143"/>
      <c r="L21" s="143"/>
      <c r="M21" s="143"/>
      <c r="N21" s="143"/>
      <c r="O21" s="143"/>
      <c r="P21" s="144"/>
      <c r="Q21" s="144"/>
      <c r="R21" s="143"/>
      <c r="S21" s="143"/>
      <c r="T21" s="143"/>
      <c r="U21" s="143"/>
    </row>
    <row r="22" spans="1:21" ht="25.15" customHeight="1" x14ac:dyDescent="0.2">
      <c r="A22" s="819" t="s">
        <v>208</v>
      </c>
      <c r="B22" s="819"/>
      <c r="C22" s="819"/>
      <c r="D22" s="819"/>
      <c r="E22" s="819"/>
      <c r="F22" s="819"/>
      <c r="G22" s="819"/>
      <c r="H22" s="819"/>
      <c r="I22" s="819"/>
      <c r="J22" s="819"/>
      <c r="K22" s="819"/>
      <c r="L22" s="819"/>
      <c r="M22" s="819"/>
    </row>
    <row r="23" spans="1:21" ht="12" customHeight="1" x14ac:dyDescent="0.2">
      <c r="A23" s="145"/>
      <c r="B23" s="145"/>
      <c r="C23" s="145"/>
      <c r="D23" s="145"/>
      <c r="E23" s="145"/>
      <c r="F23" s="145"/>
      <c r="G23" s="145"/>
      <c r="H23" s="145"/>
      <c r="I23" s="145"/>
      <c r="J23" s="145"/>
      <c r="K23" s="145"/>
      <c r="L23" s="145"/>
      <c r="M23" s="145"/>
    </row>
    <row r="24" spans="1:21" ht="25.5" customHeight="1" x14ac:dyDescent="0.2">
      <c r="A24" s="815" t="s">
        <v>11080</v>
      </c>
      <c r="B24" s="815"/>
      <c r="C24" s="815"/>
      <c r="D24" s="815"/>
      <c r="E24" s="815"/>
      <c r="F24" s="815"/>
      <c r="G24" s="815"/>
      <c r="H24" s="815"/>
      <c r="I24" s="815"/>
      <c r="J24" s="815"/>
      <c r="K24" s="815"/>
      <c r="L24" s="815"/>
      <c r="M24" s="815"/>
      <c r="N24" s="815"/>
      <c r="O24" s="815"/>
      <c r="P24" s="815"/>
      <c r="Q24" s="815"/>
      <c r="R24" s="815"/>
    </row>
    <row r="25" spans="1:21" s="126" customFormat="1" ht="19.899999999999999" customHeight="1" x14ac:dyDescent="0.2">
      <c r="A25" s="793" t="s">
        <v>270</v>
      </c>
      <c r="B25" s="794"/>
      <c r="C25" s="797" t="s">
        <v>241</v>
      </c>
      <c r="D25" s="812" t="s">
        <v>281</v>
      </c>
      <c r="E25" s="812"/>
      <c r="F25" s="812"/>
      <c r="G25" s="812"/>
      <c r="H25" s="812"/>
      <c r="I25" s="812"/>
      <c r="J25" s="812"/>
      <c r="K25" s="812"/>
      <c r="L25" s="812"/>
      <c r="M25" s="812"/>
      <c r="N25" s="812"/>
      <c r="O25" s="812"/>
      <c r="P25" s="812"/>
      <c r="Q25" s="812"/>
      <c r="R25" s="812"/>
    </row>
    <row r="26" spans="1:21" s="126" customFormat="1" ht="21.6" customHeight="1" x14ac:dyDescent="0.2">
      <c r="A26" s="795"/>
      <c r="B26" s="796"/>
      <c r="C26" s="798"/>
      <c r="D26" s="788" t="s">
        <v>177</v>
      </c>
      <c r="E26" s="789"/>
      <c r="F26" s="789"/>
      <c r="G26" s="789"/>
      <c r="H26" s="789"/>
      <c r="I26" s="789"/>
      <c r="J26" s="789"/>
      <c r="K26" s="789"/>
      <c r="L26" s="790"/>
      <c r="M26" s="818" t="s">
        <v>178</v>
      </c>
      <c r="N26" s="818"/>
      <c r="O26" s="818"/>
      <c r="P26" s="818"/>
      <c r="Q26" s="818"/>
      <c r="R26" s="818"/>
    </row>
    <row r="27" spans="1:21" s="126" customFormat="1" ht="21.6" customHeight="1" x14ac:dyDescent="0.2">
      <c r="A27" s="795"/>
      <c r="B27" s="796"/>
      <c r="C27" s="798"/>
      <c r="D27" s="774" t="s">
        <v>10270</v>
      </c>
      <c r="E27" s="776" t="s">
        <v>271</v>
      </c>
      <c r="F27" s="777"/>
      <c r="G27" s="777"/>
      <c r="H27" s="777"/>
      <c r="I27" s="777"/>
      <c r="J27" s="777"/>
      <c r="K27" s="778"/>
      <c r="L27" s="774" t="s">
        <v>347</v>
      </c>
      <c r="M27" s="788" t="s">
        <v>179</v>
      </c>
      <c r="N27" s="789"/>
      <c r="O27" s="790"/>
      <c r="P27" s="788" t="s">
        <v>346</v>
      </c>
      <c r="Q27" s="789"/>
      <c r="R27" s="790"/>
    </row>
    <row r="28" spans="1:21" s="126" customFormat="1" ht="18" customHeight="1" x14ac:dyDescent="0.2">
      <c r="A28" s="795"/>
      <c r="B28" s="796"/>
      <c r="C28" s="798"/>
      <c r="D28" s="785"/>
      <c r="E28" s="774" t="s">
        <v>272</v>
      </c>
      <c r="F28" s="786" t="s">
        <v>352</v>
      </c>
      <c r="G28" s="774" t="s">
        <v>273</v>
      </c>
      <c r="H28" s="774" t="s">
        <v>10272</v>
      </c>
      <c r="I28" s="776" t="s">
        <v>96</v>
      </c>
      <c r="J28" s="777"/>
      <c r="K28" s="778"/>
      <c r="L28" s="785"/>
      <c r="M28" s="774" t="s">
        <v>275</v>
      </c>
      <c r="N28" s="774" t="s">
        <v>2924</v>
      </c>
      <c r="O28" s="786" t="s">
        <v>2925</v>
      </c>
      <c r="P28" s="774" t="s">
        <v>275</v>
      </c>
      <c r="Q28" s="774" t="s">
        <v>2926</v>
      </c>
      <c r="R28" s="786" t="s">
        <v>10273</v>
      </c>
    </row>
    <row r="29" spans="1:21" s="126" customFormat="1" ht="148.15" customHeight="1" x14ac:dyDescent="0.2">
      <c r="A29" s="788"/>
      <c r="B29" s="790"/>
      <c r="C29" s="799"/>
      <c r="D29" s="775"/>
      <c r="E29" s="775"/>
      <c r="F29" s="787"/>
      <c r="G29" s="775"/>
      <c r="H29" s="775"/>
      <c r="I29" s="168" t="s">
        <v>200</v>
      </c>
      <c r="J29" s="172" t="s">
        <v>277</v>
      </c>
      <c r="K29" s="172" t="s">
        <v>2920</v>
      </c>
      <c r="L29" s="775"/>
      <c r="M29" s="775"/>
      <c r="N29" s="775"/>
      <c r="O29" s="787"/>
      <c r="P29" s="775"/>
      <c r="Q29" s="775"/>
      <c r="R29" s="787"/>
    </row>
    <row r="30" spans="1:21" s="126" customFormat="1" ht="15" customHeight="1" x14ac:dyDescent="0.2">
      <c r="A30" s="791" t="s">
        <v>168</v>
      </c>
      <c r="B30" s="792"/>
      <c r="C30" s="166"/>
      <c r="D30" s="167">
        <v>1</v>
      </c>
      <c r="E30" s="167">
        <v>2</v>
      </c>
      <c r="F30" s="167">
        <v>3</v>
      </c>
      <c r="G30" s="167">
        <v>4</v>
      </c>
      <c r="H30" s="167">
        <v>5</v>
      </c>
      <c r="I30" s="167">
        <v>6</v>
      </c>
      <c r="J30" s="167">
        <v>7</v>
      </c>
      <c r="K30" s="167">
        <v>8</v>
      </c>
      <c r="L30" s="167">
        <v>9</v>
      </c>
      <c r="M30" s="167">
        <v>10</v>
      </c>
      <c r="N30" s="167">
        <v>11</v>
      </c>
      <c r="O30" s="167">
        <v>12</v>
      </c>
      <c r="P30" s="167">
        <v>13</v>
      </c>
      <c r="Q30" s="167">
        <v>14</v>
      </c>
      <c r="R30" s="167">
        <v>15</v>
      </c>
    </row>
    <row r="31" spans="1:21" s="126" customFormat="1" ht="28.9" customHeight="1" x14ac:dyDescent="0.2">
      <c r="A31" s="783" t="s">
        <v>10231</v>
      </c>
      <c r="B31" s="784"/>
      <c r="C31" s="167">
        <v>1</v>
      </c>
      <c r="D31" s="373">
        <v>9</v>
      </c>
      <c r="E31" s="373">
        <v>9</v>
      </c>
      <c r="F31" s="373">
        <v>2</v>
      </c>
      <c r="G31" s="373"/>
      <c r="H31" s="373"/>
      <c r="I31" s="373"/>
      <c r="J31" s="373"/>
      <c r="K31" s="373"/>
      <c r="L31" s="373"/>
      <c r="M31" s="373">
        <v>1</v>
      </c>
      <c r="N31" s="373">
        <v>1</v>
      </c>
      <c r="O31" s="373">
        <v>1</v>
      </c>
      <c r="P31" s="373">
        <f t="shared" ref="E31:R31" si="1">SUM(P32:P35)</f>
        <v>0</v>
      </c>
      <c r="Q31" s="373">
        <f t="shared" si="1"/>
        <v>0</v>
      </c>
      <c r="R31" s="373">
        <f t="shared" si="1"/>
        <v>0</v>
      </c>
    </row>
    <row r="32" spans="1:21" s="126" customFormat="1" ht="19.149999999999999" customHeight="1" x14ac:dyDescent="0.2">
      <c r="A32" s="781" t="s">
        <v>278</v>
      </c>
      <c r="B32" s="169" t="s">
        <v>181</v>
      </c>
      <c r="C32" s="167">
        <v>2</v>
      </c>
      <c r="D32" s="116">
        <v>5</v>
      </c>
      <c r="E32" s="116">
        <v>5</v>
      </c>
      <c r="F32" s="116">
        <v>1</v>
      </c>
      <c r="G32" s="116"/>
      <c r="H32" s="116"/>
      <c r="I32" s="116"/>
      <c r="J32" s="116"/>
      <c r="K32" s="116"/>
      <c r="L32" s="116"/>
      <c r="M32" s="116"/>
      <c r="N32" s="116"/>
      <c r="O32" s="116"/>
      <c r="P32" s="116"/>
      <c r="Q32" s="116"/>
      <c r="R32" s="116"/>
    </row>
    <row r="33" spans="1:18" s="126" customFormat="1" ht="19.149999999999999" customHeight="1" x14ac:dyDescent="0.2">
      <c r="A33" s="782"/>
      <c r="B33" s="169" t="s">
        <v>182</v>
      </c>
      <c r="C33" s="167">
        <v>3</v>
      </c>
      <c r="D33" s="116">
        <v>2</v>
      </c>
      <c r="E33" s="116">
        <v>2</v>
      </c>
      <c r="F33" s="116"/>
      <c r="G33" s="116"/>
      <c r="H33" s="116"/>
      <c r="I33" s="116"/>
      <c r="J33" s="116"/>
      <c r="K33" s="116"/>
      <c r="L33" s="116"/>
      <c r="M33" s="116"/>
      <c r="N33" s="116"/>
      <c r="O33" s="116"/>
      <c r="P33" s="116"/>
      <c r="Q33" s="116"/>
      <c r="R33" s="116"/>
    </row>
    <row r="34" spans="1:18" s="126" customFormat="1" ht="19.149999999999999" customHeight="1" x14ac:dyDescent="0.2">
      <c r="A34" s="782"/>
      <c r="B34" s="169" t="s">
        <v>183</v>
      </c>
      <c r="C34" s="167">
        <v>4</v>
      </c>
      <c r="D34" s="116"/>
      <c r="E34" s="116"/>
      <c r="F34" s="116"/>
      <c r="G34" s="116"/>
      <c r="H34" s="116"/>
      <c r="I34" s="116"/>
      <c r="J34" s="116"/>
      <c r="K34" s="116"/>
      <c r="L34" s="116"/>
      <c r="M34" s="116"/>
      <c r="N34" s="116"/>
      <c r="O34" s="116"/>
      <c r="P34" s="116"/>
      <c r="Q34" s="116"/>
      <c r="R34" s="116"/>
    </row>
    <row r="35" spans="1:18" s="126" customFormat="1" ht="19.149999999999999" customHeight="1" x14ac:dyDescent="0.2">
      <c r="A35" s="782"/>
      <c r="B35" s="169" t="s">
        <v>184</v>
      </c>
      <c r="C35" s="167">
        <v>5</v>
      </c>
      <c r="D35" s="116">
        <v>2</v>
      </c>
      <c r="E35" s="116">
        <v>2</v>
      </c>
      <c r="F35" s="116">
        <v>1</v>
      </c>
      <c r="G35" s="116"/>
      <c r="H35" s="116"/>
      <c r="I35" s="116"/>
      <c r="J35" s="116"/>
      <c r="K35" s="116"/>
      <c r="L35" s="116"/>
      <c r="M35" s="116">
        <v>1</v>
      </c>
      <c r="N35" s="116">
        <v>1</v>
      </c>
      <c r="O35" s="116">
        <v>1</v>
      </c>
      <c r="P35" s="116"/>
      <c r="Q35" s="308"/>
      <c r="R35" s="116"/>
    </row>
    <row r="36" spans="1:18" s="126" customFormat="1" ht="19.149999999999999" customHeight="1" x14ac:dyDescent="0.2">
      <c r="A36" s="781" t="s">
        <v>282</v>
      </c>
      <c r="B36" s="170" t="s">
        <v>279</v>
      </c>
      <c r="C36" s="167">
        <v>6</v>
      </c>
      <c r="D36" s="116">
        <v>6</v>
      </c>
      <c r="E36" s="116">
        <v>6</v>
      </c>
      <c r="F36" s="116">
        <v>2</v>
      </c>
      <c r="G36" s="116"/>
      <c r="H36" s="116"/>
      <c r="I36" s="116"/>
      <c r="J36" s="116"/>
      <c r="K36" s="116"/>
      <c r="L36" s="116"/>
      <c r="M36" s="116">
        <v>1</v>
      </c>
      <c r="N36" s="116">
        <v>1</v>
      </c>
      <c r="O36" s="116">
        <v>1</v>
      </c>
      <c r="P36" s="116"/>
      <c r="Q36" s="116"/>
      <c r="R36" s="116"/>
    </row>
    <row r="37" spans="1:18" s="126" customFormat="1" ht="31.15" customHeight="1" x14ac:dyDescent="0.2">
      <c r="A37" s="782"/>
      <c r="B37" s="170" t="s">
        <v>10817</v>
      </c>
      <c r="C37" s="167">
        <v>7</v>
      </c>
      <c r="D37" s="116"/>
      <c r="E37" s="116"/>
      <c r="F37" s="116"/>
      <c r="G37" s="116"/>
      <c r="H37" s="116"/>
      <c r="I37" s="116"/>
      <c r="J37" s="116"/>
      <c r="K37" s="116"/>
      <c r="L37" s="116"/>
      <c r="M37" s="116"/>
      <c r="N37" s="116"/>
      <c r="O37" s="116"/>
      <c r="P37" s="309"/>
      <c r="Q37" s="309"/>
      <c r="R37" s="116"/>
    </row>
    <row r="38" spans="1:18" s="126" customFormat="1" ht="37.9" customHeight="1" x14ac:dyDescent="0.2">
      <c r="A38" s="782"/>
      <c r="B38" s="170" t="s">
        <v>283</v>
      </c>
      <c r="C38" s="167">
        <v>8</v>
      </c>
      <c r="D38" s="116"/>
      <c r="E38" s="116"/>
      <c r="F38" s="116"/>
      <c r="G38" s="116"/>
      <c r="H38" s="116"/>
      <c r="I38" s="116"/>
      <c r="J38" s="116"/>
      <c r="K38" s="116"/>
      <c r="L38" s="116"/>
      <c r="M38" s="116"/>
      <c r="N38" s="116"/>
      <c r="O38" s="116"/>
      <c r="P38" s="309"/>
      <c r="Q38" s="309"/>
      <c r="R38" s="116"/>
    </row>
    <row r="39" spans="1:18" ht="15" x14ac:dyDescent="0.25">
      <c r="A39" s="304" t="s">
        <v>284</v>
      </c>
      <c r="B39" s="304"/>
      <c r="C39" s="305"/>
      <c r="D39" s="305"/>
      <c r="E39" s="305"/>
      <c r="F39" s="305"/>
      <c r="G39" s="305"/>
      <c r="H39" s="305"/>
      <c r="I39" s="305"/>
      <c r="J39" s="305"/>
      <c r="K39" s="305"/>
      <c r="L39" s="305"/>
      <c r="M39" s="305"/>
      <c r="N39" s="305"/>
      <c r="O39" s="305"/>
      <c r="P39" s="305"/>
      <c r="Q39" s="305"/>
      <c r="R39" s="305"/>
    </row>
    <row r="40" spans="1:18" ht="17.45" customHeight="1" x14ac:dyDescent="0.25">
      <c r="A40" s="779" t="s">
        <v>524</v>
      </c>
      <c r="B40" s="779"/>
      <c r="C40" s="780"/>
      <c r="D40" s="780"/>
      <c r="E40" s="780"/>
      <c r="F40" s="780"/>
      <c r="G40" s="780"/>
      <c r="H40" s="780"/>
      <c r="I40" s="780"/>
      <c r="J40" s="780"/>
      <c r="K40" s="780"/>
      <c r="L40" s="780"/>
      <c r="M40" s="780"/>
      <c r="N40" s="780"/>
      <c r="O40" s="780"/>
      <c r="P40" s="780"/>
      <c r="Q40" s="780"/>
      <c r="R40" s="780"/>
    </row>
    <row r="41" spans="1:18" ht="16.149999999999999" customHeight="1" x14ac:dyDescent="0.25">
      <c r="A41" s="306" t="s">
        <v>525</v>
      </c>
      <c r="B41" s="306"/>
      <c r="C41" s="305"/>
      <c r="D41" s="307"/>
      <c r="E41" s="305"/>
      <c r="F41" s="305"/>
      <c r="G41" s="305"/>
      <c r="H41" s="305"/>
      <c r="I41" s="305"/>
      <c r="J41" s="305"/>
      <c r="K41" s="305"/>
      <c r="L41" s="305"/>
      <c r="M41" s="305"/>
      <c r="N41" s="305"/>
      <c r="O41" s="305"/>
      <c r="P41" s="305"/>
      <c r="Q41" s="305"/>
      <c r="R41" s="305"/>
    </row>
    <row r="42" spans="1:18" ht="30" customHeight="1" x14ac:dyDescent="0.2"/>
    <row r="43" spans="1:18" ht="50.1" customHeight="1" x14ac:dyDescent="0.2"/>
    <row r="44" spans="1:18" x14ac:dyDescent="0.2">
      <c r="G44" s="82"/>
    </row>
    <row r="45" spans="1:18" ht="19.149999999999999" customHeight="1" x14ac:dyDescent="0.2"/>
    <row r="46" spans="1:18" ht="19.149999999999999" customHeight="1" x14ac:dyDescent="0.2"/>
    <row r="47" spans="1:18" ht="19.149999999999999" customHeight="1" x14ac:dyDescent="0.2"/>
    <row r="48" spans="1:18" ht="19.149999999999999" customHeight="1" x14ac:dyDescent="0.2"/>
    <row r="49" spans="1:14" ht="19.149999999999999" customHeight="1" x14ac:dyDescent="0.2"/>
    <row r="50" spans="1:14" ht="6" customHeight="1" x14ac:dyDescent="0.2">
      <c r="A50" s="103"/>
      <c r="B50" s="104"/>
      <c r="C50" s="103"/>
      <c r="D50" s="104"/>
      <c r="E50" s="83"/>
      <c r="F50" s="83"/>
      <c r="G50" s="83"/>
      <c r="H50" s="773"/>
      <c r="I50" s="773"/>
      <c r="J50" s="773"/>
      <c r="K50" s="773"/>
      <c r="L50" s="105"/>
      <c r="M50" s="106"/>
      <c r="N50" s="106"/>
    </row>
    <row r="51" spans="1:14" x14ac:dyDescent="0.2">
      <c r="A51" s="94"/>
      <c r="B51" s="84"/>
      <c r="C51" s="95"/>
      <c r="D51" s="84"/>
      <c r="E51" s="84"/>
      <c r="F51" s="84"/>
      <c r="G51" s="84"/>
      <c r="H51" s="84"/>
      <c r="I51" s="84"/>
      <c r="J51" s="84"/>
    </row>
    <row r="52" spans="1:14" x14ac:dyDescent="0.2">
      <c r="A52" s="94"/>
      <c r="B52" s="84"/>
      <c r="C52" s="95"/>
      <c r="D52" s="84"/>
      <c r="E52" s="84"/>
      <c r="F52" s="84"/>
      <c r="G52" s="84"/>
      <c r="H52" s="84"/>
      <c r="I52" s="84"/>
      <c r="J52" s="84"/>
    </row>
    <row r="53" spans="1:14" x14ac:dyDescent="0.2">
      <c r="A53" s="94"/>
      <c r="B53" s="84"/>
      <c r="C53" s="95"/>
      <c r="D53" s="84"/>
      <c r="E53" s="84"/>
      <c r="F53" s="84"/>
      <c r="G53" s="84"/>
      <c r="H53" s="84"/>
      <c r="I53" s="84"/>
      <c r="J53" s="84"/>
    </row>
    <row r="54" spans="1:14" ht="27" customHeight="1" x14ac:dyDescent="0.2">
      <c r="K54" s="83"/>
    </row>
    <row r="55" spans="1:14" ht="12.75" customHeight="1" x14ac:dyDescent="0.2">
      <c r="K55" s="83"/>
    </row>
    <row r="56" spans="1:14" x14ac:dyDescent="0.2">
      <c r="K56" s="83"/>
    </row>
    <row r="57" spans="1:14" x14ac:dyDescent="0.2">
      <c r="K57" s="83"/>
    </row>
    <row r="58" spans="1:14" x14ac:dyDescent="0.2">
      <c r="K58" s="83"/>
    </row>
    <row r="59" spans="1:14" x14ac:dyDescent="0.2">
      <c r="K59" s="83"/>
    </row>
    <row r="60" spans="1:14" x14ac:dyDescent="0.2">
      <c r="K60" s="83"/>
    </row>
    <row r="61" spans="1:14" x14ac:dyDescent="0.2">
      <c r="A61" s="83"/>
      <c r="B61" s="83"/>
      <c r="C61" s="83"/>
      <c r="D61" s="83"/>
      <c r="E61" s="83"/>
      <c r="F61" s="83"/>
      <c r="G61" s="83"/>
      <c r="H61" s="83"/>
      <c r="I61" s="83"/>
      <c r="J61" s="83"/>
    </row>
  </sheetData>
  <sheetProtection selectLockedCells="1" selectUnlockedCells="1"/>
  <mergeCells count="61">
    <mergeCell ref="E2:K2"/>
    <mergeCell ref="A4:M4"/>
    <mergeCell ref="E8:K8"/>
    <mergeCell ref="D7:L7"/>
    <mergeCell ref="A5:U5"/>
    <mergeCell ref="P9:P10"/>
    <mergeCell ref="D6:U6"/>
    <mergeCell ref="A11:B11"/>
    <mergeCell ref="S9:S10"/>
    <mergeCell ref="A12:B12"/>
    <mergeCell ref="A13:A16"/>
    <mergeCell ref="I28:K28"/>
    <mergeCell ref="L8:L10"/>
    <mergeCell ref="O9:O10"/>
    <mergeCell ref="S7:U8"/>
    <mergeCell ref="M26:R26"/>
    <mergeCell ref="M8:O8"/>
    <mergeCell ref="D26:L26"/>
    <mergeCell ref="H9:H10"/>
    <mergeCell ref="P8:R8"/>
    <mergeCell ref="Q9:Q10"/>
    <mergeCell ref="U9:U10"/>
    <mergeCell ref="T9:T10"/>
    <mergeCell ref="M9:M10"/>
    <mergeCell ref="N9:N10"/>
    <mergeCell ref="A24:R24"/>
    <mergeCell ref="R9:R10"/>
    <mergeCell ref="D8:D10"/>
    <mergeCell ref="A22:M22"/>
    <mergeCell ref="F9:F10"/>
    <mergeCell ref="I9:K9"/>
    <mergeCell ref="P28:P29"/>
    <mergeCell ref="A6:B10"/>
    <mergeCell ref="M7:R7"/>
    <mergeCell ref="C6:C10"/>
    <mergeCell ref="M28:M29"/>
    <mergeCell ref="E9:E10"/>
    <mergeCell ref="D25:R25"/>
    <mergeCell ref="A17:A20"/>
    <mergeCell ref="G9:G10"/>
    <mergeCell ref="R28:R29"/>
    <mergeCell ref="G28:G29"/>
    <mergeCell ref="P27:R27"/>
    <mergeCell ref="H28:H29"/>
    <mergeCell ref="A30:B30"/>
    <mergeCell ref="M27:O27"/>
    <mergeCell ref="Q28:Q29"/>
    <mergeCell ref="D27:D29"/>
    <mergeCell ref="A25:B29"/>
    <mergeCell ref="C25:C29"/>
    <mergeCell ref="F28:F29"/>
    <mergeCell ref="H50:K50"/>
    <mergeCell ref="E28:E29"/>
    <mergeCell ref="E27:K27"/>
    <mergeCell ref="A40:R40"/>
    <mergeCell ref="A36:A38"/>
    <mergeCell ref="A32:A35"/>
    <mergeCell ref="A31:B31"/>
    <mergeCell ref="N28:N29"/>
    <mergeCell ref="L27:L29"/>
    <mergeCell ref="O28:O29"/>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FFCC"/>
  </sheetPr>
  <dimension ref="A2:Y40"/>
  <sheetViews>
    <sheetView showGridLines="0" zoomScale="50" zoomScaleNormal="50" zoomScalePageLayoutView="60" workbookViewId="0">
      <selection activeCell="C9" sqref="C9"/>
    </sheetView>
  </sheetViews>
  <sheetFormatPr defaultRowHeight="12.75" x14ac:dyDescent="0.2"/>
  <cols>
    <col min="1" max="1" width="39.42578125" customWidth="1"/>
    <col min="2" max="2" width="4.28515625" customWidth="1"/>
    <col min="3" max="3" width="28.5703125" customWidth="1"/>
    <col min="4" max="5" width="12.28515625" customWidth="1"/>
    <col min="6" max="6" width="11.7109375" customWidth="1"/>
    <col min="7" max="7" width="12.42578125" customWidth="1"/>
    <col min="8" max="8" width="13" customWidth="1"/>
    <col min="9" max="9" width="8.140625" customWidth="1"/>
    <col min="10" max="10" width="11" customWidth="1"/>
    <col min="11" max="11" width="26" customWidth="1"/>
    <col min="12" max="12" width="7" customWidth="1"/>
    <col min="13" max="13" width="14.42578125" customWidth="1"/>
    <col min="14" max="14" width="6" customWidth="1"/>
    <col min="15" max="25" width="18.7109375" customWidth="1"/>
  </cols>
  <sheetData>
    <row r="2" spans="1:21" x14ac:dyDescent="0.2">
      <c r="A2" s="67" t="s">
        <v>118</v>
      </c>
      <c r="C2" s="278"/>
      <c r="D2" s="275" t="str">
        <f>IF('Титул ф.1'!D24=0," ",'Титул ф.1'!D24)</f>
        <v>Кондинский районный суд</v>
      </c>
      <c r="E2" s="276"/>
      <c r="F2" s="276"/>
      <c r="G2" s="276"/>
      <c r="H2" s="276"/>
      <c r="I2" s="276"/>
      <c r="J2" s="277"/>
    </row>
    <row r="3" spans="1:21" ht="3" customHeight="1" x14ac:dyDescent="0.2"/>
    <row r="4" spans="1:21" ht="89.25" customHeight="1" x14ac:dyDescent="0.3">
      <c r="A4" s="833" t="s">
        <v>488</v>
      </c>
      <c r="B4" s="833"/>
      <c r="C4" s="833"/>
      <c r="D4" s="833"/>
      <c r="E4" s="833"/>
      <c r="F4" s="833"/>
      <c r="G4" s="833"/>
      <c r="H4" s="833"/>
      <c r="I4" s="274"/>
      <c r="J4" s="827" t="s">
        <v>291</v>
      </c>
      <c r="K4" s="827"/>
      <c r="L4" s="827"/>
      <c r="M4" s="827"/>
      <c r="N4" s="827"/>
      <c r="O4" s="827"/>
      <c r="P4" s="827"/>
      <c r="Q4" s="827"/>
      <c r="R4" s="827"/>
    </row>
    <row r="5" spans="1:21" ht="55.15" customHeight="1" x14ac:dyDescent="0.25">
      <c r="A5" s="834" t="s">
        <v>11081</v>
      </c>
      <c r="B5" s="834"/>
      <c r="C5" s="834"/>
      <c r="D5" s="834"/>
      <c r="E5" s="834"/>
      <c r="F5" s="834"/>
      <c r="G5" s="834"/>
      <c r="H5" s="834"/>
      <c r="J5" s="354" t="s">
        <v>11082</v>
      </c>
      <c r="K5" s="151"/>
      <c r="L5" s="151"/>
      <c r="M5" s="151"/>
      <c r="N5" s="151"/>
      <c r="O5" s="151"/>
    </row>
    <row r="6" spans="1:21" ht="46.15" customHeight="1" x14ac:dyDescent="0.2">
      <c r="A6" s="886" t="s">
        <v>285</v>
      </c>
      <c r="B6" s="797" t="s">
        <v>241</v>
      </c>
      <c r="C6" s="856" t="s">
        <v>286</v>
      </c>
      <c r="D6" s="856"/>
      <c r="E6" s="835" t="s">
        <v>289</v>
      </c>
      <c r="F6" s="835" t="s">
        <v>10232</v>
      </c>
      <c r="G6" s="835" t="s">
        <v>287</v>
      </c>
      <c r="H6" s="835" t="s">
        <v>288</v>
      </c>
      <c r="J6" s="875" t="s">
        <v>292</v>
      </c>
      <c r="K6" s="876"/>
      <c r="L6" s="876"/>
      <c r="M6" s="877"/>
      <c r="N6" s="831" t="s">
        <v>241</v>
      </c>
      <c r="O6" s="829" t="s">
        <v>10282</v>
      </c>
      <c r="P6" s="829" t="s">
        <v>10281</v>
      </c>
      <c r="Q6" s="871" t="s">
        <v>293</v>
      </c>
      <c r="R6" s="829" t="s">
        <v>10280</v>
      </c>
      <c r="S6" s="829" t="s">
        <v>10278</v>
      </c>
      <c r="T6" s="829" t="s">
        <v>10279</v>
      </c>
      <c r="U6" s="857" t="s">
        <v>362</v>
      </c>
    </row>
    <row r="7" spans="1:21" ht="124.15" customHeight="1" x14ac:dyDescent="0.2">
      <c r="A7" s="887"/>
      <c r="B7" s="799"/>
      <c r="C7" s="148" t="s">
        <v>435</v>
      </c>
      <c r="D7" s="148" t="s">
        <v>355</v>
      </c>
      <c r="E7" s="836"/>
      <c r="F7" s="836"/>
      <c r="G7" s="836"/>
      <c r="H7" s="836"/>
      <c r="J7" s="878"/>
      <c r="K7" s="879"/>
      <c r="L7" s="879"/>
      <c r="M7" s="880"/>
      <c r="N7" s="832"/>
      <c r="O7" s="830"/>
      <c r="P7" s="830"/>
      <c r="Q7" s="830"/>
      <c r="R7" s="830">
        <v>4</v>
      </c>
      <c r="S7" s="830"/>
      <c r="T7" s="830"/>
      <c r="U7" s="858"/>
    </row>
    <row r="8" spans="1:21" ht="16.899999999999999" customHeight="1" x14ac:dyDescent="0.25">
      <c r="A8" s="149" t="s">
        <v>168</v>
      </c>
      <c r="B8" s="346"/>
      <c r="C8" s="149">
        <v>1</v>
      </c>
      <c r="D8" s="149">
        <v>2</v>
      </c>
      <c r="E8" s="149">
        <v>3</v>
      </c>
      <c r="F8" s="149">
        <v>4</v>
      </c>
      <c r="G8" s="149">
        <v>5</v>
      </c>
      <c r="H8" s="345">
        <v>6</v>
      </c>
      <c r="J8" s="872" t="s">
        <v>195</v>
      </c>
      <c r="K8" s="873"/>
      <c r="L8" s="873"/>
      <c r="M8" s="874"/>
      <c r="N8" s="353"/>
      <c r="O8" s="243">
        <v>1</v>
      </c>
      <c r="P8" s="243">
        <v>2</v>
      </c>
      <c r="Q8" s="243">
        <v>3</v>
      </c>
      <c r="R8" s="243">
        <v>4</v>
      </c>
      <c r="S8" s="243">
        <v>5</v>
      </c>
      <c r="T8" s="244">
        <v>6</v>
      </c>
      <c r="U8" s="348">
        <v>7</v>
      </c>
    </row>
    <row r="9" spans="1:21" ht="39.6" customHeight="1" x14ac:dyDescent="0.2">
      <c r="A9" s="170" t="s">
        <v>10274</v>
      </c>
      <c r="B9" s="347">
        <v>1</v>
      </c>
      <c r="C9" s="156">
        <v>21</v>
      </c>
      <c r="D9" s="156"/>
      <c r="E9" s="156"/>
      <c r="F9" s="156">
        <v>2</v>
      </c>
      <c r="G9" s="156">
        <v>12</v>
      </c>
      <c r="H9" s="156">
        <v>22</v>
      </c>
      <c r="J9" s="850" t="s">
        <v>437</v>
      </c>
      <c r="K9" s="851"/>
      <c r="L9" s="851"/>
      <c r="M9" s="852"/>
      <c r="N9" s="348">
        <v>1</v>
      </c>
      <c r="O9" s="375">
        <v>4</v>
      </c>
      <c r="P9" s="375">
        <v>4</v>
      </c>
      <c r="Q9" s="375">
        <v>63</v>
      </c>
      <c r="R9" s="375">
        <v>137</v>
      </c>
      <c r="S9" s="375">
        <f t="shared" ref="O9:U9" si="0">SUM(S10:S13)</f>
        <v>0</v>
      </c>
      <c r="T9" s="375">
        <f t="shared" si="0"/>
        <v>0</v>
      </c>
      <c r="U9" s="413">
        <f t="shared" si="0"/>
        <v>0</v>
      </c>
    </row>
    <row r="10" spans="1:21" ht="31.9" customHeight="1" x14ac:dyDescent="0.2">
      <c r="A10" s="150" t="s">
        <v>201</v>
      </c>
      <c r="B10" s="149">
        <v>2</v>
      </c>
      <c r="C10" s="156">
        <v>18</v>
      </c>
      <c r="D10" s="156"/>
      <c r="E10" s="156"/>
      <c r="F10" s="156"/>
      <c r="G10" s="156">
        <v>3</v>
      </c>
      <c r="H10" s="156">
        <v>22</v>
      </c>
      <c r="J10" s="850" t="s">
        <v>251</v>
      </c>
      <c r="K10" s="851"/>
      <c r="L10" s="851"/>
      <c r="M10" s="852"/>
      <c r="N10" s="348">
        <v>2</v>
      </c>
      <c r="O10" s="156">
        <v>3</v>
      </c>
      <c r="P10" s="156">
        <v>3</v>
      </c>
      <c r="Q10" s="156">
        <v>38</v>
      </c>
      <c r="R10" s="156">
        <v>105</v>
      </c>
      <c r="S10" s="156"/>
      <c r="T10" s="156"/>
      <c r="U10" s="413"/>
    </row>
    <row r="11" spans="1:21" ht="53.45" customHeight="1" x14ac:dyDescent="0.2">
      <c r="A11" s="150" t="s">
        <v>202</v>
      </c>
      <c r="B11" s="149">
        <v>3</v>
      </c>
      <c r="C11" s="156">
        <v>20</v>
      </c>
      <c r="D11" s="156"/>
      <c r="E11" s="156"/>
      <c r="F11" s="156">
        <v>1</v>
      </c>
      <c r="G11" s="156">
        <v>14</v>
      </c>
      <c r="H11" s="156">
        <v>24</v>
      </c>
      <c r="J11" s="850" t="s">
        <v>294</v>
      </c>
      <c r="K11" s="851"/>
      <c r="L11" s="851"/>
      <c r="M11" s="852"/>
      <c r="N11" s="348">
        <v>3</v>
      </c>
      <c r="O11" s="156"/>
      <c r="P11" s="156"/>
      <c r="Q11" s="156">
        <v>3</v>
      </c>
      <c r="R11" s="156">
        <v>5</v>
      </c>
      <c r="S11" s="156"/>
      <c r="T11" s="156"/>
      <c r="U11" s="413"/>
    </row>
    <row r="12" spans="1:21" ht="34.9" customHeight="1" x14ac:dyDescent="0.2">
      <c r="A12" s="150" t="s">
        <v>203</v>
      </c>
      <c r="B12" s="149">
        <v>4</v>
      </c>
      <c r="C12" s="156">
        <v>2</v>
      </c>
      <c r="D12" s="156">
        <v>1</v>
      </c>
      <c r="E12" s="156"/>
      <c r="F12" s="156"/>
      <c r="G12" s="156">
        <v>9</v>
      </c>
      <c r="H12" s="156">
        <v>2</v>
      </c>
      <c r="J12" s="850" t="s">
        <v>264</v>
      </c>
      <c r="K12" s="851"/>
      <c r="L12" s="851"/>
      <c r="M12" s="852"/>
      <c r="N12" s="348">
        <v>4</v>
      </c>
      <c r="O12" s="156"/>
      <c r="P12" s="156"/>
      <c r="Q12" s="156">
        <v>9</v>
      </c>
      <c r="R12" s="156">
        <v>10</v>
      </c>
      <c r="S12" s="156"/>
      <c r="T12" s="156"/>
      <c r="U12" s="413"/>
    </row>
    <row r="13" spans="1:21" ht="33.6" customHeight="1" x14ac:dyDescent="0.2">
      <c r="A13" s="150" t="s">
        <v>204</v>
      </c>
      <c r="B13" s="149">
        <v>5</v>
      </c>
      <c r="C13" s="156"/>
      <c r="D13" s="156"/>
      <c r="E13" s="156"/>
      <c r="F13" s="156"/>
      <c r="G13" s="156">
        <v>3</v>
      </c>
      <c r="H13" s="156">
        <v>1</v>
      </c>
      <c r="J13" s="850" t="s">
        <v>50</v>
      </c>
      <c r="K13" s="851"/>
      <c r="L13" s="851"/>
      <c r="M13" s="852"/>
      <c r="N13" s="348">
        <v>5</v>
      </c>
      <c r="O13" s="156">
        <v>1</v>
      </c>
      <c r="P13" s="156">
        <v>1</v>
      </c>
      <c r="Q13" s="156">
        <v>13</v>
      </c>
      <c r="R13" s="156">
        <v>17</v>
      </c>
      <c r="S13" s="156"/>
      <c r="T13" s="156"/>
      <c r="U13" s="413"/>
    </row>
    <row r="14" spans="1:21" ht="44.45" customHeight="1" x14ac:dyDescent="0.2">
      <c r="A14" s="150" t="s">
        <v>290</v>
      </c>
      <c r="B14" s="149">
        <v>6</v>
      </c>
      <c r="C14" s="156">
        <v>3</v>
      </c>
      <c r="D14" s="156">
        <v>2</v>
      </c>
      <c r="E14" s="156"/>
      <c r="F14" s="156"/>
      <c r="G14" s="156"/>
      <c r="H14" s="156">
        <v>3</v>
      </c>
      <c r="J14" s="850" t="s">
        <v>438</v>
      </c>
      <c r="K14" s="851"/>
      <c r="L14" s="851"/>
      <c r="M14" s="852"/>
      <c r="N14" s="349" t="s">
        <v>443</v>
      </c>
      <c r="O14" s="156">
        <v>7</v>
      </c>
      <c r="P14" s="156">
        <v>7</v>
      </c>
      <c r="Q14" s="156"/>
      <c r="R14" s="156"/>
      <c r="S14" s="156"/>
      <c r="T14" s="156"/>
      <c r="U14" s="413"/>
    </row>
    <row r="15" spans="1:21" ht="62.45" customHeight="1" x14ac:dyDescent="0.2">
      <c r="A15" s="239" t="s">
        <v>436</v>
      </c>
      <c r="B15" s="322">
        <v>7</v>
      </c>
      <c r="C15" s="237"/>
      <c r="D15" s="237"/>
      <c r="E15" s="237"/>
      <c r="F15" s="237"/>
      <c r="G15" s="237"/>
      <c r="H15" s="237"/>
      <c r="J15" s="853" t="s">
        <v>439</v>
      </c>
      <c r="K15" s="864" t="s">
        <v>440</v>
      </c>
      <c r="L15" s="865"/>
      <c r="M15" s="866"/>
      <c r="N15" s="348">
        <v>7</v>
      </c>
      <c r="O15" s="156"/>
      <c r="P15" s="156"/>
      <c r="Q15" s="156"/>
      <c r="R15" s="156"/>
      <c r="S15" s="156"/>
      <c r="T15" s="156"/>
      <c r="U15" s="412"/>
    </row>
    <row r="16" spans="1:21" ht="27.6" customHeight="1" x14ac:dyDescent="0.2">
      <c r="A16" s="240"/>
      <c r="B16" s="241"/>
      <c r="C16" s="242"/>
      <c r="D16" s="242"/>
      <c r="E16" s="242"/>
      <c r="F16" s="242"/>
      <c r="G16" s="242"/>
      <c r="H16" s="242"/>
      <c r="J16" s="854"/>
      <c r="K16" s="864" t="s">
        <v>441</v>
      </c>
      <c r="L16" s="865"/>
      <c r="M16" s="866"/>
      <c r="N16" s="348">
        <v>8</v>
      </c>
      <c r="O16" s="156">
        <v>7</v>
      </c>
      <c r="P16" s="156">
        <v>7</v>
      </c>
      <c r="Q16" s="156"/>
      <c r="R16" s="156"/>
      <c r="S16" s="156"/>
      <c r="T16" s="156"/>
      <c r="U16" s="412"/>
    </row>
    <row r="17" spans="1:25" ht="31.9" customHeight="1" x14ac:dyDescent="0.25">
      <c r="A17" s="152"/>
      <c r="B17" s="153"/>
      <c r="C17" s="154"/>
      <c r="D17" s="154"/>
      <c r="E17" s="154"/>
      <c r="F17" s="154"/>
      <c r="G17" s="151"/>
      <c r="H17" s="155"/>
      <c r="J17" s="855"/>
      <c r="K17" s="864" t="s">
        <v>442</v>
      </c>
      <c r="L17" s="865"/>
      <c r="M17" s="866"/>
      <c r="N17" s="350">
        <v>9</v>
      </c>
      <c r="O17" s="237"/>
      <c r="P17" s="156"/>
      <c r="Q17" s="156"/>
      <c r="R17" s="156"/>
      <c r="S17" s="156"/>
      <c r="T17" s="156"/>
      <c r="U17" s="412"/>
    </row>
    <row r="18" spans="1:25" ht="52.9" customHeight="1" x14ac:dyDescent="0.25">
      <c r="A18" s="152"/>
      <c r="B18" s="153"/>
      <c r="C18" s="154"/>
      <c r="D18" s="154"/>
      <c r="E18" s="154"/>
      <c r="F18" s="154"/>
      <c r="G18" s="151"/>
      <c r="H18" s="155"/>
      <c r="J18" s="253"/>
      <c r="K18" s="252"/>
      <c r="L18" s="251"/>
      <c r="M18" s="242"/>
      <c r="N18" s="242"/>
      <c r="O18" s="242"/>
      <c r="P18" s="238"/>
      <c r="Q18" s="238"/>
      <c r="R18" s="238"/>
      <c r="S18" s="127"/>
    </row>
    <row r="19" spans="1:25" ht="39.6" customHeight="1" x14ac:dyDescent="0.2">
      <c r="A19" s="867" t="s">
        <v>10008</v>
      </c>
      <c r="B19" s="867"/>
      <c r="C19" s="867"/>
      <c r="D19" s="867"/>
      <c r="E19" s="867"/>
      <c r="F19" s="867"/>
      <c r="G19" s="151"/>
      <c r="H19" s="868" t="s">
        <v>296</v>
      </c>
      <c r="I19" s="868"/>
      <c r="J19" s="868"/>
      <c r="K19" s="868"/>
      <c r="L19" s="868"/>
      <c r="M19" s="868"/>
      <c r="N19" s="868"/>
      <c r="O19" s="868"/>
      <c r="P19" s="868"/>
      <c r="Q19" s="868"/>
      <c r="R19" s="868"/>
      <c r="S19" s="868"/>
      <c r="T19" s="868"/>
      <c r="U19" s="868"/>
      <c r="V19" s="868"/>
      <c r="W19" s="868"/>
      <c r="X19" s="868"/>
      <c r="Y19" s="868"/>
    </row>
    <row r="20" spans="1:25" s="127" customFormat="1" ht="65.25" customHeight="1" x14ac:dyDescent="0.25">
      <c r="A20" s="867"/>
      <c r="B20" s="867"/>
      <c r="C20" s="867"/>
      <c r="D20" s="867"/>
      <c r="E20" s="867"/>
      <c r="F20" s="867"/>
      <c r="G20"/>
      <c r="H20" s="849" t="s">
        <v>11084</v>
      </c>
      <c r="I20" s="849"/>
      <c r="J20" s="849"/>
      <c r="K20" s="849"/>
      <c r="L20" s="849"/>
      <c r="M20" s="849"/>
      <c r="N20" s="849"/>
      <c r="O20" s="849"/>
      <c r="P20" s="849"/>
      <c r="Q20" s="849"/>
      <c r="R20" s="849"/>
      <c r="S20" s="849"/>
      <c r="T20" s="849"/>
      <c r="U20" s="849"/>
      <c r="V20" s="849"/>
      <c r="W20" s="849"/>
      <c r="X20" s="849"/>
      <c r="Y20" s="849"/>
    </row>
    <row r="21" spans="1:25" s="127" customFormat="1" ht="35.25" customHeight="1" x14ac:dyDescent="0.2">
      <c r="A21" s="770" t="s">
        <v>11083</v>
      </c>
      <c r="B21" s="770"/>
      <c r="C21" s="770"/>
      <c r="D21" s="770"/>
      <c r="E21" s="770"/>
      <c r="F21" s="770"/>
      <c r="G21"/>
      <c r="H21" s="839" t="s">
        <v>297</v>
      </c>
      <c r="I21" s="839"/>
      <c r="J21" s="839"/>
      <c r="K21" s="839"/>
      <c r="L21" s="839"/>
      <c r="M21" s="839"/>
      <c r="N21" s="848" t="s">
        <v>133</v>
      </c>
      <c r="O21" s="837" t="s">
        <v>2929</v>
      </c>
      <c r="P21" s="838" t="s">
        <v>129</v>
      </c>
      <c r="Q21" s="837" t="s">
        <v>10285</v>
      </c>
      <c r="R21" s="838" t="s">
        <v>454</v>
      </c>
      <c r="S21" s="838" t="s">
        <v>130</v>
      </c>
      <c r="T21" s="838" t="s">
        <v>450</v>
      </c>
      <c r="U21" s="837" t="s">
        <v>2930</v>
      </c>
      <c r="V21" s="869" t="s">
        <v>451</v>
      </c>
      <c r="W21" s="870"/>
      <c r="X21" s="869" t="s">
        <v>452</v>
      </c>
      <c r="Y21" s="881"/>
    </row>
    <row r="22" spans="1:25" s="127" customFormat="1" ht="125.25" customHeight="1" x14ac:dyDescent="0.2">
      <c r="A22" s="828" t="s">
        <v>295</v>
      </c>
      <c r="B22" s="828"/>
      <c r="C22" s="828"/>
      <c r="D22" s="149" t="s">
        <v>241</v>
      </c>
      <c r="E22" s="245" t="s">
        <v>18</v>
      </c>
      <c r="F22" s="245" t="s">
        <v>19</v>
      </c>
      <c r="G22"/>
      <c r="H22" s="839"/>
      <c r="I22" s="839"/>
      <c r="J22" s="839"/>
      <c r="K22" s="839"/>
      <c r="L22" s="839"/>
      <c r="M22" s="839"/>
      <c r="N22" s="848"/>
      <c r="O22" s="838"/>
      <c r="P22" s="838"/>
      <c r="Q22" s="838"/>
      <c r="R22" s="838"/>
      <c r="S22" s="838"/>
      <c r="T22" s="838"/>
      <c r="U22" s="838"/>
      <c r="V22" s="428" t="s">
        <v>10283</v>
      </c>
      <c r="W22" s="428" t="s">
        <v>10284</v>
      </c>
      <c r="X22" s="429" t="s">
        <v>453</v>
      </c>
      <c r="Y22" s="428" t="s">
        <v>10014</v>
      </c>
    </row>
    <row r="23" spans="1:25" s="127" customFormat="1" ht="24.6" customHeight="1" x14ac:dyDescent="0.3">
      <c r="A23" s="859" t="s">
        <v>168</v>
      </c>
      <c r="B23" s="860"/>
      <c r="C23" s="861"/>
      <c r="D23" s="149"/>
      <c r="E23" s="355">
        <v>1</v>
      </c>
      <c r="F23" s="356">
        <v>2</v>
      </c>
      <c r="G23"/>
      <c r="H23" s="894" t="s">
        <v>168</v>
      </c>
      <c r="I23" s="895"/>
      <c r="J23" s="895"/>
      <c r="K23" s="895"/>
      <c r="L23" s="895"/>
      <c r="M23" s="896"/>
      <c r="N23" s="357"/>
      <c r="O23" s="350">
        <v>1</v>
      </c>
      <c r="P23" s="350">
        <v>2</v>
      </c>
      <c r="Q23" s="350">
        <v>3</v>
      </c>
      <c r="R23" s="350">
        <v>4</v>
      </c>
      <c r="S23" s="350">
        <v>5</v>
      </c>
      <c r="T23" s="350">
        <v>6</v>
      </c>
      <c r="U23" s="350">
        <v>7</v>
      </c>
      <c r="V23" s="350">
        <v>8</v>
      </c>
      <c r="W23" s="350">
        <v>9</v>
      </c>
      <c r="X23" s="350">
        <v>10</v>
      </c>
      <c r="Y23" s="350">
        <v>11</v>
      </c>
    </row>
    <row r="24" spans="1:25" s="127" customFormat="1" ht="106.5" customHeight="1" x14ac:dyDescent="0.2">
      <c r="A24" s="842" t="s">
        <v>10009</v>
      </c>
      <c r="B24" s="845" t="s">
        <v>444</v>
      </c>
      <c r="C24" s="845"/>
      <c r="D24" s="348">
        <v>1</v>
      </c>
      <c r="E24" s="237">
        <v>1</v>
      </c>
      <c r="F24" s="237">
        <v>1</v>
      </c>
      <c r="G24" s="194"/>
      <c r="H24" s="888" t="s">
        <v>455</v>
      </c>
      <c r="I24" s="889"/>
      <c r="J24" s="889"/>
      <c r="K24" s="889"/>
      <c r="L24" s="889"/>
      <c r="M24" s="890"/>
      <c r="N24" s="352">
        <v>1</v>
      </c>
      <c r="O24" s="374"/>
      <c r="P24" s="374">
        <v>1</v>
      </c>
      <c r="Q24" s="374">
        <v>1</v>
      </c>
      <c r="R24" s="374">
        <f t="shared" ref="P24:Y24" si="1">R26+R28</f>
        <v>0</v>
      </c>
      <c r="S24" s="374">
        <f t="shared" si="1"/>
        <v>0</v>
      </c>
      <c r="T24" s="374">
        <f t="shared" si="1"/>
        <v>0</v>
      </c>
      <c r="U24" s="374">
        <f t="shared" si="1"/>
        <v>0</v>
      </c>
      <c r="V24" s="374">
        <f t="shared" si="1"/>
        <v>0</v>
      </c>
      <c r="W24" s="374">
        <f t="shared" si="1"/>
        <v>0</v>
      </c>
      <c r="X24" s="374">
        <f t="shared" si="1"/>
        <v>0</v>
      </c>
      <c r="Y24" s="374">
        <f t="shared" si="1"/>
        <v>0</v>
      </c>
    </row>
    <row r="25" spans="1:25" s="127" customFormat="1" ht="61.15" customHeight="1" x14ac:dyDescent="0.2">
      <c r="A25" s="843"/>
      <c r="B25" s="845" t="s">
        <v>445</v>
      </c>
      <c r="C25" s="845"/>
      <c r="D25" s="348">
        <v>2</v>
      </c>
      <c r="E25" s="237"/>
      <c r="F25" s="237"/>
      <c r="G25" s="194"/>
      <c r="H25" s="888" t="s">
        <v>456</v>
      </c>
      <c r="I25" s="889"/>
      <c r="J25" s="889"/>
      <c r="K25" s="889"/>
      <c r="L25" s="889"/>
      <c r="M25" s="890"/>
      <c r="N25" s="352">
        <v>2</v>
      </c>
      <c r="O25" s="374"/>
      <c r="P25" s="374">
        <v>10000</v>
      </c>
      <c r="Q25" s="374">
        <v>10000</v>
      </c>
      <c r="R25" s="374">
        <f t="shared" ref="P25:Y25" si="2">R27+R29</f>
        <v>0</v>
      </c>
      <c r="S25" s="374">
        <f t="shared" si="2"/>
        <v>0</v>
      </c>
      <c r="T25" s="374">
        <f t="shared" si="2"/>
        <v>0</v>
      </c>
      <c r="U25" s="374">
        <f t="shared" si="2"/>
        <v>0</v>
      </c>
      <c r="V25" s="374">
        <f t="shared" si="2"/>
        <v>0</v>
      </c>
      <c r="W25" s="374">
        <f t="shared" si="2"/>
        <v>0</v>
      </c>
      <c r="X25" s="374">
        <f t="shared" si="2"/>
        <v>0</v>
      </c>
      <c r="Y25" s="374">
        <f t="shared" si="2"/>
        <v>0</v>
      </c>
    </row>
    <row r="26" spans="1:25" s="127" customFormat="1" ht="78" customHeight="1" x14ac:dyDescent="0.2">
      <c r="A26" s="843"/>
      <c r="B26" s="845" t="s">
        <v>446</v>
      </c>
      <c r="C26" s="845"/>
      <c r="D26" s="348">
        <v>3</v>
      </c>
      <c r="E26" s="237"/>
      <c r="F26" s="248"/>
      <c r="G26" s="247"/>
      <c r="H26" s="862" t="s">
        <v>10237</v>
      </c>
      <c r="I26" s="891" t="s">
        <v>457</v>
      </c>
      <c r="J26" s="892"/>
      <c r="K26" s="892"/>
      <c r="L26" s="892"/>
      <c r="M26" s="893"/>
      <c r="N26" s="352">
        <v>3</v>
      </c>
      <c r="O26" s="237"/>
      <c r="P26" s="237">
        <v>1</v>
      </c>
      <c r="Q26" s="237">
        <v>1</v>
      </c>
      <c r="R26" s="237"/>
      <c r="S26" s="237"/>
      <c r="T26" s="237"/>
      <c r="U26" s="237"/>
      <c r="V26" s="310"/>
      <c r="W26" s="237"/>
      <c r="X26" s="237"/>
      <c r="Y26" s="237"/>
    </row>
    <row r="27" spans="1:25" s="127" customFormat="1" ht="76.150000000000006" customHeight="1" x14ac:dyDescent="0.2">
      <c r="A27" s="843"/>
      <c r="B27" s="845" t="s">
        <v>447</v>
      </c>
      <c r="C27" s="845"/>
      <c r="D27" s="348">
        <v>4</v>
      </c>
      <c r="E27" s="237"/>
      <c r="F27" s="248"/>
      <c r="G27" s="194"/>
      <c r="H27" s="863"/>
      <c r="I27" s="891" t="s">
        <v>458</v>
      </c>
      <c r="J27" s="892"/>
      <c r="K27" s="892"/>
      <c r="L27" s="892"/>
      <c r="M27" s="893"/>
      <c r="N27" s="352">
        <v>4</v>
      </c>
      <c r="O27" s="237"/>
      <c r="P27" s="237">
        <v>10000</v>
      </c>
      <c r="Q27" s="237">
        <v>10000</v>
      </c>
      <c r="R27" s="237"/>
      <c r="S27" s="237"/>
      <c r="T27" s="237"/>
      <c r="U27" s="237"/>
      <c r="V27" s="310"/>
      <c r="W27" s="237"/>
      <c r="X27" s="237"/>
      <c r="Y27" s="237"/>
    </row>
    <row r="28" spans="1:25" ht="106.9" customHeight="1" x14ac:dyDescent="0.25">
      <c r="A28" s="844"/>
      <c r="B28" s="845" t="s">
        <v>448</v>
      </c>
      <c r="C28" s="845"/>
      <c r="D28" s="348">
        <v>5</v>
      </c>
      <c r="E28" s="237">
        <v>1</v>
      </c>
      <c r="F28" s="249">
        <v>1</v>
      </c>
      <c r="G28" s="254"/>
      <c r="H28" s="900" t="s">
        <v>10238</v>
      </c>
      <c r="I28" s="882" t="s">
        <v>10239</v>
      </c>
      <c r="J28" s="883"/>
      <c r="K28" s="883"/>
      <c r="L28" s="883"/>
      <c r="M28" s="884"/>
      <c r="N28" s="352">
        <v>5</v>
      </c>
      <c r="O28" s="237"/>
      <c r="P28" s="237"/>
      <c r="Q28" s="237"/>
      <c r="R28" s="237"/>
      <c r="S28" s="237"/>
      <c r="T28" s="237"/>
      <c r="U28" s="237"/>
      <c r="V28" s="237"/>
      <c r="W28" s="237"/>
      <c r="X28" s="237"/>
      <c r="Y28" s="237"/>
    </row>
    <row r="29" spans="1:25" ht="82.9" customHeight="1" x14ac:dyDescent="0.2">
      <c r="A29" s="842" t="s">
        <v>10233</v>
      </c>
      <c r="B29" s="846" t="s">
        <v>10234</v>
      </c>
      <c r="C29" s="846"/>
      <c r="D29" s="348">
        <v>6</v>
      </c>
      <c r="E29" s="237"/>
      <c r="F29" s="237"/>
      <c r="G29" s="246"/>
      <c r="H29" s="901"/>
      <c r="I29" s="882" t="s">
        <v>10240</v>
      </c>
      <c r="J29" s="883"/>
      <c r="K29" s="883"/>
      <c r="L29" s="883"/>
      <c r="M29" s="884"/>
      <c r="N29" s="351">
        <v>6</v>
      </c>
      <c r="O29" s="249"/>
      <c r="P29" s="156"/>
      <c r="Q29" s="156"/>
      <c r="R29" s="156"/>
      <c r="S29" s="156"/>
      <c r="T29" s="156"/>
      <c r="U29" s="156"/>
      <c r="V29" s="156"/>
      <c r="W29" s="156"/>
      <c r="X29" s="156"/>
      <c r="Y29" s="156"/>
    </row>
    <row r="30" spans="1:25" ht="64.900000000000006" customHeight="1" x14ac:dyDescent="0.2">
      <c r="A30" s="885"/>
      <c r="B30" s="846" t="s">
        <v>10235</v>
      </c>
      <c r="C30" s="846"/>
      <c r="D30" s="348">
        <v>7</v>
      </c>
      <c r="E30" s="249"/>
      <c r="F30" s="156"/>
    </row>
    <row r="31" spans="1:25" ht="37.9" customHeight="1" x14ac:dyDescent="0.25">
      <c r="A31" s="842" t="s">
        <v>449</v>
      </c>
      <c r="B31" s="846" t="s">
        <v>2927</v>
      </c>
      <c r="C31" s="846"/>
      <c r="D31" s="348">
        <v>8</v>
      </c>
      <c r="E31" s="237">
        <v>1</v>
      </c>
      <c r="F31" s="237">
        <v>1</v>
      </c>
      <c r="K31" s="258"/>
      <c r="L31" s="433"/>
      <c r="M31" s="433"/>
      <c r="N31" s="433"/>
      <c r="O31" s="433"/>
      <c r="P31" s="433"/>
      <c r="Q31" s="433"/>
      <c r="R31" s="433"/>
    </row>
    <row r="32" spans="1:25" ht="84" customHeight="1" x14ac:dyDescent="0.2">
      <c r="A32" s="885"/>
      <c r="B32" s="846" t="s">
        <v>2928</v>
      </c>
      <c r="C32" s="846"/>
      <c r="D32" s="348">
        <v>9</v>
      </c>
      <c r="E32" s="249"/>
      <c r="F32" s="156"/>
      <c r="K32" s="430"/>
      <c r="L32" s="431"/>
      <c r="M32" s="431"/>
      <c r="N32" s="431"/>
      <c r="O32" s="431"/>
      <c r="P32" s="431"/>
      <c r="Q32" s="431"/>
      <c r="R32" s="431"/>
    </row>
    <row r="33" spans="1:18" ht="73.150000000000006" customHeight="1" x14ac:dyDescent="0.25">
      <c r="A33" s="897" t="s">
        <v>10236</v>
      </c>
      <c r="B33" s="898"/>
      <c r="C33" s="899"/>
      <c r="D33" s="348">
        <v>10</v>
      </c>
      <c r="E33" s="249"/>
      <c r="F33" s="156"/>
      <c r="K33" s="430"/>
      <c r="L33" s="404"/>
      <c r="M33" s="404"/>
      <c r="N33" s="404"/>
      <c r="O33" s="404"/>
      <c r="P33" s="404"/>
      <c r="Q33" s="404"/>
      <c r="R33" s="404"/>
    </row>
    <row r="34" spans="1:18" ht="15.6" customHeight="1" x14ac:dyDescent="0.25">
      <c r="A34" s="847"/>
      <c r="B34" s="194"/>
      <c r="C34" s="194"/>
      <c r="D34" s="194"/>
      <c r="E34" s="194"/>
      <c r="K34" s="430"/>
      <c r="L34" s="404"/>
      <c r="M34" s="404"/>
      <c r="N34" s="404"/>
      <c r="O34" s="404"/>
      <c r="P34" s="404"/>
      <c r="Q34" s="404"/>
      <c r="R34" s="404"/>
    </row>
    <row r="35" spans="1:18" ht="15.75" x14ac:dyDescent="0.25">
      <c r="A35" s="847"/>
      <c r="B35" s="194"/>
      <c r="C35" s="194"/>
      <c r="D35" s="194"/>
      <c r="E35" s="194"/>
      <c r="K35" s="430"/>
      <c r="L35" s="404"/>
      <c r="M35" s="404"/>
      <c r="N35" s="404"/>
      <c r="O35" s="404"/>
      <c r="P35" s="404"/>
      <c r="Q35" s="404"/>
      <c r="R35" s="404"/>
    </row>
    <row r="36" spans="1:18" ht="15.75" x14ac:dyDescent="0.25">
      <c r="A36" s="847"/>
      <c r="B36" s="247"/>
      <c r="C36" s="247"/>
      <c r="D36" s="247"/>
      <c r="E36" s="247"/>
      <c r="K36" s="255"/>
      <c r="L36" s="434"/>
      <c r="M36" s="434"/>
      <c r="N36" s="434"/>
      <c r="O36" s="404"/>
      <c r="P36" s="404"/>
      <c r="Q36" s="404"/>
      <c r="R36" s="404"/>
    </row>
    <row r="37" spans="1:18" ht="15.75" x14ac:dyDescent="0.25">
      <c r="A37" s="847"/>
      <c r="B37" s="194"/>
      <c r="C37" s="194"/>
      <c r="D37" s="194"/>
      <c r="E37" s="194"/>
      <c r="K37" s="256"/>
      <c r="L37" s="431"/>
      <c r="M37" s="431"/>
      <c r="N37" s="431"/>
      <c r="O37" s="257"/>
      <c r="P37" s="432"/>
      <c r="Q37" s="432"/>
      <c r="R37" s="432"/>
    </row>
    <row r="38" spans="1:18" ht="15.75" x14ac:dyDescent="0.25">
      <c r="A38" s="108"/>
      <c r="B38" s="841"/>
      <c r="C38" s="841"/>
      <c r="D38" s="259"/>
      <c r="E38" s="85"/>
    </row>
    <row r="39" spans="1:18" x14ac:dyDescent="0.2">
      <c r="A39" s="93"/>
      <c r="B39" s="840"/>
      <c r="C39" s="840"/>
      <c r="D39" s="93"/>
      <c r="E39" s="83"/>
    </row>
    <row r="40" spans="1:18" x14ac:dyDescent="0.2">
      <c r="A40" s="250"/>
      <c r="B40" s="250"/>
      <c r="C40" s="250"/>
      <c r="D40" s="250"/>
      <c r="E40" s="250"/>
    </row>
  </sheetData>
  <mergeCells count="72">
    <mergeCell ref="H25:M25"/>
    <mergeCell ref="I27:M27"/>
    <mergeCell ref="I26:M26"/>
    <mergeCell ref="H24:M24"/>
    <mergeCell ref="H23:M23"/>
    <mergeCell ref="A33:C33"/>
    <mergeCell ref="H28:H29"/>
    <mergeCell ref="B31:C31"/>
    <mergeCell ref="A31:A32"/>
    <mergeCell ref="I28:M28"/>
    <mergeCell ref="I29:M29"/>
    <mergeCell ref="A29:A30"/>
    <mergeCell ref="B28:C28"/>
    <mergeCell ref="B30:C30"/>
    <mergeCell ref="B32:C32"/>
    <mergeCell ref="A6:A7"/>
    <mergeCell ref="B6:B7"/>
    <mergeCell ref="J13:M13"/>
    <mergeCell ref="G6:G7"/>
    <mergeCell ref="A21:F21"/>
    <mergeCell ref="X21:Y21"/>
    <mergeCell ref="U21:U22"/>
    <mergeCell ref="T21:T22"/>
    <mergeCell ref="S21:S22"/>
    <mergeCell ref="P21:P22"/>
    <mergeCell ref="R21:R22"/>
    <mergeCell ref="Q21:Q22"/>
    <mergeCell ref="T6:T7"/>
    <mergeCell ref="S6:S7"/>
    <mergeCell ref="P6:P7"/>
    <mergeCell ref="Q6:Q7"/>
    <mergeCell ref="J8:M8"/>
    <mergeCell ref="J6:M7"/>
    <mergeCell ref="A23:C23"/>
    <mergeCell ref="H26:H27"/>
    <mergeCell ref="J11:M11"/>
    <mergeCell ref="J12:M12"/>
    <mergeCell ref="K17:M17"/>
    <mergeCell ref="K16:M16"/>
    <mergeCell ref="K15:M15"/>
    <mergeCell ref="A19:F20"/>
    <mergeCell ref="H19:Y19"/>
    <mergeCell ref="V21:W21"/>
    <mergeCell ref="N21:N22"/>
    <mergeCell ref="H20:Y20"/>
    <mergeCell ref="J14:M14"/>
    <mergeCell ref="J15:J17"/>
    <mergeCell ref="C6:D6"/>
    <mergeCell ref="J10:M10"/>
    <mergeCell ref="F6:F7"/>
    <mergeCell ref="E6:E7"/>
    <mergeCell ref="J9:M9"/>
    <mergeCell ref="U6:U7"/>
    <mergeCell ref="B39:C39"/>
    <mergeCell ref="B38:C38"/>
    <mergeCell ref="A24:A28"/>
    <mergeCell ref="B27:C27"/>
    <mergeCell ref="B24:C24"/>
    <mergeCell ref="B25:C25"/>
    <mergeCell ref="B29:C29"/>
    <mergeCell ref="B26:C26"/>
    <mergeCell ref="A34:A37"/>
    <mergeCell ref="J4:R4"/>
    <mergeCell ref="A22:C22"/>
    <mergeCell ref="R6:R7"/>
    <mergeCell ref="O6:O7"/>
    <mergeCell ref="N6:N7"/>
    <mergeCell ref="A4:H4"/>
    <mergeCell ref="A5:H5"/>
    <mergeCell ref="H6:H7"/>
    <mergeCell ref="O21:O22"/>
    <mergeCell ref="H21:M22"/>
  </mergeCells>
  <phoneticPr fontId="62"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FFFFCC"/>
  </sheetPr>
  <dimension ref="A1:F35"/>
  <sheetViews>
    <sheetView showGridLines="0" zoomScale="70" zoomScaleNormal="70" workbookViewId="0">
      <selection activeCell="C7" sqref="C7"/>
    </sheetView>
  </sheetViews>
  <sheetFormatPr defaultColWidth="8.85546875" defaultRowHeight="12.75" x14ac:dyDescent="0.2"/>
  <cols>
    <col min="1" max="1" width="90.7109375" style="1" customWidth="1"/>
    <col min="2" max="2" width="8.140625" style="1" customWidth="1"/>
    <col min="3" max="6" width="40.7109375" style="1" customWidth="1"/>
    <col min="7" max="16384" width="8.85546875" style="1"/>
  </cols>
  <sheetData>
    <row r="1" spans="1:6" x14ac:dyDescent="0.2">
      <c r="D1" s="903"/>
      <c r="E1" s="903"/>
      <c r="F1" s="903"/>
    </row>
    <row r="2" spans="1:6" x14ac:dyDescent="0.2">
      <c r="A2" s="1" t="s">
        <v>118</v>
      </c>
      <c r="D2" s="904" t="str">
        <f>IF('Титул ф.1'!D24=0," ",'Титул ф.1'!D24)</f>
        <v>Кондинский районный суд</v>
      </c>
      <c r="E2" s="905"/>
      <c r="F2" s="906"/>
    </row>
    <row r="3" spans="1:6" ht="22.5" x14ac:dyDescent="0.3">
      <c r="A3" s="907" t="s">
        <v>10241</v>
      </c>
      <c r="B3" s="907"/>
      <c r="C3" s="907"/>
      <c r="D3" s="907"/>
      <c r="E3" s="907"/>
    </row>
    <row r="4" spans="1:6" ht="33.6" customHeight="1" x14ac:dyDescent="0.25">
      <c r="A4" s="414" t="s">
        <v>10242</v>
      </c>
    </row>
    <row r="5" spans="1:6" ht="111" customHeight="1" x14ac:dyDescent="0.2">
      <c r="A5" s="416" t="s">
        <v>10243</v>
      </c>
      <c r="B5" s="419" t="s">
        <v>10244</v>
      </c>
      <c r="C5" s="418" t="s">
        <v>10591</v>
      </c>
      <c r="D5" s="418" t="s">
        <v>10245</v>
      </c>
      <c r="E5" s="418" t="s">
        <v>10246</v>
      </c>
      <c r="F5" s="418" t="s">
        <v>10652</v>
      </c>
    </row>
    <row r="6" spans="1:6" x14ac:dyDescent="0.2">
      <c r="A6" s="415" t="s">
        <v>10247</v>
      </c>
      <c r="B6" s="415" t="s">
        <v>169</v>
      </c>
      <c r="C6" s="415">
        <v>1</v>
      </c>
      <c r="D6" s="415">
        <v>2</v>
      </c>
      <c r="E6" s="415">
        <v>3</v>
      </c>
      <c r="F6" s="415">
        <v>4</v>
      </c>
    </row>
    <row r="7" spans="1:6" ht="20.25" x14ac:dyDescent="0.3">
      <c r="A7" s="417" t="s">
        <v>10248</v>
      </c>
      <c r="B7" s="415">
        <v>1</v>
      </c>
      <c r="C7" s="489"/>
      <c r="D7" s="489"/>
      <c r="E7" s="489"/>
      <c r="F7" s="489"/>
    </row>
    <row r="8" spans="1:6" ht="20.25" x14ac:dyDescent="0.3">
      <c r="A8" s="417" t="s">
        <v>10249</v>
      </c>
      <c r="B8" s="415">
        <v>2</v>
      </c>
      <c r="C8" s="489"/>
      <c r="D8" s="489"/>
      <c r="E8" s="489"/>
      <c r="F8" s="489"/>
    </row>
    <row r="9" spans="1:6" ht="20.25" x14ac:dyDescent="0.3">
      <c r="A9" s="417" t="s">
        <v>10250</v>
      </c>
      <c r="B9" s="415">
        <v>3</v>
      </c>
      <c r="C9" s="489"/>
      <c r="D9" s="489"/>
      <c r="E9" s="489"/>
      <c r="F9" s="489"/>
    </row>
    <row r="10" spans="1:6" ht="20.25" x14ac:dyDescent="0.3">
      <c r="A10" s="417" t="s">
        <v>10251</v>
      </c>
      <c r="B10" s="415">
        <v>4</v>
      </c>
      <c r="C10" s="489"/>
      <c r="D10" s="489"/>
      <c r="E10" s="489"/>
      <c r="F10" s="489"/>
    </row>
    <row r="11" spans="1:6" ht="20.25" x14ac:dyDescent="0.3">
      <c r="A11" s="417" t="s">
        <v>10252</v>
      </c>
      <c r="B11" s="415">
        <v>5</v>
      </c>
      <c r="C11" s="489"/>
      <c r="D11" s="489"/>
      <c r="E11" s="489"/>
      <c r="F11" s="489"/>
    </row>
    <row r="12" spans="1:6" ht="20.25" x14ac:dyDescent="0.3">
      <c r="A12" s="417" t="s">
        <v>10253</v>
      </c>
      <c r="B12" s="415">
        <v>6</v>
      </c>
      <c r="C12" s="489"/>
      <c r="D12" s="489"/>
      <c r="E12" s="489"/>
      <c r="F12" s="489"/>
    </row>
    <row r="13" spans="1:6" ht="20.25" x14ac:dyDescent="0.3">
      <c r="A13" s="417" t="s">
        <v>10254</v>
      </c>
      <c r="B13" s="415">
        <v>7</v>
      </c>
      <c r="C13" s="489"/>
      <c r="D13" s="489"/>
      <c r="E13" s="489"/>
      <c r="F13" s="489"/>
    </row>
    <row r="14" spans="1:6" ht="20.25" x14ac:dyDescent="0.3">
      <c r="A14" s="417" t="s">
        <v>10255</v>
      </c>
      <c r="B14" s="415">
        <v>8</v>
      </c>
      <c r="C14" s="489"/>
      <c r="D14" s="489"/>
      <c r="E14" s="489"/>
      <c r="F14" s="489"/>
    </row>
    <row r="15" spans="1:6" ht="20.25" x14ac:dyDescent="0.3">
      <c r="A15" s="417" t="s">
        <v>10256</v>
      </c>
      <c r="B15" s="415">
        <v>9</v>
      </c>
      <c r="C15" s="489">
        <v>1</v>
      </c>
      <c r="D15" s="489"/>
      <c r="E15" s="489"/>
      <c r="F15" s="489"/>
    </row>
    <row r="16" spans="1:6" ht="20.25" x14ac:dyDescent="0.3">
      <c r="A16" s="417" t="s">
        <v>10257</v>
      </c>
      <c r="B16" s="415">
        <v>10</v>
      </c>
      <c r="C16" s="489"/>
      <c r="D16" s="489"/>
      <c r="E16" s="489"/>
      <c r="F16" s="489"/>
    </row>
    <row r="17" spans="1:6" ht="20.25" x14ac:dyDescent="0.3">
      <c r="A17" s="417" t="s">
        <v>10258</v>
      </c>
      <c r="B17" s="415">
        <v>11</v>
      </c>
      <c r="C17" s="489"/>
      <c r="D17" s="489"/>
      <c r="E17" s="489"/>
      <c r="F17" s="489"/>
    </row>
    <row r="18" spans="1:6" ht="20.25" x14ac:dyDescent="0.3">
      <c r="A18" s="417" t="s">
        <v>10259</v>
      </c>
      <c r="B18" s="415">
        <v>12</v>
      </c>
      <c r="C18" s="489"/>
      <c r="D18" s="489"/>
      <c r="E18" s="489"/>
      <c r="F18" s="489"/>
    </row>
    <row r="19" spans="1:6" ht="20.25" x14ac:dyDescent="0.3">
      <c r="A19" s="417" t="s">
        <v>10260</v>
      </c>
      <c r="B19" s="415">
        <v>13</v>
      </c>
      <c r="C19" s="489"/>
      <c r="D19" s="489"/>
      <c r="E19" s="489"/>
      <c r="F19" s="489"/>
    </row>
    <row r="20" spans="1:6" ht="20.25" x14ac:dyDescent="0.3">
      <c r="A20" s="417" t="s">
        <v>10261</v>
      </c>
      <c r="B20" s="415">
        <v>14</v>
      </c>
      <c r="C20" s="489"/>
      <c r="D20" s="489"/>
      <c r="E20" s="489"/>
      <c r="F20" s="489"/>
    </row>
    <row r="21" spans="1:6" ht="20.25" x14ac:dyDescent="0.3">
      <c r="A21" s="417" t="s">
        <v>10262</v>
      </c>
      <c r="B21" s="415">
        <v>15</v>
      </c>
      <c r="C21" s="489"/>
      <c r="D21" s="489"/>
      <c r="E21" s="489"/>
      <c r="F21" s="489"/>
    </row>
    <row r="22" spans="1:6" ht="20.25" x14ac:dyDescent="0.3">
      <c r="A22" s="417" t="s">
        <v>10263</v>
      </c>
      <c r="B22" s="415">
        <v>16</v>
      </c>
      <c r="C22" s="489"/>
      <c r="D22" s="489"/>
      <c r="E22" s="489"/>
      <c r="F22" s="489"/>
    </row>
    <row r="23" spans="1:6" ht="20.25" x14ac:dyDescent="0.3">
      <c r="A23" s="417" t="s">
        <v>10264</v>
      </c>
      <c r="B23" s="415">
        <v>17</v>
      </c>
      <c r="C23" s="489"/>
      <c r="D23" s="489"/>
      <c r="E23" s="489"/>
      <c r="F23" s="489"/>
    </row>
    <row r="24" spans="1:6" ht="20.25" x14ac:dyDescent="0.3">
      <c r="A24" s="479" t="s">
        <v>10655</v>
      </c>
      <c r="B24" s="415">
        <v>18</v>
      </c>
      <c r="C24" s="489"/>
      <c r="D24" s="489"/>
      <c r="E24" s="489"/>
      <c r="F24" s="489"/>
    </row>
    <row r="25" spans="1:6" ht="20.25" x14ac:dyDescent="0.3">
      <c r="A25" s="479" t="s">
        <v>10656</v>
      </c>
      <c r="B25" s="415">
        <v>19</v>
      </c>
      <c r="C25" s="489"/>
      <c r="D25" s="489"/>
      <c r="E25" s="489"/>
      <c r="F25" s="489"/>
    </row>
    <row r="26" spans="1:6" ht="18.600000000000001" customHeight="1" x14ac:dyDescent="0.25">
      <c r="A26" s="478" t="s">
        <v>10653</v>
      </c>
      <c r="B26" s="476"/>
      <c r="C26" s="477"/>
      <c r="D26" s="477"/>
      <c r="E26" s="477"/>
      <c r="F26" s="477"/>
    </row>
    <row r="27" spans="1:6" ht="55.9" customHeight="1" x14ac:dyDescent="0.2">
      <c r="A27" s="902" t="s">
        <v>10654</v>
      </c>
      <c r="B27" s="902"/>
      <c r="C27" s="902"/>
      <c r="D27" s="902"/>
      <c r="E27" s="902"/>
      <c r="F27" s="902"/>
    </row>
    <row r="28" spans="1:6" x14ac:dyDescent="0.2">
      <c r="A28" s="422"/>
      <c r="B28" s="910"/>
      <c r="C28" s="910"/>
      <c r="D28" s="910"/>
      <c r="E28" s="910"/>
    </row>
    <row r="29" spans="1:6" ht="25.15" customHeight="1" x14ac:dyDescent="0.2">
      <c r="A29" s="421" t="s">
        <v>489</v>
      </c>
      <c r="B29" s="911"/>
      <c r="C29" s="911"/>
      <c r="D29" s="911"/>
      <c r="E29" s="911"/>
    </row>
    <row r="30" spans="1:6" ht="15.75" x14ac:dyDescent="0.2">
      <c r="A30" s="909" t="s">
        <v>131</v>
      </c>
      <c r="B30" s="912" t="s">
        <v>205</v>
      </c>
      <c r="C30" s="912"/>
      <c r="D30" s="912"/>
      <c r="E30" s="912"/>
    </row>
    <row r="31" spans="1:6" x14ac:dyDescent="0.2">
      <c r="A31" s="909"/>
      <c r="B31" s="913"/>
      <c r="C31" s="913"/>
      <c r="D31" s="913"/>
      <c r="E31" s="913"/>
    </row>
    <row r="32" spans="1:6" ht="19.149999999999999" customHeight="1" x14ac:dyDescent="0.2">
      <c r="A32" s="909"/>
      <c r="B32" s="914"/>
      <c r="C32" s="914"/>
      <c r="D32" s="914"/>
      <c r="E32" s="914"/>
    </row>
    <row r="33" spans="1:5" ht="15.75" x14ac:dyDescent="0.25">
      <c r="A33" s="420"/>
      <c r="B33" s="915" t="s">
        <v>205</v>
      </c>
      <c r="C33" s="915"/>
      <c r="D33" s="915"/>
      <c r="E33" s="915"/>
    </row>
    <row r="34" spans="1:5" ht="20.25" x14ac:dyDescent="0.3">
      <c r="A34" s="423" t="s">
        <v>132</v>
      </c>
      <c r="B34" s="916"/>
      <c r="C34" s="916"/>
      <c r="D34" s="424"/>
      <c r="E34" s="480"/>
    </row>
    <row r="35" spans="1:5" ht="15.75" x14ac:dyDescent="0.25">
      <c r="A35" s="425"/>
      <c r="B35" s="908" t="s">
        <v>89</v>
      </c>
      <c r="C35" s="908"/>
      <c r="D35" s="426"/>
      <c r="E35" s="427" t="s">
        <v>490</v>
      </c>
    </row>
  </sheetData>
  <mergeCells count="11">
    <mergeCell ref="B34:C34"/>
    <mergeCell ref="A27:F27"/>
    <mergeCell ref="D1:F1"/>
    <mergeCell ref="D2:F2"/>
    <mergeCell ref="A3:E3"/>
    <mergeCell ref="B35:C35"/>
    <mergeCell ref="A30:A32"/>
    <mergeCell ref="B28:E29"/>
    <mergeCell ref="B30:E30"/>
    <mergeCell ref="B31:E32"/>
    <mergeCell ref="B33:E33"/>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2021-11-10T06:22:59Z</cp:lastPrinted>
  <dcterms:created xsi:type="dcterms:W3CDTF">2004-03-24T19:37:04Z</dcterms:created>
  <dcterms:modified xsi:type="dcterms:W3CDTF">2025-01-14T13:03:31Z</dcterms:modified>
</cp:coreProperties>
</file>