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310"/>
  </bookViews>
  <sheets>
    <sheet name="уголовные" sheetId="1" r:id="rId1"/>
    <sheet name="гражданские, административные" sheetId="2" r:id="rId2"/>
    <sheet name="КоАП" sheetId="3" r:id="rId3"/>
  </sheets>
  <definedNames>
    <definedName name="_xlnm.Print_Area" localSheetId="1">'гражданские, административные'!$A$1:$AE$44</definedName>
    <definedName name="_xlnm.Print_Area" localSheetId="2">КоАП!$A$1:$AM$45</definedName>
    <definedName name="_xlnm.Print_Area" localSheetId="0">уголовные!$A$1:$AL$44</definedName>
  </definedNames>
  <calcPr calcId="145621"/>
</workbook>
</file>

<file path=xl/calcChain.xml><?xml version="1.0" encoding="utf-8"?>
<calcChain xmlns="http://schemas.openxmlformats.org/spreadsheetml/2006/main">
  <c r="AI41" i="3" l="1"/>
  <c r="AL41" i="3" s="1"/>
  <c r="AH41" i="3"/>
  <c r="AK41" i="3" s="1"/>
  <c r="Z41" i="3"/>
  <c r="Y41" i="3"/>
  <c r="W41" i="3"/>
  <c r="U41" i="3"/>
  <c r="T41" i="3"/>
  <c r="N41" i="3"/>
  <c r="O41" i="3" s="1"/>
  <c r="M41" i="3"/>
  <c r="P41" i="3" s="1"/>
  <c r="K41" i="3"/>
  <c r="J41" i="3"/>
  <c r="R41" i="3" s="1"/>
  <c r="I41" i="3"/>
  <c r="F41" i="3"/>
  <c r="E41" i="3"/>
  <c r="H41" i="3" s="1"/>
  <c r="D41" i="3"/>
  <c r="AL40" i="3"/>
  <c r="AK40" i="3"/>
  <c r="AJ40" i="3"/>
  <c r="AA40" i="3"/>
  <c r="X40" i="3"/>
  <c r="W40" i="3"/>
  <c r="V40" i="3"/>
  <c r="S40" i="3"/>
  <c r="R40" i="3"/>
  <c r="Q40" i="3"/>
  <c r="P40" i="3"/>
  <c r="O40" i="3"/>
  <c r="L40" i="3"/>
  <c r="I40" i="3"/>
  <c r="H40" i="3"/>
  <c r="G40" i="3"/>
  <c r="AL39" i="3"/>
  <c r="AK39" i="3"/>
  <c r="AJ39" i="3"/>
  <c r="AA39" i="3"/>
  <c r="X39" i="3"/>
  <c r="W39" i="3"/>
  <c r="V39" i="3"/>
  <c r="S39" i="3"/>
  <c r="R39" i="3"/>
  <c r="Q39" i="3"/>
  <c r="P39" i="3"/>
  <c r="O39" i="3"/>
  <c r="L39" i="3"/>
  <c r="I39" i="3"/>
  <c r="H39" i="3"/>
  <c r="G39" i="3"/>
  <c r="AL38" i="3"/>
  <c r="AK38" i="3"/>
  <c r="AJ38" i="3"/>
  <c r="AA38" i="3"/>
  <c r="X38" i="3"/>
  <c r="W38" i="3"/>
  <c r="V38" i="3"/>
  <c r="S38" i="3"/>
  <c r="R38" i="3"/>
  <c r="Q38" i="3"/>
  <c r="P38" i="3"/>
  <c r="O38" i="3"/>
  <c r="L38" i="3"/>
  <c r="I38" i="3"/>
  <c r="H38" i="3"/>
  <c r="G38" i="3"/>
  <c r="AL37" i="3"/>
  <c r="AK37" i="3"/>
  <c r="AJ37" i="3"/>
  <c r="AA37" i="3"/>
  <c r="X37" i="3"/>
  <c r="W37" i="3"/>
  <c r="V37" i="3"/>
  <c r="S37" i="3"/>
  <c r="R37" i="3"/>
  <c r="Q37" i="3"/>
  <c r="P37" i="3"/>
  <c r="O37" i="3"/>
  <c r="L37" i="3"/>
  <c r="I37" i="3"/>
  <c r="H37" i="3"/>
  <c r="G37" i="3"/>
  <c r="AL36" i="3"/>
  <c r="AK36" i="3"/>
  <c r="AJ36" i="3"/>
  <c r="AA36" i="3"/>
  <c r="X36" i="3"/>
  <c r="W36" i="3"/>
  <c r="V36" i="3"/>
  <c r="S36" i="3"/>
  <c r="R36" i="3"/>
  <c r="Q36" i="3"/>
  <c r="P36" i="3"/>
  <c r="O36" i="3"/>
  <c r="L36" i="3"/>
  <c r="I36" i="3"/>
  <c r="H36" i="3"/>
  <c r="G36" i="3"/>
  <c r="AL35" i="3"/>
  <c r="AK35" i="3"/>
  <c r="AJ35" i="3"/>
  <c r="AA35" i="3"/>
  <c r="X35" i="3"/>
  <c r="W35" i="3"/>
  <c r="V35" i="3"/>
  <c r="S35" i="3"/>
  <c r="R35" i="3"/>
  <c r="Q35" i="3"/>
  <c r="P35" i="3"/>
  <c r="O35" i="3"/>
  <c r="L35" i="3"/>
  <c r="I35" i="3"/>
  <c r="H35" i="3"/>
  <c r="G35" i="3"/>
  <c r="AL34" i="3"/>
  <c r="AK34" i="3"/>
  <c r="AJ34" i="3"/>
  <c r="AA34" i="3"/>
  <c r="X34" i="3"/>
  <c r="W34" i="3"/>
  <c r="V34" i="3"/>
  <c r="S34" i="3"/>
  <c r="R34" i="3"/>
  <c r="Q34" i="3"/>
  <c r="P34" i="3"/>
  <c r="O34" i="3"/>
  <c r="L34" i="3"/>
  <c r="I34" i="3"/>
  <c r="H34" i="3"/>
  <c r="G34" i="3"/>
  <c r="AL33" i="3"/>
  <c r="AK33" i="3"/>
  <c r="AJ33" i="3"/>
  <c r="AA33" i="3"/>
  <c r="X33" i="3"/>
  <c r="W33" i="3"/>
  <c r="V33" i="3"/>
  <c r="S33" i="3"/>
  <c r="R33" i="3"/>
  <c r="Q33" i="3"/>
  <c r="P33" i="3"/>
  <c r="O33" i="3"/>
  <c r="L33" i="3"/>
  <c r="I33" i="3"/>
  <c r="H33" i="3"/>
  <c r="G33" i="3"/>
  <c r="AL32" i="3"/>
  <c r="AK32" i="3"/>
  <c r="AJ32" i="3"/>
  <c r="AA32" i="3"/>
  <c r="X32" i="3"/>
  <c r="W32" i="3"/>
  <c r="V32" i="3"/>
  <c r="S32" i="3"/>
  <c r="R32" i="3"/>
  <c r="Q32" i="3"/>
  <c r="P32" i="3"/>
  <c r="O32" i="3"/>
  <c r="L32" i="3"/>
  <c r="I32" i="3"/>
  <c r="H32" i="3"/>
  <c r="G32" i="3"/>
  <c r="AL31" i="3"/>
  <c r="AK31" i="3"/>
  <c r="AJ31" i="3"/>
  <c r="AA31" i="3"/>
  <c r="X31" i="3"/>
  <c r="W31" i="3"/>
  <c r="V31" i="3"/>
  <c r="S31" i="3"/>
  <c r="R31" i="3"/>
  <c r="Q31" i="3"/>
  <c r="P31" i="3"/>
  <c r="O31" i="3"/>
  <c r="L31" i="3"/>
  <c r="I31" i="3"/>
  <c r="H31" i="3"/>
  <c r="G31" i="3"/>
  <c r="AL30" i="3"/>
  <c r="AK30" i="3"/>
  <c r="AJ30" i="3"/>
  <c r="AA30" i="3"/>
  <c r="X30" i="3"/>
  <c r="W30" i="3"/>
  <c r="V30" i="3"/>
  <c r="S30" i="3"/>
  <c r="R30" i="3"/>
  <c r="Q30" i="3"/>
  <c r="P30" i="3"/>
  <c r="O30" i="3"/>
  <c r="L30" i="3"/>
  <c r="I30" i="3"/>
  <c r="H30" i="3"/>
  <c r="G30" i="3"/>
  <c r="AL29" i="3"/>
  <c r="AK29" i="3"/>
  <c r="AJ29" i="3"/>
  <c r="AA29" i="3"/>
  <c r="X29" i="3"/>
  <c r="W29" i="3"/>
  <c r="V29" i="3"/>
  <c r="S29" i="3"/>
  <c r="R29" i="3"/>
  <c r="Q29" i="3"/>
  <c r="P29" i="3"/>
  <c r="O29" i="3"/>
  <c r="L29" i="3"/>
  <c r="I29" i="3"/>
  <c r="H29" i="3"/>
  <c r="G29" i="3"/>
  <c r="AL28" i="3"/>
  <c r="AK28" i="3"/>
  <c r="AJ28" i="3"/>
  <c r="AA28" i="3"/>
  <c r="X28" i="3"/>
  <c r="W28" i="3"/>
  <c r="V28" i="3"/>
  <c r="S28" i="3"/>
  <c r="R28" i="3"/>
  <c r="Q28" i="3"/>
  <c r="P28" i="3"/>
  <c r="O28" i="3"/>
  <c r="L28" i="3"/>
  <c r="I28" i="3"/>
  <c r="H28" i="3"/>
  <c r="G28" i="3"/>
  <c r="AL27" i="3"/>
  <c r="AK27" i="3"/>
  <c r="AJ27" i="3"/>
  <c r="AA27" i="3"/>
  <c r="X27" i="3"/>
  <c r="W27" i="3"/>
  <c r="V27" i="3"/>
  <c r="S27" i="3"/>
  <c r="R27" i="3"/>
  <c r="Q27" i="3"/>
  <c r="P27" i="3"/>
  <c r="O27" i="3"/>
  <c r="L27" i="3"/>
  <c r="I27" i="3"/>
  <c r="H27" i="3"/>
  <c r="G27" i="3"/>
  <c r="AL26" i="3"/>
  <c r="AK26" i="3"/>
  <c r="AJ26" i="3"/>
  <c r="AA26" i="3"/>
  <c r="X26" i="3"/>
  <c r="W26" i="3"/>
  <c r="V26" i="3"/>
  <c r="S26" i="3"/>
  <c r="R26" i="3"/>
  <c r="Q26" i="3"/>
  <c r="P26" i="3"/>
  <c r="O26" i="3"/>
  <c r="L26" i="3"/>
  <c r="I26" i="3"/>
  <c r="H26" i="3"/>
  <c r="G26" i="3"/>
  <c r="AL25" i="3"/>
  <c r="AK25" i="3"/>
  <c r="AJ25" i="3"/>
  <c r="AA25" i="3"/>
  <c r="X25" i="3"/>
  <c r="W25" i="3"/>
  <c r="V25" i="3"/>
  <c r="S25" i="3"/>
  <c r="R25" i="3"/>
  <c r="Q25" i="3"/>
  <c r="P25" i="3"/>
  <c r="O25" i="3"/>
  <c r="L25" i="3"/>
  <c r="I25" i="3"/>
  <c r="H25" i="3"/>
  <c r="G25" i="3"/>
  <c r="AL24" i="3"/>
  <c r="AK24" i="3"/>
  <c r="AJ24" i="3"/>
  <c r="AA24" i="3"/>
  <c r="X24" i="3"/>
  <c r="W24" i="3"/>
  <c r="V24" i="3"/>
  <c r="S24" i="3"/>
  <c r="R24" i="3"/>
  <c r="Q24" i="3"/>
  <c r="P24" i="3"/>
  <c r="O24" i="3"/>
  <c r="L24" i="3"/>
  <c r="I24" i="3"/>
  <c r="H24" i="3"/>
  <c r="G24" i="3"/>
  <c r="AL23" i="3"/>
  <c r="AK23" i="3"/>
  <c r="AJ23" i="3"/>
  <c r="AA23" i="3"/>
  <c r="X23" i="3"/>
  <c r="W23" i="3"/>
  <c r="V23" i="3"/>
  <c r="S23" i="3"/>
  <c r="R23" i="3"/>
  <c r="Q23" i="3"/>
  <c r="P23" i="3"/>
  <c r="O23" i="3"/>
  <c r="L23" i="3"/>
  <c r="I23" i="3"/>
  <c r="H23" i="3"/>
  <c r="G23" i="3"/>
  <c r="AL22" i="3"/>
  <c r="AK22" i="3"/>
  <c r="AJ22" i="3"/>
  <c r="AA22" i="3"/>
  <c r="X22" i="3"/>
  <c r="W22" i="3"/>
  <c r="V22" i="3"/>
  <c r="S22" i="3"/>
  <c r="R22" i="3"/>
  <c r="Q22" i="3"/>
  <c r="P22" i="3"/>
  <c r="O22" i="3"/>
  <c r="L22" i="3"/>
  <c r="I22" i="3"/>
  <c r="H22" i="3"/>
  <c r="G22" i="3"/>
  <c r="AL21" i="3"/>
  <c r="AK21" i="3"/>
  <c r="AJ21" i="3"/>
  <c r="AA21" i="3"/>
  <c r="X21" i="3"/>
  <c r="W21" i="3"/>
  <c r="V21" i="3"/>
  <c r="S21" i="3"/>
  <c r="R21" i="3"/>
  <c r="Q21" i="3"/>
  <c r="P21" i="3"/>
  <c r="O21" i="3"/>
  <c r="L21" i="3"/>
  <c r="I21" i="3"/>
  <c r="H21" i="3"/>
  <c r="G21" i="3"/>
  <c r="AL20" i="3"/>
  <c r="AK20" i="3"/>
  <c r="AJ20" i="3"/>
  <c r="AA20" i="3"/>
  <c r="X20" i="3"/>
  <c r="W20" i="3"/>
  <c r="V20" i="3"/>
  <c r="S20" i="3"/>
  <c r="R20" i="3"/>
  <c r="Q20" i="3"/>
  <c r="P20" i="3"/>
  <c r="O20" i="3"/>
  <c r="L20" i="3"/>
  <c r="I20" i="3"/>
  <c r="H20" i="3"/>
  <c r="G20" i="3"/>
  <c r="AL19" i="3"/>
  <c r="AK19" i="3"/>
  <c r="AJ19" i="3"/>
  <c r="AA19" i="3"/>
  <c r="X19" i="3"/>
  <c r="W19" i="3"/>
  <c r="V19" i="3"/>
  <c r="S19" i="3"/>
  <c r="R19" i="3"/>
  <c r="Q19" i="3"/>
  <c r="P19" i="3"/>
  <c r="O19" i="3"/>
  <c r="L19" i="3"/>
  <c r="I19" i="3"/>
  <c r="H19" i="3"/>
  <c r="G19" i="3"/>
  <c r="AL18" i="3"/>
  <c r="AK18" i="3"/>
  <c r="AJ18" i="3"/>
  <c r="AA18" i="3"/>
  <c r="X18" i="3"/>
  <c r="W18" i="3"/>
  <c r="V18" i="3"/>
  <c r="S18" i="3"/>
  <c r="R18" i="3"/>
  <c r="Q18" i="3"/>
  <c r="P18" i="3"/>
  <c r="O18" i="3"/>
  <c r="L18" i="3"/>
  <c r="I18" i="3"/>
  <c r="H18" i="3"/>
  <c r="G18" i="3"/>
  <c r="AL17" i="3"/>
  <c r="AK17" i="3"/>
  <c r="AJ17" i="3"/>
  <c r="AA17" i="3"/>
  <c r="X17" i="3"/>
  <c r="W17" i="3"/>
  <c r="V17" i="3"/>
  <c r="S17" i="3"/>
  <c r="R17" i="3"/>
  <c r="Q17" i="3"/>
  <c r="P17" i="3"/>
  <c r="O17" i="3"/>
  <c r="L17" i="3"/>
  <c r="I17" i="3"/>
  <c r="H17" i="3"/>
  <c r="G17" i="3"/>
  <c r="AL16" i="3"/>
  <c r="AK16" i="3"/>
  <c r="AJ16" i="3"/>
  <c r="AA16" i="3"/>
  <c r="X16" i="3"/>
  <c r="W16" i="3"/>
  <c r="V16" i="3"/>
  <c r="S16" i="3"/>
  <c r="R16" i="3"/>
  <c r="Q16" i="3"/>
  <c r="P16" i="3"/>
  <c r="O16" i="3"/>
  <c r="L16" i="3"/>
  <c r="I16" i="3"/>
  <c r="H16" i="3"/>
  <c r="G16" i="3"/>
  <c r="AL15" i="3"/>
  <c r="AK15" i="3"/>
  <c r="AJ15" i="3"/>
  <c r="AA15" i="3"/>
  <c r="X15" i="3"/>
  <c r="W15" i="3"/>
  <c r="V15" i="3"/>
  <c r="S15" i="3"/>
  <c r="R15" i="3"/>
  <c r="Q15" i="3"/>
  <c r="P15" i="3"/>
  <c r="O15" i="3"/>
  <c r="L15" i="3"/>
  <c r="I15" i="3"/>
  <c r="H15" i="3"/>
  <c r="G15" i="3"/>
  <c r="AL14" i="3"/>
  <c r="AK14" i="3"/>
  <c r="AJ14" i="3"/>
  <c r="AA14" i="3"/>
  <c r="X14" i="3"/>
  <c r="W14" i="3"/>
  <c r="V14" i="3"/>
  <c r="S14" i="3"/>
  <c r="R14" i="3"/>
  <c r="Q14" i="3"/>
  <c r="P14" i="3"/>
  <c r="O14" i="3"/>
  <c r="L14" i="3"/>
  <c r="I14" i="3"/>
  <c r="H14" i="3"/>
  <c r="G14" i="3"/>
  <c r="AL13" i="3"/>
  <c r="AK13" i="3"/>
  <c r="AJ13" i="3"/>
  <c r="AA13" i="3"/>
  <c r="X13" i="3"/>
  <c r="W13" i="3"/>
  <c r="V13" i="3"/>
  <c r="S13" i="3"/>
  <c r="R13" i="3"/>
  <c r="Q13" i="3"/>
  <c r="P13" i="3"/>
  <c r="O13" i="3"/>
  <c r="L13" i="3"/>
  <c r="I13" i="3"/>
  <c r="H13" i="3"/>
  <c r="G13" i="3"/>
  <c r="AL12" i="3"/>
  <c r="AK12" i="3"/>
  <c r="AJ12" i="3"/>
  <c r="AA12" i="3"/>
  <c r="X12" i="3"/>
  <c r="W12" i="3"/>
  <c r="V12" i="3"/>
  <c r="S12" i="3"/>
  <c r="R12" i="3"/>
  <c r="Q12" i="3"/>
  <c r="P12" i="3"/>
  <c r="O12" i="3"/>
  <c r="L12" i="3"/>
  <c r="I12" i="3"/>
  <c r="H12" i="3"/>
  <c r="G12" i="3"/>
  <c r="AL11" i="3"/>
  <c r="AK11" i="3"/>
  <c r="AJ11" i="3"/>
  <c r="AA11" i="3"/>
  <c r="X11" i="3"/>
  <c r="W11" i="3"/>
  <c r="V11" i="3"/>
  <c r="S11" i="3"/>
  <c r="R11" i="3"/>
  <c r="Q11" i="3"/>
  <c r="P11" i="3"/>
  <c r="O11" i="3"/>
  <c r="L11" i="3"/>
  <c r="I11" i="3"/>
  <c r="H11" i="3"/>
  <c r="G11" i="3"/>
  <c r="AL10" i="3"/>
  <c r="AK10" i="3"/>
  <c r="AJ10" i="3"/>
  <c r="AA10" i="3"/>
  <c r="X10" i="3"/>
  <c r="W10" i="3"/>
  <c r="V10" i="3"/>
  <c r="S10" i="3"/>
  <c r="R10" i="3"/>
  <c r="Q10" i="3"/>
  <c r="P10" i="3"/>
  <c r="O10" i="3"/>
  <c r="L10" i="3"/>
  <c r="I10" i="3"/>
  <c r="H10" i="3"/>
  <c r="G10" i="3"/>
  <c r="AL9" i="3"/>
  <c r="AK9" i="3"/>
  <c r="AJ9" i="3"/>
  <c r="AA9" i="3"/>
  <c r="X9" i="3"/>
  <c r="W9" i="3"/>
  <c r="V9" i="3"/>
  <c r="S9" i="3"/>
  <c r="R9" i="3"/>
  <c r="Q9" i="3"/>
  <c r="P9" i="3"/>
  <c r="O9" i="3"/>
  <c r="L9" i="3"/>
  <c r="I9" i="3"/>
  <c r="H9" i="3"/>
  <c r="G9" i="3"/>
  <c r="AL8" i="3"/>
  <c r="AK8" i="3"/>
  <c r="AJ8" i="3"/>
  <c r="AA8" i="3"/>
  <c r="X8" i="3"/>
  <c r="W8" i="3"/>
  <c r="V8" i="3"/>
  <c r="S8" i="3"/>
  <c r="R8" i="3"/>
  <c r="Q8" i="3"/>
  <c r="P8" i="3"/>
  <c r="O8" i="3"/>
  <c r="L8" i="3"/>
  <c r="I8" i="3"/>
  <c r="H8" i="3"/>
  <c r="G8" i="3"/>
  <c r="AL7" i="3"/>
  <c r="AK7" i="3"/>
  <c r="AJ7" i="3"/>
  <c r="AA7" i="3"/>
  <c r="X7" i="3"/>
  <c r="W7" i="3"/>
  <c r="V7" i="3"/>
  <c r="S7" i="3"/>
  <c r="R7" i="3"/>
  <c r="Q7" i="3"/>
  <c r="P7" i="3"/>
  <c r="O7" i="3"/>
  <c r="L7" i="3"/>
  <c r="I7" i="3"/>
  <c r="H7" i="3"/>
  <c r="G7" i="3"/>
  <c r="AL6" i="3"/>
  <c r="AK6" i="3"/>
  <c r="AJ6" i="3"/>
  <c r="AA6" i="3"/>
  <c r="X6" i="3"/>
  <c r="W6" i="3"/>
  <c r="V6" i="3"/>
  <c r="S6" i="3"/>
  <c r="R6" i="3"/>
  <c r="Q6" i="3"/>
  <c r="P6" i="3"/>
  <c r="O6" i="3"/>
  <c r="L6" i="3"/>
  <c r="I6" i="3"/>
  <c r="H6" i="3"/>
  <c r="G6" i="3"/>
  <c r="W41" i="2"/>
  <c r="U41" i="2"/>
  <c r="V41" i="2" s="1"/>
  <c r="T41" i="2"/>
  <c r="N41" i="2"/>
  <c r="M41" i="2"/>
  <c r="K41" i="2"/>
  <c r="L41" i="2" s="1"/>
  <c r="J41" i="2"/>
  <c r="P41" i="2" s="1"/>
  <c r="F41" i="2"/>
  <c r="E41" i="2"/>
  <c r="H41" i="2" s="1"/>
  <c r="D41" i="2"/>
  <c r="X40" i="2"/>
  <c r="W40" i="2"/>
  <c r="V40" i="2"/>
  <c r="S40" i="2"/>
  <c r="R40" i="2"/>
  <c r="Q40" i="2"/>
  <c r="P40" i="2"/>
  <c r="O40" i="2"/>
  <c r="L40" i="2"/>
  <c r="I40" i="2"/>
  <c r="H40" i="2"/>
  <c r="G40" i="2"/>
  <c r="X39" i="2"/>
  <c r="W39" i="2"/>
  <c r="V39" i="2"/>
  <c r="S39" i="2"/>
  <c r="R39" i="2"/>
  <c r="Q39" i="2"/>
  <c r="P39" i="2"/>
  <c r="O39" i="2"/>
  <c r="L39" i="2"/>
  <c r="I39" i="2"/>
  <c r="H39" i="2"/>
  <c r="G39" i="2"/>
  <c r="X38" i="2"/>
  <c r="W38" i="2"/>
  <c r="V38" i="2"/>
  <c r="S38" i="2"/>
  <c r="R38" i="2"/>
  <c r="Q38" i="2"/>
  <c r="P38" i="2"/>
  <c r="O38" i="2"/>
  <c r="L38" i="2"/>
  <c r="I38" i="2"/>
  <c r="H38" i="2"/>
  <c r="G38" i="2"/>
  <c r="X37" i="2"/>
  <c r="W37" i="2"/>
  <c r="V37" i="2"/>
  <c r="S37" i="2"/>
  <c r="R37" i="2"/>
  <c r="Q37" i="2"/>
  <c r="P37" i="2"/>
  <c r="O37" i="2"/>
  <c r="L37" i="2"/>
  <c r="I37" i="2"/>
  <c r="H37" i="2"/>
  <c r="G37" i="2"/>
  <c r="X36" i="2"/>
  <c r="W36" i="2"/>
  <c r="V36" i="2"/>
  <c r="S36" i="2"/>
  <c r="R36" i="2"/>
  <c r="Q36" i="2"/>
  <c r="P36" i="2"/>
  <c r="O36" i="2"/>
  <c r="L36" i="2"/>
  <c r="I36" i="2"/>
  <c r="H36" i="2"/>
  <c r="G36" i="2"/>
  <c r="X35" i="2"/>
  <c r="W35" i="2"/>
  <c r="V35" i="2"/>
  <c r="S35" i="2"/>
  <c r="R35" i="2"/>
  <c r="Q35" i="2"/>
  <c r="P35" i="2"/>
  <c r="O35" i="2"/>
  <c r="L35" i="2"/>
  <c r="I35" i="2"/>
  <c r="H35" i="2"/>
  <c r="G35" i="2"/>
  <c r="X34" i="2"/>
  <c r="W34" i="2"/>
  <c r="V34" i="2"/>
  <c r="S34" i="2"/>
  <c r="R34" i="2"/>
  <c r="Q34" i="2"/>
  <c r="P34" i="2"/>
  <c r="O34" i="2"/>
  <c r="L34" i="2"/>
  <c r="I34" i="2"/>
  <c r="H34" i="2"/>
  <c r="G34" i="2"/>
  <c r="X33" i="2"/>
  <c r="W33" i="2"/>
  <c r="V33" i="2"/>
  <c r="S33" i="2"/>
  <c r="R33" i="2"/>
  <c r="Q33" i="2"/>
  <c r="P33" i="2"/>
  <c r="O33" i="2"/>
  <c r="L33" i="2"/>
  <c r="I33" i="2"/>
  <c r="H33" i="2"/>
  <c r="G33" i="2"/>
  <c r="X32" i="2"/>
  <c r="W32" i="2"/>
  <c r="V32" i="2"/>
  <c r="S32" i="2"/>
  <c r="R32" i="2"/>
  <c r="Q32" i="2"/>
  <c r="P32" i="2"/>
  <c r="O32" i="2"/>
  <c r="L32" i="2"/>
  <c r="I32" i="2"/>
  <c r="H32" i="2"/>
  <c r="G32" i="2"/>
  <c r="X31" i="2"/>
  <c r="W31" i="2"/>
  <c r="V31" i="2"/>
  <c r="S31" i="2"/>
  <c r="R31" i="2"/>
  <c r="Q31" i="2"/>
  <c r="P31" i="2"/>
  <c r="O31" i="2"/>
  <c r="L31" i="2"/>
  <c r="I31" i="2"/>
  <c r="H31" i="2"/>
  <c r="G31" i="2"/>
  <c r="X30" i="2"/>
  <c r="W30" i="2"/>
  <c r="V30" i="2"/>
  <c r="S30" i="2"/>
  <c r="R30" i="2"/>
  <c r="Q30" i="2"/>
  <c r="P30" i="2"/>
  <c r="O30" i="2"/>
  <c r="L30" i="2"/>
  <c r="I30" i="2"/>
  <c r="H30" i="2"/>
  <c r="G30" i="2"/>
  <c r="X29" i="2"/>
  <c r="W29" i="2"/>
  <c r="V29" i="2"/>
  <c r="S29" i="2"/>
  <c r="R29" i="2"/>
  <c r="Q29" i="2"/>
  <c r="P29" i="2"/>
  <c r="O29" i="2"/>
  <c r="L29" i="2"/>
  <c r="I29" i="2"/>
  <c r="H29" i="2"/>
  <c r="G29" i="2"/>
  <c r="X28" i="2"/>
  <c r="W28" i="2"/>
  <c r="V28" i="2"/>
  <c r="S28" i="2"/>
  <c r="R28" i="2"/>
  <c r="Q28" i="2"/>
  <c r="P28" i="2"/>
  <c r="O28" i="2"/>
  <c r="L28" i="2"/>
  <c r="I28" i="2"/>
  <c r="H28" i="2"/>
  <c r="G28" i="2"/>
  <c r="X27" i="2"/>
  <c r="W27" i="2"/>
  <c r="V27" i="2"/>
  <c r="S27" i="2"/>
  <c r="R27" i="2"/>
  <c r="Q27" i="2"/>
  <c r="P27" i="2"/>
  <c r="O27" i="2"/>
  <c r="L27" i="2"/>
  <c r="I27" i="2"/>
  <c r="H27" i="2"/>
  <c r="G27" i="2"/>
  <c r="X26" i="2"/>
  <c r="W26" i="2"/>
  <c r="V26" i="2"/>
  <c r="S26" i="2"/>
  <c r="R26" i="2"/>
  <c r="Q26" i="2"/>
  <c r="P26" i="2"/>
  <c r="O26" i="2"/>
  <c r="L26" i="2"/>
  <c r="I26" i="2"/>
  <c r="H26" i="2"/>
  <c r="G26" i="2"/>
  <c r="X25" i="2"/>
  <c r="W25" i="2"/>
  <c r="V25" i="2"/>
  <c r="S25" i="2"/>
  <c r="R25" i="2"/>
  <c r="Q25" i="2"/>
  <c r="P25" i="2"/>
  <c r="O25" i="2"/>
  <c r="L25" i="2"/>
  <c r="I25" i="2"/>
  <c r="H25" i="2"/>
  <c r="G25" i="2"/>
  <c r="X24" i="2"/>
  <c r="W24" i="2"/>
  <c r="V24" i="2"/>
  <c r="S24" i="2"/>
  <c r="R24" i="2"/>
  <c r="Q24" i="2"/>
  <c r="P24" i="2"/>
  <c r="O24" i="2"/>
  <c r="L24" i="2"/>
  <c r="I24" i="2"/>
  <c r="H24" i="2"/>
  <c r="G24" i="2"/>
  <c r="X23" i="2"/>
  <c r="W23" i="2"/>
  <c r="V23" i="2"/>
  <c r="S23" i="2"/>
  <c r="R23" i="2"/>
  <c r="Q23" i="2"/>
  <c r="P23" i="2"/>
  <c r="O23" i="2"/>
  <c r="L23" i="2"/>
  <c r="I23" i="2"/>
  <c r="H23" i="2"/>
  <c r="G23" i="2"/>
  <c r="X22" i="2"/>
  <c r="W22" i="2"/>
  <c r="V22" i="2"/>
  <c r="S22" i="2"/>
  <c r="R22" i="2"/>
  <c r="Q22" i="2"/>
  <c r="P22" i="2"/>
  <c r="O22" i="2"/>
  <c r="L22" i="2"/>
  <c r="I22" i="2"/>
  <c r="H22" i="2"/>
  <c r="G22" i="2"/>
  <c r="X21" i="2"/>
  <c r="W21" i="2"/>
  <c r="V21" i="2"/>
  <c r="S21" i="2"/>
  <c r="R21" i="2"/>
  <c r="Q21" i="2"/>
  <c r="P21" i="2"/>
  <c r="O21" i="2"/>
  <c r="L21" i="2"/>
  <c r="I21" i="2"/>
  <c r="H21" i="2"/>
  <c r="G21" i="2"/>
  <c r="X20" i="2"/>
  <c r="W20" i="2"/>
  <c r="V20" i="2"/>
  <c r="S20" i="2"/>
  <c r="R20" i="2"/>
  <c r="Q20" i="2"/>
  <c r="P20" i="2"/>
  <c r="O20" i="2"/>
  <c r="L20" i="2"/>
  <c r="I20" i="2"/>
  <c r="H20" i="2"/>
  <c r="G20" i="2"/>
  <c r="X19" i="2"/>
  <c r="W19" i="2"/>
  <c r="V19" i="2"/>
  <c r="S19" i="2"/>
  <c r="R19" i="2"/>
  <c r="Q19" i="2"/>
  <c r="P19" i="2"/>
  <c r="O19" i="2"/>
  <c r="L19" i="2"/>
  <c r="I19" i="2"/>
  <c r="H19" i="2"/>
  <c r="G19" i="2"/>
  <c r="X18" i="2"/>
  <c r="W18" i="2"/>
  <c r="V18" i="2"/>
  <c r="S18" i="2"/>
  <c r="R18" i="2"/>
  <c r="Q18" i="2"/>
  <c r="P18" i="2"/>
  <c r="O18" i="2"/>
  <c r="L18" i="2"/>
  <c r="I18" i="2"/>
  <c r="H18" i="2"/>
  <c r="G18" i="2"/>
  <c r="X17" i="2"/>
  <c r="W17" i="2"/>
  <c r="V17" i="2"/>
  <c r="S17" i="2"/>
  <c r="R17" i="2"/>
  <c r="Q17" i="2"/>
  <c r="P17" i="2"/>
  <c r="O17" i="2"/>
  <c r="L17" i="2"/>
  <c r="I17" i="2"/>
  <c r="H17" i="2"/>
  <c r="G17" i="2"/>
  <c r="X16" i="2"/>
  <c r="W16" i="2"/>
  <c r="V16" i="2"/>
  <c r="S16" i="2"/>
  <c r="R16" i="2"/>
  <c r="Q16" i="2"/>
  <c r="P16" i="2"/>
  <c r="O16" i="2"/>
  <c r="L16" i="2"/>
  <c r="I16" i="2"/>
  <c r="H16" i="2"/>
  <c r="G16" i="2"/>
  <c r="X15" i="2"/>
  <c r="W15" i="2"/>
  <c r="V15" i="2"/>
  <c r="S15" i="2"/>
  <c r="R15" i="2"/>
  <c r="Q15" i="2"/>
  <c r="P15" i="2"/>
  <c r="O15" i="2"/>
  <c r="L15" i="2"/>
  <c r="I15" i="2"/>
  <c r="H15" i="2"/>
  <c r="G15" i="2"/>
  <c r="X14" i="2"/>
  <c r="W14" i="2"/>
  <c r="V14" i="2"/>
  <c r="S14" i="2"/>
  <c r="R14" i="2"/>
  <c r="Q14" i="2"/>
  <c r="P14" i="2"/>
  <c r="O14" i="2"/>
  <c r="L14" i="2"/>
  <c r="I14" i="2"/>
  <c r="H14" i="2"/>
  <c r="G14" i="2"/>
  <c r="X13" i="2"/>
  <c r="W13" i="2"/>
  <c r="V13" i="2"/>
  <c r="S13" i="2"/>
  <c r="R13" i="2"/>
  <c r="Q13" i="2"/>
  <c r="P13" i="2"/>
  <c r="O13" i="2"/>
  <c r="L13" i="2"/>
  <c r="I13" i="2"/>
  <c r="H13" i="2"/>
  <c r="G13" i="2"/>
  <c r="X12" i="2"/>
  <c r="W12" i="2"/>
  <c r="V12" i="2"/>
  <c r="S12" i="2"/>
  <c r="R12" i="2"/>
  <c r="Q12" i="2"/>
  <c r="P12" i="2"/>
  <c r="O12" i="2"/>
  <c r="L12" i="2"/>
  <c r="I12" i="2"/>
  <c r="H12" i="2"/>
  <c r="G12" i="2"/>
  <c r="X11" i="2"/>
  <c r="W11" i="2"/>
  <c r="V11" i="2"/>
  <c r="S11" i="2"/>
  <c r="R11" i="2"/>
  <c r="Q11" i="2"/>
  <c r="P11" i="2"/>
  <c r="O11" i="2"/>
  <c r="L11" i="2"/>
  <c r="I11" i="2"/>
  <c r="H11" i="2"/>
  <c r="G11" i="2"/>
  <c r="X10" i="2"/>
  <c r="W10" i="2"/>
  <c r="V10" i="2"/>
  <c r="S10" i="2"/>
  <c r="R10" i="2"/>
  <c r="Q10" i="2"/>
  <c r="P10" i="2"/>
  <c r="O10" i="2"/>
  <c r="L10" i="2"/>
  <c r="I10" i="2"/>
  <c r="H10" i="2"/>
  <c r="G10" i="2"/>
  <c r="X9" i="2"/>
  <c r="W9" i="2"/>
  <c r="V9" i="2"/>
  <c r="S9" i="2"/>
  <c r="R9" i="2"/>
  <c r="Q9" i="2"/>
  <c r="P9" i="2"/>
  <c r="O9" i="2"/>
  <c r="L9" i="2"/>
  <c r="I9" i="2"/>
  <c r="H9" i="2"/>
  <c r="G9" i="2"/>
  <c r="X8" i="2"/>
  <c r="W8" i="2"/>
  <c r="V8" i="2"/>
  <c r="S8" i="2"/>
  <c r="R8" i="2"/>
  <c r="Q8" i="2"/>
  <c r="P8" i="2"/>
  <c r="O8" i="2"/>
  <c r="L8" i="2"/>
  <c r="I8" i="2"/>
  <c r="H8" i="2"/>
  <c r="G8" i="2"/>
  <c r="X7" i="2"/>
  <c r="W7" i="2"/>
  <c r="V7" i="2"/>
  <c r="S7" i="2"/>
  <c r="R7" i="2"/>
  <c r="Q7" i="2"/>
  <c r="P7" i="2"/>
  <c r="O7" i="2"/>
  <c r="L7" i="2"/>
  <c r="I7" i="2"/>
  <c r="H7" i="2"/>
  <c r="G7" i="2"/>
  <c r="X6" i="2"/>
  <c r="W6" i="2"/>
  <c r="V6" i="2"/>
  <c r="S6" i="2"/>
  <c r="R6" i="2"/>
  <c r="Q6" i="2"/>
  <c r="P6" i="2"/>
  <c r="O6" i="2"/>
  <c r="L6" i="2"/>
  <c r="I6" i="2"/>
  <c r="H6" i="2"/>
  <c r="G6" i="2"/>
  <c r="AC41" i="1"/>
  <c r="AE41" i="1" s="1"/>
  <c r="AB41" i="1"/>
  <c r="Z41" i="1"/>
  <c r="AA41" i="1" s="1"/>
  <c r="Y41" i="1"/>
  <c r="U41" i="1"/>
  <c r="T41" i="1"/>
  <c r="W41" i="1" s="1"/>
  <c r="P41" i="1"/>
  <c r="O41" i="1"/>
  <c r="N41" i="1"/>
  <c r="M41" i="1"/>
  <c r="K41" i="1"/>
  <c r="S41" i="1" s="1"/>
  <c r="J41" i="1"/>
  <c r="R41" i="1" s="1"/>
  <c r="F41" i="1"/>
  <c r="E41" i="1"/>
  <c r="H41" i="1" s="1"/>
  <c r="D41" i="1"/>
  <c r="X41" i="1" s="1"/>
  <c r="AE40" i="1"/>
  <c r="AD40" i="1"/>
  <c r="AA40" i="1"/>
  <c r="X40" i="1"/>
  <c r="W40" i="1"/>
  <c r="V40" i="1"/>
  <c r="S40" i="1"/>
  <c r="R40" i="1"/>
  <c r="Q40" i="1"/>
  <c r="P40" i="1"/>
  <c r="O40" i="1"/>
  <c r="L40" i="1"/>
  <c r="I40" i="1"/>
  <c r="H40" i="1"/>
  <c r="G40" i="1"/>
  <c r="AE39" i="1"/>
  <c r="AD39" i="1"/>
  <c r="AA39" i="1"/>
  <c r="X39" i="1"/>
  <c r="W39" i="1"/>
  <c r="V39" i="1"/>
  <c r="S39" i="1"/>
  <c r="R39" i="1"/>
  <c r="Q39" i="1"/>
  <c r="P39" i="1"/>
  <c r="O39" i="1"/>
  <c r="L39" i="1"/>
  <c r="I39" i="1"/>
  <c r="H39" i="1"/>
  <c r="G39" i="1"/>
  <c r="AE38" i="1"/>
  <c r="AD38" i="1"/>
  <c r="AA38" i="1"/>
  <c r="X38" i="1"/>
  <c r="W38" i="1"/>
  <c r="V38" i="1"/>
  <c r="S38" i="1"/>
  <c r="R38" i="1"/>
  <c r="Q38" i="1"/>
  <c r="P38" i="1"/>
  <c r="O38" i="1"/>
  <c r="L38" i="1"/>
  <c r="I38" i="1"/>
  <c r="H38" i="1"/>
  <c r="G38" i="1"/>
  <c r="AE37" i="1"/>
  <c r="AD37" i="1"/>
  <c r="AA37" i="1"/>
  <c r="X37" i="1"/>
  <c r="W37" i="1"/>
  <c r="V37" i="1"/>
  <c r="S37" i="1"/>
  <c r="R37" i="1"/>
  <c r="Q37" i="1"/>
  <c r="P37" i="1"/>
  <c r="O37" i="1"/>
  <c r="L37" i="1"/>
  <c r="I37" i="1"/>
  <c r="H37" i="1"/>
  <c r="G37" i="1"/>
  <c r="AE36" i="1"/>
  <c r="AD36" i="1"/>
  <c r="AA36" i="1"/>
  <c r="X36" i="1"/>
  <c r="W36" i="1"/>
  <c r="V36" i="1"/>
  <c r="S36" i="1"/>
  <c r="R36" i="1"/>
  <c r="Q36" i="1"/>
  <c r="P36" i="1"/>
  <c r="O36" i="1"/>
  <c r="L36" i="1"/>
  <c r="I36" i="1"/>
  <c r="H36" i="1"/>
  <c r="G36" i="1"/>
  <c r="AE35" i="1"/>
  <c r="AD35" i="1"/>
  <c r="AA35" i="1"/>
  <c r="X35" i="1"/>
  <c r="W35" i="1"/>
  <c r="V35" i="1"/>
  <c r="S35" i="1"/>
  <c r="R35" i="1"/>
  <c r="Q35" i="1"/>
  <c r="P35" i="1"/>
  <c r="O35" i="1"/>
  <c r="L35" i="1"/>
  <c r="I35" i="1"/>
  <c r="H35" i="1"/>
  <c r="G35" i="1"/>
  <c r="AE34" i="1"/>
  <c r="AD34" i="1"/>
  <c r="AA34" i="1"/>
  <c r="X34" i="1"/>
  <c r="W34" i="1"/>
  <c r="V34" i="1"/>
  <c r="S34" i="1"/>
  <c r="R34" i="1"/>
  <c r="Q34" i="1"/>
  <c r="P34" i="1"/>
  <c r="O34" i="1"/>
  <c r="L34" i="1"/>
  <c r="I34" i="1"/>
  <c r="H34" i="1"/>
  <c r="G34" i="1"/>
  <c r="AE33" i="1"/>
  <c r="AD33" i="1"/>
  <c r="AA33" i="1"/>
  <c r="X33" i="1"/>
  <c r="W33" i="1"/>
  <c r="V33" i="1"/>
  <c r="S33" i="1"/>
  <c r="R33" i="1"/>
  <c r="Q33" i="1"/>
  <c r="P33" i="1"/>
  <c r="O33" i="1"/>
  <c r="L33" i="1"/>
  <c r="I33" i="1"/>
  <c r="H33" i="1"/>
  <c r="G33" i="1"/>
  <c r="AE32" i="1"/>
  <c r="AD32" i="1"/>
  <c r="AA32" i="1"/>
  <c r="X32" i="1"/>
  <c r="W32" i="1"/>
  <c r="V32" i="1"/>
  <c r="S32" i="1"/>
  <c r="R32" i="1"/>
  <c r="Q32" i="1"/>
  <c r="P32" i="1"/>
  <c r="O32" i="1"/>
  <c r="L32" i="1"/>
  <c r="I32" i="1"/>
  <c r="H32" i="1"/>
  <c r="G32" i="1"/>
  <c r="AE31" i="1"/>
  <c r="AD31" i="1"/>
  <c r="AA31" i="1"/>
  <c r="X31" i="1"/>
  <c r="W31" i="1"/>
  <c r="V31" i="1"/>
  <c r="S31" i="1"/>
  <c r="R31" i="1"/>
  <c r="Q31" i="1"/>
  <c r="P31" i="1"/>
  <c r="O31" i="1"/>
  <c r="L31" i="1"/>
  <c r="I31" i="1"/>
  <c r="H31" i="1"/>
  <c r="G31" i="1"/>
  <c r="AE30" i="1"/>
  <c r="AD30" i="1"/>
  <c r="AA30" i="1"/>
  <c r="X30" i="1"/>
  <c r="W30" i="1"/>
  <c r="V30" i="1"/>
  <c r="S30" i="1"/>
  <c r="R30" i="1"/>
  <c r="Q30" i="1"/>
  <c r="P30" i="1"/>
  <c r="O30" i="1"/>
  <c r="L30" i="1"/>
  <c r="I30" i="1"/>
  <c r="H30" i="1"/>
  <c r="G30" i="1"/>
  <c r="AE29" i="1"/>
  <c r="AD29" i="1"/>
  <c r="AA29" i="1"/>
  <c r="X29" i="1"/>
  <c r="W29" i="1"/>
  <c r="V29" i="1"/>
  <c r="S29" i="1"/>
  <c r="R29" i="1"/>
  <c r="Q29" i="1"/>
  <c r="P29" i="1"/>
  <c r="O29" i="1"/>
  <c r="L29" i="1"/>
  <c r="I29" i="1"/>
  <c r="H29" i="1"/>
  <c r="G29" i="1"/>
  <c r="AE28" i="1"/>
  <c r="AD28" i="1"/>
  <c r="AA28" i="1"/>
  <c r="X28" i="1"/>
  <c r="W28" i="1"/>
  <c r="V28" i="1"/>
  <c r="S28" i="1"/>
  <c r="R28" i="1"/>
  <c r="Q28" i="1"/>
  <c r="P28" i="1"/>
  <c r="O28" i="1"/>
  <c r="L28" i="1"/>
  <c r="I28" i="1"/>
  <c r="H28" i="1"/>
  <c r="G28" i="1"/>
  <c r="AE27" i="1"/>
  <c r="AD27" i="1"/>
  <c r="AA27" i="1"/>
  <c r="X27" i="1"/>
  <c r="W27" i="1"/>
  <c r="V27" i="1"/>
  <c r="S27" i="1"/>
  <c r="R27" i="1"/>
  <c r="Q27" i="1"/>
  <c r="P27" i="1"/>
  <c r="O27" i="1"/>
  <c r="L27" i="1"/>
  <c r="I27" i="1"/>
  <c r="H27" i="1"/>
  <c r="G27" i="1"/>
  <c r="AE26" i="1"/>
  <c r="AD26" i="1"/>
  <c r="AA26" i="1"/>
  <c r="X26" i="1"/>
  <c r="W26" i="1"/>
  <c r="V26" i="1"/>
  <c r="S26" i="1"/>
  <c r="R26" i="1"/>
  <c r="Q26" i="1"/>
  <c r="P26" i="1"/>
  <c r="O26" i="1"/>
  <c r="L26" i="1"/>
  <c r="I26" i="1"/>
  <c r="H26" i="1"/>
  <c r="G26" i="1"/>
  <c r="AE25" i="1"/>
  <c r="AD25" i="1"/>
  <c r="AA25" i="1"/>
  <c r="X25" i="1"/>
  <c r="W25" i="1"/>
  <c r="V25" i="1"/>
  <c r="S25" i="1"/>
  <c r="R25" i="1"/>
  <c r="Q25" i="1"/>
  <c r="P25" i="1"/>
  <c r="O25" i="1"/>
  <c r="L25" i="1"/>
  <c r="I25" i="1"/>
  <c r="H25" i="1"/>
  <c r="G25" i="1"/>
  <c r="AE24" i="1"/>
  <c r="AD24" i="1"/>
  <c r="AA24" i="1"/>
  <c r="X24" i="1"/>
  <c r="W24" i="1"/>
  <c r="V24" i="1"/>
  <c r="S24" i="1"/>
  <c r="R24" i="1"/>
  <c r="Q24" i="1"/>
  <c r="P24" i="1"/>
  <c r="O24" i="1"/>
  <c r="L24" i="1"/>
  <c r="I24" i="1"/>
  <c r="H24" i="1"/>
  <c r="G24" i="1"/>
  <c r="AE23" i="1"/>
  <c r="AD23" i="1"/>
  <c r="AA23" i="1"/>
  <c r="X23" i="1"/>
  <c r="W23" i="1"/>
  <c r="V23" i="1"/>
  <c r="S23" i="1"/>
  <c r="R23" i="1"/>
  <c r="Q23" i="1"/>
  <c r="P23" i="1"/>
  <c r="O23" i="1"/>
  <c r="L23" i="1"/>
  <c r="I23" i="1"/>
  <c r="H23" i="1"/>
  <c r="G23" i="1"/>
  <c r="AE22" i="1"/>
  <c r="AD22" i="1"/>
  <c r="AA22" i="1"/>
  <c r="X22" i="1"/>
  <c r="W22" i="1"/>
  <c r="V22" i="1"/>
  <c r="S22" i="1"/>
  <c r="R22" i="1"/>
  <c r="Q22" i="1"/>
  <c r="P22" i="1"/>
  <c r="O22" i="1"/>
  <c r="L22" i="1"/>
  <c r="I22" i="1"/>
  <c r="H22" i="1"/>
  <c r="G22" i="1"/>
  <c r="AE21" i="1"/>
  <c r="AD21" i="1"/>
  <c r="AA21" i="1"/>
  <c r="X21" i="1"/>
  <c r="W21" i="1"/>
  <c r="V21" i="1"/>
  <c r="S21" i="1"/>
  <c r="R21" i="1"/>
  <c r="Q21" i="1"/>
  <c r="P21" i="1"/>
  <c r="O21" i="1"/>
  <c r="L21" i="1"/>
  <c r="I21" i="1"/>
  <c r="H21" i="1"/>
  <c r="G21" i="1"/>
  <c r="AE20" i="1"/>
  <c r="AD20" i="1"/>
  <c r="AA20" i="1"/>
  <c r="X20" i="1"/>
  <c r="W20" i="1"/>
  <c r="V20" i="1"/>
  <c r="S20" i="1"/>
  <c r="R20" i="1"/>
  <c r="Q20" i="1"/>
  <c r="P20" i="1"/>
  <c r="O20" i="1"/>
  <c r="L20" i="1"/>
  <c r="I20" i="1"/>
  <c r="H20" i="1"/>
  <c r="G20" i="1"/>
  <c r="AE19" i="1"/>
  <c r="AD19" i="1"/>
  <c r="AA19" i="1"/>
  <c r="X19" i="1"/>
  <c r="W19" i="1"/>
  <c r="V19" i="1"/>
  <c r="S19" i="1"/>
  <c r="R19" i="1"/>
  <c r="Q19" i="1"/>
  <c r="P19" i="1"/>
  <c r="O19" i="1"/>
  <c r="L19" i="1"/>
  <c r="I19" i="1"/>
  <c r="H19" i="1"/>
  <c r="G19" i="1"/>
  <c r="AE18" i="1"/>
  <c r="AD18" i="1"/>
  <c r="AA18" i="1"/>
  <c r="X18" i="1"/>
  <c r="W18" i="1"/>
  <c r="V18" i="1"/>
  <c r="S18" i="1"/>
  <c r="R18" i="1"/>
  <c r="Q18" i="1"/>
  <c r="P18" i="1"/>
  <c r="O18" i="1"/>
  <c r="L18" i="1"/>
  <c r="I18" i="1"/>
  <c r="H18" i="1"/>
  <c r="G18" i="1"/>
  <c r="AE17" i="1"/>
  <c r="AD17" i="1"/>
  <c r="AA17" i="1"/>
  <c r="X17" i="1"/>
  <c r="W17" i="1"/>
  <c r="V17" i="1"/>
  <c r="S17" i="1"/>
  <c r="R17" i="1"/>
  <c r="Q17" i="1"/>
  <c r="P17" i="1"/>
  <c r="O17" i="1"/>
  <c r="L17" i="1"/>
  <c r="I17" i="1"/>
  <c r="H17" i="1"/>
  <c r="G17" i="1"/>
  <c r="AE16" i="1"/>
  <c r="AD16" i="1"/>
  <c r="AA16" i="1"/>
  <c r="X16" i="1"/>
  <c r="W16" i="1"/>
  <c r="V16" i="1"/>
  <c r="S16" i="1"/>
  <c r="R16" i="1"/>
  <c r="Q16" i="1"/>
  <c r="P16" i="1"/>
  <c r="O16" i="1"/>
  <c r="L16" i="1"/>
  <c r="I16" i="1"/>
  <c r="H16" i="1"/>
  <c r="G16" i="1"/>
  <c r="AE15" i="1"/>
  <c r="AD15" i="1"/>
  <c r="AA15" i="1"/>
  <c r="X15" i="1"/>
  <c r="W15" i="1"/>
  <c r="V15" i="1"/>
  <c r="S15" i="1"/>
  <c r="R15" i="1"/>
  <c r="Q15" i="1"/>
  <c r="P15" i="1"/>
  <c r="O15" i="1"/>
  <c r="L15" i="1"/>
  <c r="I15" i="1"/>
  <c r="H15" i="1"/>
  <c r="G15" i="1"/>
  <c r="AE14" i="1"/>
  <c r="AD14" i="1"/>
  <c r="AA14" i="1"/>
  <c r="X14" i="1"/>
  <c r="W14" i="1"/>
  <c r="V14" i="1"/>
  <c r="S14" i="1"/>
  <c r="R14" i="1"/>
  <c r="Q14" i="1"/>
  <c r="P14" i="1"/>
  <c r="O14" i="1"/>
  <c r="L14" i="1"/>
  <c r="I14" i="1"/>
  <c r="H14" i="1"/>
  <c r="G14" i="1"/>
  <c r="AE13" i="1"/>
  <c r="AD13" i="1"/>
  <c r="AA13" i="1"/>
  <c r="X13" i="1"/>
  <c r="W13" i="1"/>
  <c r="V13" i="1"/>
  <c r="S13" i="1"/>
  <c r="R13" i="1"/>
  <c r="Q13" i="1"/>
  <c r="P13" i="1"/>
  <c r="O13" i="1"/>
  <c r="L13" i="1"/>
  <c r="I13" i="1"/>
  <c r="H13" i="1"/>
  <c r="G13" i="1"/>
  <c r="AE12" i="1"/>
  <c r="AD12" i="1"/>
  <c r="AA12" i="1"/>
  <c r="X12" i="1"/>
  <c r="W12" i="1"/>
  <c r="V12" i="1"/>
  <c r="S12" i="1"/>
  <c r="R12" i="1"/>
  <c r="Q12" i="1"/>
  <c r="P12" i="1"/>
  <c r="O12" i="1"/>
  <c r="L12" i="1"/>
  <c r="I12" i="1"/>
  <c r="H12" i="1"/>
  <c r="G12" i="1"/>
  <c r="AE11" i="1"/>
  <c r="AD11" i="1"/>
  <c r="AA11" i="1"/>
  <c r="X11" i="1"/>
  <c r="W11" i="1"/>
  <c r="V11" i="1"/>
  <c r="S11" i="1"/>
  <c r="R11" i="1"/>
  <c r="Q11" i="1"/>
  <c r="P11" i="1"/>
  <c r="O11" i="1"/>
  <c r="L11" i="1"/>
  <c r="I11" i="1"/>
  <c r="H11" i="1"/>
  <c r="G11" i="1"/>
  <c r="AE10" i="1"/>
  <c r="AD10" i="1"/>
  <c r="AA10" i="1"/>
  <c r="X10" i="1"/>
  <c r="W10" i="1"/>
  <c r="V10" i="1"/>
  <c r="S10" i="1"/>
  <c r="R10" i="1"/>
  <c r="Q10" i="1"/>
  <c r="P10" i="1"/>
  <c r="O10" i="1"/>
  <c r="L10" i="1"/>
  <c r="I10" i="1"/>
  <c r="H10" i="1"/>
  <c r="G10" i="1"/>
  <c r="AE9" i="1"/>
  <c r="AD9" i="1"/>
  <c r="AA9" i="1"/>
  <c r="X9" i="1"/>
  <c r="W9" i="1"/>
  <c r="V9" i="1"/>
  <c r="S9" i="1"/>
  <c r="R9" i="1"/>
  <c r="Q9" i="1"/>
  <c r="P9" i="1"/>
  <c r="O9" i="1"/>
  <c r="L9" i="1"/>
  <c r="I9" i="1"/>
  <c r="H9" i="1"/>
  <c r="G9" i="1"/>
  <c r="AE8" i="1"/>
  <c r="AD8" i="1"/>
  <c r="AA8" i="1"/>
  <c r="X8" i="1"/>
  <c r="W8" i="1"/>
  <c r="V8" i="1"/>
  <c r="S8" i="1"/>
  <c r="R8" i="1"/>
  <c r="Q8" i="1"/>
  <c r="P8" i="1"/>
  <c r="O8" i="1"/>
  <c r="L8" i="1"/>
  <c r="I8" i="1"/>
  <c r="H8" i="1"/>
  <c r="G8" i="1"/>
  <c r="AE7" i="1"/>
  <c r="AD7" i="1"/>
  <c r="AA7" i="1"/>
  <c r="X7" i="1"/>
  <c r="W7" i="1"/>
  <c r="V7" i="1"/>
  <c r="S7" i="1"/>
  <c r="R7" i="1"/>
  <c r="Q7" i="1"/>
  <c r="P7" i="1"/>
  <c r="O7" i="1"/>
  <c r="L7" i="1"/>
  <c r="I7" i="1"/>
  <c r="H7" i="1"/>
  <c r="G7" i="1"/>
  <c r="AE6" i="1"/>
  <c r="AD6" i="1"/>
  <c r="AA6" i="1"/>
  <c r="X6" i="1"/>
  <c r="W6" i="1"/>
  <c r="V6" i="1"/>
  <c r="S6" i="1"/>
  <c r="R6" i="1"/>
  <c r="Q6" i="1"/>
  <c r="P6" i="1"/>
  <c r="O6" i="1"/>
  <c r="L6" i="1"/>
  <c r="I6" i="1"/>
  <c r="H6" i="1"/>
  <c r="G6" i="1"/>
  <c r="AA41" i="3" l="1"/>
  <c r="S41" i="3"/>
  <c r="X41" i="3"/>
  <c r="G41" i="3"/>
  <c r="Q41" i="3"/>
  <c r="X41" i="2"/>
  <c r="I41" i="2"/>
  <c r="Q41" i="2"/>
  <c r="L41" i="1"/>
  <c r="G41" i="1"/>
  <c r="V41" i="1"/>
  <c r="AD41" i="1"/>
  <c r="V41" i="3"/>
  <c r="AJ41" i="3"/>
  <c r="L41" i="3"/>
  <c r="R41" i="2"/>
  <c r="G41" i="2"/>
  <c r="O41" i="2"/>
  <c r="S41" i="2"/>
  <c r="I41" i="1"/>
  <c r="Q41" i="1"/>
</calcChain>
</file>

<file path=xl/sharedStrings.xml><?xml version="1.0" encoding="utf-8"?>
<sst xmlns="http://schemas.openxmlformats.org/spreadsheetml/2006/main" count="302" uniqueCount="97">
  <si>
    <t>Сведения о деятельности судов по рассмотрению уголовных дел за 2024/2025 гг.</t>
  </si>
  <si>
    <t>Код суда</t>
  </si>
  <si>
    <t>Наименование суда</t>
  </si>
  <si>
    <t>Судей по штату</t>
  </si>
  <si>
    <t>Поступило дел</t>
  </si>
  <si>
    <t>Окончено дел</t>
  </si>
  <si>
    <t>Остаток дел</t>
  </si>
  <si>
    <t>Осуждено лиц</t>
  </si>
  <si>
    <t>Апелляционной инстанцией</t>
  </si>
  <si>
    <t>Всего</t>
  </si>
  <si>
    <t>Нагрузка</t>
  </si>
  <si>
    <t>В том числе с нарушением сроков</t>
  </si>
  <si>
    <t>на одного
судью</t>
  </si>
  <si>
    <t>В том числе к лишению свободы</t>
  </si>
  <si>
    <t>Оставлено без изменения итоговых судебных актов**%</t>
  </si>
  <si>
    <t xml:space="preserve">Изменено итоговых судебных актов*  %  </t>
  </si>
  <si>
    <t xml:space="preserve">Отменено итоговых судебных актов*  %  </t>
  </si>
  <si>
    <t>в %</t>
  </si>
  <si>
    <t>всего</t>
  </si>
  <si>
    <t>01</t>
  </si>
  <si>
    <t>Ленинский р/с</t>
  </si>
  <si>
    <t>02</t>
  </si>
  <si>
    <t>Фрунзенский р/с</t>
  </si>
  <si>
    <t>03</t>
  </si>
  <si>
    <t>Первореченский р/с</t>
  </si>
  <si>
    <t>04</t>
  </si>
  <si>
    <t>Советский р/с</t>
  </si>
  <si>
    <t>05</t>
  </si>
  <si>
    <t>Первомайский р/с</t>
  </si>
  <si>
    <t>06</t>
  </si>
  <si>
    <t>Арсеньевский г/с</t>
  </si>
  <si>
    <t>07</t>
  </si>
  <si>
    <t>Артемовский г/с</t>
  </si>
  <si>
    <t>08</t>
  </si>
  <si>
    <t>Дальнереченский р/с</t>
  </si>
  <si>
    <t>09</t>
  </si>
  <si>
    <t xml:space="preserve">Лесозаводский р/с </t>
  </si>
  <si>
    <t>Находкинский г/с</t>
  </si>
  <si>
    <t xml:space="preserve">Спасский р/с </t>
  </si>
  <si>
    <t>Партизанский г/с</t>
  </si>
  <si>
    <t>Анучинский р/с</t>
  </si>
  <si>
    <t>Дальнегорский р/с</t>
  </si>
  <si>
    <t>Кавалеровский р/с</t>
  </si>
  <si>
    <t>Кировский р/с</t>
  </si>
  <si>
    <t>Красноармейский р/с</t>
  </si>
  <si>
    <t>Партизанский районный суд постоянное судебное присутствие в селе Лазо</t>
  </si>
  <si>
    <t>Михайловский р/с</t>
  </si>
  <si>
    <t>Октябрьский р/с</t>
  </si>
  <si>
    <t>Ольгинский р/с</t>
  </si>
  <si>
    <t>Партизанский р/с</t>
  </si>
  <si>
    <t>Пограничный р/с</t>
  </si>
  <si>
    <t>Пожарский р/с</t>
  </si>
  <si>
    <t>Тернейский р/с</t>
  </si>
  <si>
    <t xml:space="preserve">Уссурийский р/с </t>
  </si>
  <si>
    <t>Хасанский р/с</t>
  </si>
  <si>
    <t>Ханкайский р/с</t>
  </si>
  <si>
    <t>Хорольский р/с</t>
  </si>
  <si>
    <t>Черниговский р/с</t>
  </si>
  <si>
    <t>Чугуевский р/с</t>
  </si>
  <si>
    <t>Шкотовский р/с</t>
  </si>
  <si>
    <t>Яковлевский р/с</t>
  </si>
  <si>
    <t>Фокинский г/с</t>
  </si>
  <si>
    <t>39</t>
  </si>
  <si>
    <t>Надеждинский р/с</t>
  </si>
  <si>
    <t xml:space="preserve">      всего по краю</t>
  </si>
  <si>
    <t>*</t>
  </si>
  <si>
    <t>От общего количества итоговых судебных актов, вынесенных судом первой инстанции (по числу лиц)</t>
  </si>
  <si>
    <t>**</t>
  </si>
  <si>
    <t>От количества обжалованных и опротестованных итоговых судебных актов</t>
  </si>
  <si>
    <t>Сведения о деятельности судов по рассмотрению гражданских и административных дел за 2024/2025 гг.</t>
  </si>
  <si>
    <t>СУДЫ</t>
  </si>
  <si>
    <t>С нарушением сроков</t>
  </si>
  <si>
    <t>на  одного судью</t>
  </si>
  <si>
    <t>Оставлено без изменений решений**, %</t>
  </si>
  <si>
    <t>Изменено решений*, %</t>
  </si>
  <si>
    <t>Отменено решений*, %</t>
  </si>
  <si>
    <t>в (%)</t>
  </si>
  <si>
    <t>Лесозаводский р/с</t>
  </si>
  <si>
    <t>От общего количества вынесенных итоговых решений суда первой инстанции</t>
  </si>
  <si>
    <t>От количества обжалованных решений</t>
  </si>
  <si>
    <t>Сведения о деятельности судов по рассмотрению дел об административых правонарушениях и материалов за 2024/2025 гг.</t>
  </si>
  <si>
    <t>Поступило дел об 
адм. правонарушениях</t>
  </si>
  <si>
    <t>Рассмотрено дел</t>
  </si>
  <si>
    <t>Подвергнуто лиц 
наказанию</t>
  </si>
  <si>
    <t>Апелляционной инстанцией
 (1-ый пересмотр)</t>
  </si>
  <si>
    <t>Рассмотрено материалов
***</t>
  </si>
  <si>
    <t>Оставлено без изменения постановлений**%</t>
  </si>
  <si>
    <t xml:space="preserve">Изменено постановле-
ний*  %  </t>
  </si>
  <si>
    <t xml:space="preserve">Отменено
постановле-
ний *  %  </t>
  </si>
  <si>
    <t>КоАП</t>
  </si>
  <si>
    <t>От общего количества постановлений, вынесенных судом первой инстанции (по числу лиц)</t>
  </si>
  <si>
    <t>От количества обжалованных и опротестованных постановлений</t>
  </si>
  <si>
    <t>***</t>
  </si>
  <si>
    <t>Сумма показателей: "Рассмотрено представлений,  ходатайств, жалоб" (форма № 1); "Рассмотрено материалов, связанных с исполнением административных наказаний" (форма № 1-АП)"; "Материалы по вопросам исполнительного производства и др.</t>
  </si>
  <si>
    <t>в порядке гражданского и административного судопроизводства", Отказано в приеме заявлений", "Возвращено заявлений, жалоб" , "Оставлено заявлений без движения" (форма № 2).</t>
  </si>
  <si>
    <t>76,,5</t>
  </si>
  <si>
    <t>не обж.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</si>
</sst>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charset val="204"/>
    </font>
    <font>
      <b/>
      <sz val="14"/>
      <name val="Times New Roman CYR"/>
      <charset val="204"/>
    </font>
    <font>
      <sz val="8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 CYR"/>
      <family val="1"/>
      <charset val="204"/>
    </font>
    <font>
      <sz val="10"/>
      <color indexed="64"/>
      <name val="Arial"/>
      <family val="2"/>
      <charset val="204"/>
    </font>
    <font>
      <b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indexed="8"/>
      <name val="Times New Roman CYR"/>
      <charset val="204"/>
    </font>
    <font>
      <b/>
      <sz val="14"/>
      <name val="Times New Roman CYR"/>
      <family val="1"/>
      <charset val="204"/>
    </font>
    <font>
      <sz val="7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/>
    <xf numFmtId="0" fontId="6" fillId="0" borderId="0" applyNumberFormat="0"/>
    <xf numFmtId="0" fontId="6" fillId="0" borderId="0" applyNumberFormat="0"/>
  </cellStyleXfs>
  <cellXfs count="248">
    <xf numFmtId="0" fontId="0" fillId="0" borderId="0" xfId="0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vertical="center"/>
    </xf>
    <xf numFmtId="1" fontId="2" fillId="0" borderId="30" xfId="0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/>
    </xf>
    <xf numFmtId="1" fontId="4" fillId="2" borderId="36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right" vertical="center"/>
    </xf>
    <xf numFmtId="1" fontId="5" fillId="0" borderId="22" xfId="0" applyNumberFormat="1" applyFont="1" applyBorder="1" applyAlignment="1">
      <alignment horizontal="right" vertical="center"/>
    </xf>
    <xf numFmtId="1" fontId="5" fillId="0" borderId="39" xfId="0" applyNumberFormat="1" applyFont="1" applyBorder="1" applyAlignment="1">
      <alignment horizontal="right" vertical="center"/>
    </xf>
    <xf numFmtId="164" fontId="5" fillId="0" borderId="40" xfId="0" applyNumberFormat="1" applyFont="1" applyBorder="1" applyAlignment="1">
      <alignment horizontal="right" vertical="center"/>
    </xf>
    <xf numFmtId="164" fontId="5" fillId="0" borderId="22" xfId="0" applyNumberFormat="1" applyFont="1" applyBorder="1" applyAlignment="1">
      <alignment horizontal="right" vertical="center"/>
    </xf>
    <xf numFmtId="1" fontId="5" fillId="0" borderId="38" xfId="0" applyNumberFormat="1" applyFont="1" applyBorder="1" applyAlignment="1">
      <alignment horizontal="right" vertical="center"/>
    </xf>
    <xf numFmtId="1" fontId="5" fillId="0" borderId="41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/>
    </xf>
    <xf numFmtId="1" fontId="5" fillId="0" borderId="40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164" fontId="5" fillId="0" borderId="43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right" vertical="center"/>
    </xf>
    <xf numFmtId="1" fontId="5" fillId="0" borderId="47" xfId="0" applyNumberFormat="1" applyFont="1" applyBorder="1" applyAlignment="1">
      <alignment horizontal="right" vertical="center"/>
    </xf>
    <xf numFmtId="164" fontId="5" fillId="0" borderId="48" xfId="0" applyNumberFormat="1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 vertical="center"/>
    </xf>
    <xf numFmtId="164" fontId="5" fillId="0" borderId="45" xfId="0" applyNumberFormat="1" applyFont="1" applyBorder="1" applyAlignment="1">
      <alignment horizontal="right" vertical="center"/>
    </xf>
    <xf numFmtId="164" fontId="5" fillId="0" borderId="49" xfId="0" applyNumberFormat="1" applyFont="1" applyBorder="1" applyAlignment="1">
      <alignment horizontal="right" vertical="center"/>
    </xf>
    <xf numFmtId="164" fontId="5" fillId="0" borderId="50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" fontId="4" fillId="2" borderId="44" xfId="0" applyNumberFormat="1" applyFont="1" applyFill="1" applyBorder="1" applyAlignment="1">
      <alignment horizontal="left" vertical="top" wrapText="1"/>
    </xf>
    <xf numFmtId="0" fontId="2" fillId="0" borderId="5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right" vertical="center"/>
    </xf>
    <xf numFmtId="1" fontId="5" fillId="0" borderId="55" xfId="0" applyNumberFormat="1" applyFont="1" applyBorder="1" applyAlignment="1">
      <alignment horizontal="right" vertical="center"/>
    </xf>
    <xf numFmtId="164" fontId="5" fillId="0" borderId="56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 vertical="center"/>
    </xf>
    <xf numFmtId="164" fontId="5" fillId="0" borderId="57" xfId="0" applyNumberFormat="1" applyFont="1" applyBorder="1" applyAlignment="1">
      <alignment horizontal="right" vertical="center"/>
    </xf>
    <xf numFmtId="164" fontId="5" fillId="0" borderId="58" xfId="0" applyNumberFormat="1" applyFont="1" applyBorder="1" applyAlignment="1">
      <alignment horizontal="right" vertical="center"/>
    </xf>
    <xf numFmtId="164" fontId="5" fillId="0" borderId="59" xfId="0" applyNumberFormat="1" applyFont="1" applyBorder="1" applyAlignment="1">
      <alignment horizontal="right" vertical="center"/>
    </xf>
    <xf numFmtId="164" fontId="5" fillId="0" borderId="60" xfId="0" applyNumberFormat="1" applyFont="1" applyBorder="1" applyAlignment="1">
      <alignment horizontal="right" vertical="center"/>
    </xf>
    <xf numFmtId="49" fontId="2" fillId="0" borderId="61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right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" fontId="8" fillId="0" borderId="63" xfId="0" applyNumberFormat="1" applyFont="1" applyBorder="1" applyAlignment="1">
      <alignment horizontal="right" vertical="center"/>
    </xf>
    <xf numFmtId="1" fontId="8" fillId="0" borderId="65" xfId="0" applyNumberFormat="1" applyFont="1" applyBorder="1" applyAlignment="1">
      <alignment horizontal="right" vertical="center"/>
    </xf>
    <xf numFmtId="1" fontId="8" fillId="0" borderId="66" xfId="0" applyNumberFormat="1" applyFont="1" applyBorder="1" applyAlignment="1">
      <alignment horizontal="right" vertical="center"/>
    </xf>
    <xf numFmtId="164" fontId="9" fillId="0" borderId="67" xfId="0" applyNumberFormat="1" applyFont="1" applyBorder="1" applyAlignment="1">
      <alignment horizontal="right" vertical="center"/>
    </xf>
    <xf numFmtId="164" fontId="9" fillId="0" borderId="68" xfId="0" applyNumberFormat="1" applyFont="1" applyBorder="1" applyAlignment="1">
      <alignment horizontal="right" vertical="center"/>
    </xf>
    <xf numFmtId="1" fontId="8" fillId="0" borderId="67" xfId="0" applyNumberFormat="1" applyFont="1" applyBorder="1" applyAlignment="1">
      <alignment horizontal="right" vertical="center"/>
    </xf>
    <xf numFmtId="164" fontId="8" fillId="0" borderId="69" xfId="0" applyNumberFormat="1" applyFont="1" applyBorder="1" applyAlignment="1">
      <alignment horizontal="right" vertical="center"/>
    </xf>
    <xf numFmtId="164" fontId="8" fillId="0" borderId="64" xfId="0" applyNumberFormat="1" applyFont="1" applyBorder="1" applyAlignment="1">
      <alignment horizontal="right" vertical="center"/>
    </xf>
    <xf numFmtId="164" fontId="8" fillId="0" borderId="65" xfId="0" applyNumberFormat="1" applyFont="1" applyBorder="1" applyAlignment="1">
      <alignment horizontal="right" vertical="center"/>
    </xf>
    <xf numFmtId="1" fontId="9" fillId="0" borderId="67" xfId="0" applyNumberFormat="1" applyFont="1" applyBorder="1" applyAlignment="1">
      <alignment horizontal="right" vertical="center"/>
    </xf>
    <xf numFmtId="164" fontId="8" fillId="0" borderId="70" xfId="0" applyNumberFormat="1" applyFont="1" applyBorder="1" applyAlignment="1">
      <alignment horizontal="right" vertical="center"/>
    </xf>
    <xf numFmtId="164" fontId="8" fillId="0" borderId="71" xfId="0" applyNumberFormat="1" applyFont="1" applyBorder="1" applyAlignment="1">
      <alignment horizontal="right" vertical="center"/>
    </xf>
    <xf numFmtId="164" fontId="9" fillId="0" borderId="72" xfId="0" applyNumberFormat="1" applyFont="1" applyBorder="1" applyAlignment="1">
      <alignment horizontal="right" vertical="center"/>
    </xf>
    <xf numFmtId="164" fontId="9" fillId="0" borderId="73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" fontId="0" fillId="0" borderId="0" xfId="0" applyNumberFormat="1"/>
    <xf numFmtId="0" fontId="2" fillId="0" borderId="78" xfId="0" applyFont="1" applyBorder="1" applyAlignment="1">
      <alignment vertical="center" textRotation="90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right" vertical="center"/>
    </xf>
    <xf numFmtId="164" fontId="5" fillId="0" borderId="80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164" fontId="5" fillId="0" borderId="81" xfId="0" applyNumberFormat="1" applyFont="1" applyBorder="1" applyAlignment="1">
      <alignment horizontal="right" vertical="center"/>
    </xf>
    <xf numFmtId="164" fontId="5" fillId="0" borderId="54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82" xfId="0" applyNumberFormat="1" applyFont="1" applyBorder="1" applyAlignment="1">
      <alignment horizontal="right" vertical="center"/>
    </xf>
    <xf numFmtId="164" fontId="5" fillId="0" borderId="83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164" fontId="8" fillId="0" borderId="67" xfId="0" applyNumberFormat="1" applyFont="1" applyBorder="1" applyAlignment="1">
      <alignment horizontal="right" vertical="center"/>
    </xf>
    <xf numFmtId="164" fontId="9" fillId="0" borderId="63" xfId="0" applyNumberFormat="1" applyFont="1" applyBorder="1" applyAlignment="1">
      <alignment horizontal="right" vertical="center"/>
    </xf>
    <xf numFmtId="164" fontId="9" fillId="0" borderId="84" xfId="0" applyNumberFormat="1" applyFont="1" applyBorder="1" applyAlignment="1">
      <alignment horizontal="right" vertical="center"/>
    </xf>
    <xf numFmtId="49" fontId="2" fillId="0" borderId="6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2" fillId="0" borderId="89" xfId="0" applyFont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" fontId="2" fillId="0" borderId="90" xfId="0" applyNumberFormat="1" applyFont="1" applyBorder="1" applyAlignment="1">
      <alignment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1" fontId="5" fillId="0" borderId="92" xfId="0" applyNumberFormat="1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 vertical="center"/>
    </xf>
    <xf numFmtId="164" fontId="5" fillId="0" borderId="92" xfId="0" applyNumberFormat="1" applyFont="1" applyBorder="1" applyAlignment="1">
      <alignment horizontal="right" vertical="center"/>
    </xf>
    <xf numFmtId="164" fontId="5" fillId="0" borderId="93" xfId="0" applyNumberFormat="1" applyFont="1" applyBorder="1" applyAlignment="1">
      <alignment horizontal="right" vertical="center"/>
    </xf>
    <xf numFmtId="164" fontId="5" fillId="0" borderId="94" xfId="0" applyNumberFormat="1" applyFont="1" applyBorder="1" applyAlignment="1">
      <alignment horizontal="right" vertical="center"/>
    </xf>
    <xf numFmtId="164" fontId="5" fillId="0" borderId="37" xfId="0" applyNumberFormat="1" applyFont="1" applyBorder="1" applyAlignment="1">
      <alignment horizontal="right" vertical="center"/>
    </xf>
    <xf numFmtId="1" fontId="2" fillId="0" borderId="94" xfId="0" applyNumberFormat="1" applyFont="1" applyBorder="1" applyAlignment="1">
      <alignment horizontal="right" vertical="center"/>
    </xf>
    <xf numFmtId="1" fontId="2" fillId="0" borderId="41" xfId="0" applyNumberFormat="1" applyFont="1" applyBorder="1" applyAlignment="1">
      <alignment horizontal="right" vertical="center"/>
    </xf>
    <xf numFmtId="1" fontId="2" fillId="0" borderId="95" xfId="0" applyNumberFormat="1" applyFont="1" applyBorder="1" applyAlignment="1">
      <alignment horizontal="right" vertical="center"/>
    </xf>
    <xf numFmtId="164" fontId="2" fillId="0" borderId="94" xfId="0" applyNumberFormat="1" applyFont="1" applyBorder="1" applyAlignment="1">
      <alignment horizontal="right" vertical="center"/>
    </xf>
    <xf numFmtId="164" fontId="2" fillId="0" borderId="37" xfId="0" applyNumberFormat="1" applyFont="1" applyBorder="1" applyAlignment="1">
      <alignment horizontal="right" vertical="center"/>
    </xf>
    <xf numFmtId="1" fontId="5" fillId="0" borderId="51" xfId="0" applyNumberFormat="1" applyFont="1" applyBorder="1" applyAlignment="1">
      <alignment horizontal="right" vertical="center"/>
    </xf>
    <xf numFmtId="164" fontId="5" fillId="0" borderId="51" xfId="0" applyNumberFormat="1" applyFont="1" applyBorder="1" applyAlignment="1">
      <alignment horizontal="right" vertical="center"/>
    </xf>
    <xf numFmtId="164" fontId="5" fillId="0" borderId="96" xfId="0" applyNumberFormat="1" applyFont="1" applyBorder="1" applyAlignment="1">
      <alignment horizontal="right" vertical="center"/>
    </xf>
    <xf numFmtId="164" fontId="5" fillId="0" borderId="97" xfId="0" applyNumberFormat="1" applyFont="1" applyBorder="1" applyAlignment="1">
      <alignment horizontal="right" vertical="center"/>
    </xf>
    <xf numFmtId="1" fontId="2" fillId="0" borderId="96" xfId="0" applyNumberFormat="1" applyFont="1" applyBorder="1" applyAlignment="1">
      <alignment horizontal="right" vertical="center"/>
    </xf>
    <xf numFmtId="1" fontId="2" fillId="0" borderId="47" xfId="0" applyNumberFormat="1" applyFont="1" applyBorder="1" applyAlignment="1">
      <alignment horizontal="right" vertical="center"/>
    </xf>
    <xf numFmtId="0" fontId="2" fillId="0" borderId="98" xfId="0" applyFont="1" applyBorder="1" applyAlignment="1">
      <alignment horizontal="right" vertical="center"/>
    </xf>
    <xf numFmtId="164" fontId="2" fillId="0" borderId="96" xfId="0" applyNumberFormat="1" applyFont="1" applyBorder="1" applyAlignment="1">
      <alignment horizontal="right" vertical="center"/>
    </xf>
    <xf numFmtId="164" fontId="2" fillId="0" borderId="97" xfId="0" applyNumberFormat="1" applyFont="1" applyBorder="1" applyAlignment="1">
      <alignment horizontal="right" vertical="center"/>
    </xf>
    <xf numFmtId="164" fontId="5" fillId="0" borderId="99" xfId="0" applyNumberFormat="1" applyFont="1" applyBorder="1" applyAlignment="1">
      <alignment horizontal="right" vertical="center"/>
    </xf>
    <xf numFmtId="164" fontId="5" fillId="0" borderId="47" xfId="0" applyNumberFormat="1" applyFont="1" applyBorder="1" applyAlignment="1">
      <alignment horizontal="right" vertical="center"/>
    </xf>
    <xf numFmtId="1" fontId="2" fillId="0" borderId="10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" fontId="5" fillId="0" borderId="101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right" vertical="center"/>
    </xf>
    <xf numFmtId="164" fontId="5" fillId="0" borderId="101" xfId="0" applyNumberFormat="1" applyFont="1" applyBorder="1" applyAlignment="1">
      <alignment horizontal="right" vertical="center"/>
    </xf>
    <xf numFmtId="164" fontId="5" fillId="0" borderId="102" xfId="0" applyNumberFormat="1" applyFont="1" applyBorder="1" applyAlignment="1">
      <alignment horizontal="right" vertical="center"/>
    </xf>
    <xf numFmtId="164" fontId="5" fillId="0" borderId="103" xfId="0" applyNumberFormat="1" applyFont="1" applyBorder="1" applyAlignment="1">
      <alignment horizontal="right" vertical="center"/>
    </xf>
    <xf numFmtId="164" fontId="5" fillId="0" borderId="104" xfId="0" applyNumberFormat="1" applyFont="1" applyBorder="1" applyAlignment="1">
      <alignment horizontal="right" vertical="center"/>
    </xf>
    <xf numFmtId="1" fontId="2" fillId="0" borderId="103" xfId="0" applyNumberFormat="1" applyFont="1" applyBorder="1" applyAlignment="1">
      <alignment horizontal="right" vertical="center"/>
    </xf>
    <xf numFmtId="1" fontId="2" fillId="0" borderId="55" xfId="0" applyNumberFormat="1" applyFont="1" applyBorder="1" applyAlignment="1">
      <alignment horizontal="right" vertical="center"/>
    </xf>
    <xf numFmtId="0" fontId="2" fillId="0" borderId="105" xfId="0" applyFont="1" applyBorder="1" applyAlignment="1">
      <alignment horizontal="right" vertical="center"/>
    </xf>
    <xf numFmtId="164" fontId="2" fillId="0" borderId="103" xfId="0" applyNumberFormat="1" applyFont="1" applyBorder="1" applyAlignment="1">
      <alignment horizontal="right" vertical="center"/>
    </xf>
    <xf numFmtId="164" fontId="2" fillId="0" borderId="104" xfId="0" applyNumberFormat="1" applyFont="1" applyBorder="1" applyAlignment="1">
      <alignment horizontal="right" vertical="center"/>
    </xf>
    <xf numFmtId="0" fontId="8" fillId="0" borderId="62" xfId="0" applyFont="1" applyBorder="1" applyAlignment="1">
      <alignment horizontal="center" vertical="center"/>
    </xf>
    <xf numFmtId="164" fontId="9" fillId="0" borderId="106" xfId="0" applyNumberFormat="1" applyFont="1" applyBorder="1" applyAlignment="1">
      <alignment horizontal="right" vertical="center"/>
    </xf>
    <xf numFmtId="1" fontId="9" fillId="0" borderId="63" xfId="0" applyNumberFormat="1" applyFont="1" applyBorder="1" applyAlignment="1">
      <alignment horizontal="right" vertical="center"/>
    </xf>
    <xf numFmtId="164" fontId="9" fillId="0" borderId="107" xfId="0" applyNumberFormat="1" applyFont="1" applyBorder="1" applyAlignment="1">
      <alignment horizontal="right" vertical="center"/>
    </xf>
    <xf numFmtId="164" fontId="8" fillId="0" borderId="108" xfId="0" applyNumberFormat="1" applyFont="1" applyBorder="1" applyAlignment="1">
      <alignment horizontal="right" vertical="center"/>
    </xf>
    <xf numFmtId="164" fontId="9" fillId="0" borderId="108" xfId="0" applyNumberFormat="1" applyFont="1" applyBorder="1" applyAlignment="1">
      <alignment horizontal="right" vertical="center"/>
    </xf>
    <xf numFmtId="0" fontId="8" fillId="0" borderId="64" xfId="0" applyFont="1" applyBorder="1" applyAlignment="1">
      <alignment horizontal="right" vertical="center"/>
    </xf>
    <xf numFmtId="0" fontId="8" fillId="0" borderId="109" xfId="0" applyFont="1" applyBorder="1" applyAlignment="1">
      <alignment horizontal="right" vertical="center"/>
    </xf>
    <xf numFmtId="164" fontId="8" fillId="0" borderId="68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Font="1" applyBorder="1"/>
    <xf numFmtId="0" fontId="12" fillId="0" borderId="0" xfId="0" applyFont="1" applyAlignment="1">
      <alignment horizontal="left"/>
    </xf>
    <xf numFmtId="0" fontId="2" fillId="0" borderId="7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textRotation="90" wrapText="1"/>
    </xf>
    <xf numFmtId="164" fontId="5" fillId="0" borderId="10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P20" sqref="AP20"/>
    </sheetView>
  </sheetViews>
  <sheetFormatPr defaultRowHeight="12.75" x14ac:dyDescent="0.2"/>
  <cols>
    <col min="1" max="1" width="2.85546875" customWidth="1"/>
    <col min="2" max="2" width="22.5703125" customWidth="1"/>
    <col min="3" max="3" width="4.28515625" customWidth="1"/>
    <col min="4" max="4" width="4.42578125" customWidth="1"/>
    <col min="5" max="5" width="5.28515625" bestFit="1" customWidth="1"/>
    <col min="6" max="6" width="4.42578125" bestFit="1" customWidth="1"/>
    <col min="7" max="7" width="5" bestFit="1" customWidth="1"/>
    <col min="8" max="8" width="5.28515625" customWidth="1"/>
    <col min="9" max="9" width="4.85546875" customWidth="1"/>
    <col min="10" max="10" width="5.5703125" customWidth="1"/>
    <col min="11" max="11" width="4.42578125" bestFit="1" customWidth="1"/>
    <col min="12" max="12" width="5" customWidth="1"/>
    <col min="13" max="14" width="4.42578125" bestFit="1" customWidth="1"/>
    <col min="15" max="15" width="4.140625" bestFit="1" customWidth="1"/>
    <col min="16" max="16" width="5.42578125" customWidth="1"/>
    <col min="17" max="17" width="5.140625" customWidth="1"/>
    <col min="18" max="18" width="4.85546875" bestFit="1" customWidth="1"/>
    <col min="19" max="21" width="4.42578125" bestFit="1" customWidth="1"/>
    <col min="22" max="22" width="5.140625" customWidth="1"/>
    <col min="23" max="24" width="4.42578125" bestFit="1" customWidth="1"/>
    <col min="25" max="25" width="5.28515625" bestFit="1" customWidth="1"/>
    <col min="26" max="26" width="4.42578125" bestFit="1" customWidth="1"/>
    <col min="27" max="27" width="5" bestFit="1" customWidth="1"/>
    <col min="28" max="31" width="4.42578125" bestFit="1" customWidth="1"/>
    <col min="32" max="32" width="5.7109375" customWidth="1"/>
    <col min="33" max="36" width="5.140625" customWidth="1"/>
    <col min="37" max="37" width="5.42578125" customWidth="1"/>
    <col min="38" max="38" width="2.5703125" customWidth="1"/>
  </cols>
  <sheetData>
    <row r="1" spans="1:38" ht="16.5" customHeight="1" thickBot="1" x14ac:dyDescent="0.2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</row>
    <row r="2" spans="1:38" ht="23.25" customHeight="1" x14ac:dyDescent="0.2">
      <c r="A2" s="173" t="s">
        <v>1</v>
      </c>
      <c r="B2" s="177" t="s">
        <v>2</v>
      </c>
      <c r="C2" s="181" t="s">
        <v>3</v>
      </c>
      <c r="D2" s="182"/>
      <c r="E2" s="177" t="s">
        <v>4</v>
      </c>
      <c r="F2" s="187"/>
      <c r="G2" s="187"/>
      <c r="H2" s="187"/>
      <c r="I2" s="188"/>
      <c r="J2" s="189" t="s">
        <v>5</v>
      </c>
      <c r="K2" s="190"/>
      <c r="L2" s="190"/>
      <c r="M2" s="190"/>
      <c r="N2" s="190"/>
      <c r="O2" s="190"/>
      <c r="P2" s="190"/>
      <c r="Q2" s="190"/>
      <c r="R2" s="190"/>
      <c r="S2" s="190"/>
      <c r="T2" s="189" t="s">
        <v>6</v>
      </c>
      <c r="U2" s="190"/>
      <c r="V2" s="190"/>
      <c r="W2" s="190"/>
      <c r="X2" s="190"/>
      <c r="Y2" s="189" t="s">
        <v>7</v>
      </c>
      <c r="Z2" s="190"/>
      <c r="AA2" s="190"/>
      <c r="AB2" s="190"/>
      <c r="AC2" s="190"/>
      <c r="AD2" s="190"/>
      <c r="AE2" s="190"/>
      <c r="AF2" s="191" t="s">
        <v>8</v>
      </c>
      <c r="AG2" s="192"/>
      <c r="AH2" s="192"/>
      <c r="AI2" s="192"/>
      <c r="AJ2" s="192"/>
      <c r="AK2" s="192"/>
      <c r="AL2" s="173" t="s">
        <v>1</v>
      </c>
    </row>
    <row r="3" spans="1:38" ht="27.75" customHeight="1" x14ac:dyDescent="0.2">
      <c r="A3" s="174"/>
      <c r="B3" s="178"/>
      <c r="C3" s="183"/>
      <c r="D3" s="184"/>
      <c r="E3" s="160" t="s">
        <v>9</v>
      </c>
      <c r="F3" s="161"/>
      <c r="G3" s="162"/>
      <c r="H3" s="204" t="s">
        <v>10</v>
      </c>
      <c r="I3" s="161"/>
      <c r="J3" s="160" t="s">
        <v>9</v>
      </c>
      <c r="K3" s="161"/>
      <c r="L3" s="162"/>
      <c r="M3" s="201" t="s">
        <v>11</v>
      </c>
      <c r="N3" s="202"/>
      <c r="O3" s="202"/>
      <c r="P3" s="202"/>
      <c r="Q3" s="202"/>
      <c r="R3" s="204" t="s">
        <v>10</v>
      </c>
      <c r="S3" s="161"/>
      <c r="T3" s="160" t="s">
        <v>9</v>
      </c>
      <c r="U3" s="161"/>
      <c r="V3" s="162"/>
      <c r="W3" s="166" t="s">
        <v>12</v>
      </c>
      <c r="X3" s="167"/>
      <c r="Y3" s="160" t="s">
        <v>9</v>
      </c>
      <c r="Z3" s="161"/>
      <c r="AA3" s="162"/>
      <c r="AB3" s="170" t="s">
        <v>13</v>
      </c>
      <c r="AC3" s="171"/>
      <c r="AD3" s="171"/>
      <c r="AE3" s="171"/>
      <c r="AF3" s="193" t="s">
        <v>14</v>
      </c>
      <c r="AG3" s="194"/>
      <c r="AH3" s="197" t="s">
        <v>15</v>
      </c>
      <c r="AI3" s="198"/>
      <c r="AJ3" s="194" t="s">
        <v>16</v>
      </c>
      <c r="AK3" s="198"/>
      <c r="AL3" s="174"/>
    </row>
    <row r="4" spans="1:38" ht="33" customHeight="1" x14ac:dyDescent="0.2">
      <c r="A4" s="175"/>
      <c r="B4" s="179"/>
      <c r="C4" s="185"/>
      <c r="D4" s="186"/>
      <c r="E4" s="163"/>
      <c r="F4" s="164"/>
      <c r="G4" s="165"/>
      <c r="H4" s="205"/>
      <c r="I4" s="164"/>
      <c r="J4" s="163"/>
      <c r="K4" s="164"/>
      <c r="L4" s="165"/>
      <c r="M4" s="201" t="s">
        <v>9</v>
      </c>
      <c r="N4" s="202"/>
      <c r="O4" s="203"/>
      <c r="P4" s="202" t="s">
        <v>17</v>
      </c>
      <c r="Q4" s="202"/>
      <c r="R4" s="205"/>
      <c r="S4" s="164"/>
      <c r="T4" s="163"/>
      <c r="U4" s="164"/>
      <c r="V4" s="165"/>
      <c r="W4" s="168"/>
      <c r="X4" s="169"/>
      <c r="Y4" s="163"/>
      <c r="Z4" s="164"/>
      <c r="AA4" s="165"/>
      <c r="AB4" s="201" t="s">
        <v>18</v>
      </c>
      <c r="AC4" s="202"/>
      <c r="AD4" s="201" t="s">
        <v>17</v>
      </c>
      <c r="AE4" s="202"/>
      <c r="AF4" s="185"/>
      <c r="AG4" s="186"/>
      <c r="AH4" s="199"/>
      <c r="AI4" s="200"/>
      <c r="AJ4" s="186"/>
      <c r="AK4" s="200"/>
      <c r="AL4" s="175"/>
    </row>
    <row r="5" spans="1:38" ht="13.5" thickBot="1" x14ac:dyDescent="0.25">
      <c r="A5" s="176"/>
      <c r="B5" s="180"/>
      <c r="C5" s="1">
        <v>2024</v>
      </c>
      <c r="D5" s="2">
        <v>2025</v>
      </c>
      <c r="E5" s="3">
        <v>2024</v>
      </c>
      <c r="F5" s="4">
        <v>2025</v>
      </c>
      <c r="G5" s="5"/>
      <c r="H5" s="6">
        <v>2024</v>
      </c>
      <c r="I5" s="7">
        <v>2025</v>
      </c>
      <c r="J5" s="8">
        <v>2024</v>
      </c>
      <c r="K5" s="4">
        <v>2025</v>
      </c>
      <c r="L5" s="5"/>
      <c r="M5" s="9">
        <v>2024</v>
      </c>
      <c r="N5" s="4">
        <v>2025</v>
      </c>
      <c r="O5" s="5"/>
      <c r="P5" s="10">
        <v>2024</v>
      </c>
      <c r="Q5" s="11">
        <v>2025</v>
      </c>
      <c r="R5" s="9">
        <v>2024</v>
      </c>
      <c r="S5" s="12">
        <v>2025</v>
      </c>
      <c r="T5" s="13">
        <v>2024</v>
      </c>
      <c r="U5" s="4">
        <v>2025</v>
      </c>
      <c r="V5" s="5"/>
      <c r="W5" s="14">
        <v>2024</v>
      </c>
      <c r="X5" s="15">
        <v>2025</v>
      </c>
      <c r="Y5" s="13">
        <v>2024</v>
      </c>
      <c r="Z5" s="4">
        <v>2025</v>
      </c>
      <c r="AA5" s="5"/>
      <c r="AB5" s="14">
        <v>2024</v>
      </c>
      <c r="AC5" s="15">
        <v>2025</v>
      </c>
      <c r="AD5" s="14">
        <v>2024</v>
      </c>
      <c r="AE5" s="15">
        <v>2025</v>
      </c>
      <c r="AF5" s="16">
        <v>2024</v>
      </c>
      <c r="AG5" s="12">
        <v>2025</v>
      </c>
      <c r="AH5" s="9">
        <v>2024</v>
      </c>
      <c r="AI5" s="17">
        <v>2025</v>
      </c>
      <c r="AJ5" s="18">
        <v>2024</v>
      </c>
      <c r="AK5" s="12">
        <v>2025</v>
      </c>
      <c r="AL5" s="176"/>
    </row>
    <row r="6" spans="1:38" ht="18" customHeight="1" x14ac:dyDescent="0.2">
      <c r="A6" s="19" t="s">
        <v>19</v>
      </c>
      <c r="B6" s="20" t="s">
        <v>20</v>
      </c>
      <c r="C6" s="21">
        <v>24</v>
      </c>
      <c r="D6" s="22">
        <v>24</v>
      </c>
      <c r="E6" s="23">
        <v>632</v>
      </c>
      <c r="F6" s="24">
        <v>537</v>
      </c>
      <c r="G6" s="25">
        <f>F6-E6</f>
        <v>-95</v>
      </c>
      <c r="H6" s="26">
        <f>E6/C6/9.9</f>
        <v>2.6599326599326596</v>
      </c>
      <c r="I6" s="27">
        <f>F6/D6/9.9</f>
        <v>2.2601010101010099</v>
      </c>
      <c r="J6" s="28">
        <v>759</v>
      </c>
      <c r="K6" s="24">
        <v>508</v>
      </c>
      <c r="L6" s="25">
        <f>K6-J6</f>
        <v>-251</v>
      </c>
      <c r="M6" s="24">
        <v>0</v>
      </c>
      <c r="N6" s="29">
        <v>0</v>
      </c>
      <c r="O6" s="25">
        <f>N6-M6</f>
        <v>0</v>
      </c>
      <c r="P6" s="27">
        <f>M6/J6*100</f>
        <v>0</v>
      </c>
      <c r="Q6" s="30">
        <f>N6/K6*100</f>
        <v>0</v>
      </c>
      <c r="R6" s="26">
        <f>J6/C6/9.9</f>
        <v>3.1944444444444442</v>
      </c>
      <c r="S6" s="27">
        <f>K6/D6/9.9</f>
        <v>2.138047138047138</v>
      </c>
      <c r="T6" s="28">
        <v>139</v>
      </c>
      <c r="U6" s="24">
        <v>166</v>
      </c>
      <c r="V6" s="25">
        <f>U6-T6</f>
        <v>27</v>
      </c>
      <c r="W6" s="31">
        <f>T6/C6</f>
        <v>5.791666666666667</v>
      </c>
      <c r="X6" s="24">
        <f>U6/D6</f>
        <v>6.916666666666667</v>
      </c>
      <c r="Y6" s="28">
        <v>717</v>
      </c>
      <c r="Z6" s="24">
        <v>469</v>
      </c>
      <c r="AA6" s="25">
        <f>Z6-Y6</f>
        <v>-248</v>
      </c>
      <c r="AB6" s="31">
        <v>236</v>
      </c>
      <c r="AC6" s="24">
        <v>110</v>
      </c>
      <c r="AD6" s="26">
        <f>AB6/Y6*100</f>
        <v>32.914923291492329</v>
      </c>
      <c r="AE6" s="27">
        <f>AC6/Z6*100</f>
        <v>23.454157782515992</v>
      </c>
      <c r="AF6" s="32">
        <v>75.900000000000006</v>
      </c>
      <c r="AG6" s="33">
        <v>84</v>
      </c>
      <c r="AH6" s="34">
        <v>4.3156596794081379</v>
      </c>
      <c r="AI6" s="34">
        <v>3.795066413662239</v>
      </c>
      <c r="AJ6" s="34">
        <v>1.3563501849568433</v>
      </c>
      <c r="AK6" s="35">
        <v>0.75901328273244784</v>
      </c>
      <c r="AL6" s="19" t="s">
        <v>19</v>
      </c>
    </row>
    <row r="7" spans="1:38" ht="18" customHeight="1" x14ac:dyDescent="0.2">
      <c r="A7" s="36" t="s">
        <v>21</v>
      </c>
      <c r="B7" s="20" t="s">
        <v>22</v>
      </c>
      <c r="C7" s="37">
        <v>18</v>
      </c>
      <c r="D7" s="38">
        <v>19</v>
      </c>
      <c r="E7" s="23">
        <v>374</v>
      </c>
      <c r="F7" s="39">
        <v>310</v>
      </c>
      <c r="G7" s="25">
        <f t="shared" ref="G7:G40" si="0">F7-E7</f>
        <v>-64</v>
      </c>
      <c r="H7" s="26">
        <f t="shared" ref="H7:I40" si="1">E7/C7/9.9</f>
        <v>2.0987654320987654</v>
      </c>
      <c r="I7" s="27">
        <f t="shared" si="1"/>
        <v>1.6480595427963847</v>
      </c>
      <c r="J7" s="28">
        <v>397</v>
      </c>
      <c r="K7" s="39">
        <v>326</v>
      </c>
      <c r="L7" s="25">
        <f t="shared" ref="L7:L40" si="2">K7-J7</f>
        <v>-71</v>
      </c>
      <c r="M7" s="24">
        <v>7</v>
      </c>
      <c r="N7" s="40">
        <v>0</v>
      </c>
      <c r="O7" s="25">
        <f t="shared" ref="O7:O40" si="3">N7-M7</f>
        <v>-7</v>
      </c>
      <c r="P7" s="27">
        <f t="shared" ref="P7:Q40" si="4">M7/J7*100</f>
        <v>1.7632241813602016</v>
      </c>
      <c r="Q7" s="30">
        <f t="shared" si="4"/>
        <v>0</v>
      </c>
      <c r="R7" s="26">
        <f t="shared" ref="R7:S40" si="5">J7/C7/9.9</f>
        <v>2.2278338945005611</v>
      </c>
      <c r="S7" s="27">
        <f t="shared" si="5"/>
        <v>1.7331206804891015</v>
      </c>
      <c r="T7" s="28">
        <v>115</v>
      </c>
      <c r="U7" s="39">
        <v>99</v>
      </c>
      <c r="V7" s="25">
        <f t="shared" ref="V7:V40" si="6">U7-T7</f>
        <v>-16</v>
      </c>
      <c r="W7" s="31">
        <f t="shared" ref="W7:X40" si="7">T7/C7</f>
        <v>6.3888888888888893</v>
      </c>
      <c r="X7" s="24">
        <f t="shared" si="7"/>
        <v>5.2105263157894735</v>
      </c>
      <c r="Y7" s="28">
        <v>341</v>
      </c>
      <c r="Z7" s="39">
        <v>320</v>
      </c>
      <c r="AA7" s="25">
        <f t="shared" ref="AA7:AA40" si="8">Z7-Y7</f>
        <v>-21</v>
      </c>
      <c r="AB7" s="31">
        <v>101</v>
      </c>
      <c r="AC7" s="39">
        <v>73</v>
      </c>
      <c r="AD7" s="26">
        <f t="shared" ref="AD7:AE40" si="9">AB7/Y7*100</f>
        <v>29.61876832844575</v>
      </c>
      <c r="AE7" s="27">
        <f t="shared" si="9"/>
        <v>22.8125</v>
      </c>
      <c r="AF7" s="41">
        <v>75.900000000000006</v>
      </c>
      <c r="AG7" s="42">
        <v>77.400000000000006</v>
      </c>
      <c r="AH7" s="43">
        <v>3.7220843672456572</v>
      </c>
      <c r="AI7" s="43">
        <v>5.4945054945054945</v>
      </c>
      <c r="AJ7" s="44">
        <v>2.7295285359801489</v>
      </c>
      <c r="AK7" s="45">
        <v>3.0219780219780219</v>
      </c>
      <c r="AL7" s="36" t="s">
        <v>21</v>
      </c>
    </row>
    <row r="8" spans="1:38" ht="18" customHeight="1" x14ac:dyDescent="0.2">
      <c r="A8" s="36" t="s">
        <v>23</v>
      </c>
      <c r="B8" s="20" t="s">
        <v>24</v>
      </c>
      <c r="C8" s="37">
        <v>16</v>
      </c>
      <c r="D8" s="38">
        <v>17</v>
      </c>
      <c r="E8" s="23">
        <v>585</v>
      </c>
      <c r="F8" s="39">
        <v>592</v>
      </c>
      <c r="G8" s="25">
        <f t="shared" si="0"/>
        <v>7</v>
      </c>
      <c r="H8" s="26">
        <f t="shared" si="1"/>
        <v>3.6931818181818179</v>
      </c>
      <c r="I8" s="27">
        <f t="shared" si="1"/>
        <v>3.5175282234105758</v>
      </c>
      <c r="J8" s="28">
        <v>566</v>
      </c>
      <c r="K8" s="39">
        <v>432</v>
      </c>
      <c r="L8" s="25">
        <f t="shared" si="2"/>
        <v>-134</v>
      </c>
      <c r="M8" s="24">
        <v>1</v>
      </c>
      <c r="N8" s="40">
        <v>6</v>
      </c>
      <c r="O8" s="25">
        <f t="shared" si="3"/>
        <v>5</v>
      </c>
      <c r="P8" s="27">
        <f t="shared" si="4"/>
        <v>0.17667844522968199</v>
      </c>
      <c r="Q8" s="30">
        <f t="shared" si="4"/>
        <v>1.3888888888888888</v>
      </c>
      <c r="R8" s="26">
        <f t="shared" si="5"/>
        <v>3.5732323232323231</v>
      </c>
      <c r="S8" s="27">
        <f t="shared" si="5"/>
        <v>2.5668449197860959</v>
      </c>
      <c r="T8" s="28">
        <v>290</v>
      </c>
      <c r="U8" s="39">
        <v>448</v>
      </c>
      <c r="V8" s="25">
        <f t="shared" si="6"/>
        <v>158</v>
      </c>
      <c r="W8" s="31">
        <f t="shared" si="7"/>
        <v>18.125</v>
      </c>
      <c r="X8" s="24">
        <f t="shared" si="7"/>
        <v>26.352941176470587</v>
      </c>
      <c r="Y8" s="28">
        <v>502</v>
      </c>
      <c r="Z8" s="39">
        <v>384</v>
      </c>
      <c r="AA8" s="25">
        <f t="shared" si="8"/>
        <v>-118</v>
      </c>
      <c r="AB8" s="31">
        <v>155</v>
      </c>
      <c r="AC8" s="39">
        <v>124</v>
      </c>
      <c r="AD8" s="26">
        <f t="shared" si="9"/>
        <v>30.876494023904382</v>
      </c>
      <c r="AE8" s="27">
        <f t="shared" si="9"/>
        <v>32.291666666666671</v>
      </c>
      <c r="AF8" s="41">
        <v>79.8</v>
      </c>
      <c r="AG8" s="42">
        <v>80.8</v>
      </c>
      <c r="AH8" s="43">
        <v>2.2099447513812152</v>
      </c>
      <c r="AI8" s="43">
        <v>3.5971223021582732</v>
      </c>
      <c r="AJ8" s="44">
        <v>1.2891344383057091</v>
      </c>
      <c r="AK8" s="45">
        <v>0.95923261390887282</v>
      </c>
      <c r="AL8" s="36" t="s">
        <v>23</v>
      </c>
    </row>
    <row r="9" spans="1:38" ht="18" customHeight="1" x14ac:dyDescent="0.2">
      <c r="A9" s="36" t="s">
        <v>25</v>
      </c>
      <c r="B9" s="20" t="s">
        <v>26</v>
      </c>
      <c r="C9" s="37">
        <v>15</v>
      </c>
      <c r="D9" s="38">
        <v>16</v>
      </c>
      <c r="E9" s="23">
        <v>558</v>
      </c>
      <c r="F9" s="39">
        <v>530</v>
      </c>
      <c r="G9" s="25">
        <f t="shared" si="0"/>
        <v>-28</v>
      </c>
      <c r="H9" s="26">
        <f t="shared" si="1"/>
        <v>3.7575757575757578</v>
      </c>
      <c r="I9" s="27">
        <f t="shared" si="1"/>
        <v>3.345959595959596</v>
      </c>
      <c r="J9" s="28">
        <v>563</v>
      </c>
      <c r="K9" s="39">
        <v>499</v>
      </c>
      <c r="L9" s="25">
        <f t="shared" si="2"/>
        <v>-64</v>
      </c>
      <c r="M9" s="24">
        <v>0</v>
      </c>
      <c r="N9" s="40">
        <v>0</v>
      </c>
      <c r="O9" s="25">
        <f t="shared" si="3"/>
        <v>0</v>
      </c>
      <c r="P9" s="27">
        <f t="shared" si="4"/>
        <v>0</v>
      </c>
      <c r="Q9" s="30">
        <f t="shared" si="4"/>
        <v>0</v>
      </c>
      <c r="R9" s="26">
        <f t="shared" si="5"/>
        <v>3.7912457912457911</v>
      </c>
      <c r="S9" s="27">
        <f t="shared" si="5"/>
        <v>3.1502525252525251</v>
      </c>
      <c r="T9" s="28">
        <v>175</v>
      </c>
      <c r="U9" s="39">
        <v>206</v>
      </c>
      <c r="V9" s="25">
        <f t="shared" si="6"/>
        <v>31</v>
      </c>
      <c r="W9" s="31">
        <f t="shared" si="7"/>
        <v>11.666666666666666</v>
      </c>
      <c r="X9" s="24">
        <f t="shared" si="7"/>
        <v>12.875</v>
      </c>
      <c r="Y9" s="28">
        <v>509</v>
      </c>
      <c r="Z9" s="39">
        <v>387</v>
      </c>
      <c r="AA9" s="25">
        <f t="shared" si="8"/>
        <v>-122</v>
      </c>
      <c r="AB9" s="31">
        <v>141</v>
      </c>
      <c r="AC9" s="39">
        <v>74</v>
      </c>
      <c r="AD9" s="26">
        <f t="shared" si="9"/>
        <v>27.70137524557957</v>
      </c>
      <c r="AE9" s="27">
        <f t="shared" si="9"/>
        <v>19.12144702842377</v>
      </c>
      <c r="AF9" s="41">
        <v>73.599999999999994</v>
      </c>
      <c r="AG9" s="42">
        <v>81.5</v>
      </c>
      <c r="AH9" s="43">
        <v>3.4602076124567476</v>
      </c>
      <c r="AI9" s="43">
        <v>2.1868787276341948</v>
      </c>
      <c r="AJ9" s="44">
        <v>1.5570934256055362</v>
      </c>
      <c r="AK9" s="45">
        <v>1.1928429423459244</v>
      </c>
      <c r="AL9" s="36" t="s">
        <v>25</v>
      </c>
    </row>
    <row r="10" spans="1:38" ht="18" customHeight="1" x14ac:dyDescent="0.2">
      <c r="A10" s="36" t="s">
        <v>27</v>
      </c>
      <c r="B10" s="20" t="s">
        <v>28</v>
      </c>
      <c r="C10" s="37">
        <v>13</v>
      </c>
      <c r="D10" s="38">
        <v>14</v>
      </c>
      <c r="E10" s="23">
        <v>560</v>
      </c>
      <c r="F10" s="39">
        <v>447</v>
      </c>
      <c r="G10" s="25">
        <f t="shared" si="0"/>
        <v>-113</v>
      </c>
      <c r="H10" s="26">
        <f t="shared" si="1"/>
        <v>4.351204351204351</v>
      </c>
      <c r="I10" s="27">
        <f t="shared" si="1"/>
        <v>3.225108225108225</v>
      </c>
      <c r="J10" s="28">
        <v>577</v>
      </c>
      <c r="K10" s="39">
        <v>434</v>
      </c>
      <c r="L10" s="25">
        <f t="shared" si="2"/>
        <v>-143</v>
      </c>
      <c r="M10" s="24">
        <v>0</v>
      </c>
      <c r="N10" s="40">
        <v>0</v>
      </c>
      <c r="O10" s="25">
        <f t="shared" si="3"/>
        <v>0</v>
      </c>
      <c r="P10" s="27">
        <f t="shared" si="4"/>
        <v>0</v>
      </c>
      <c r="Q10" s="30">
        <f t="shared" si="4"/>
        <v>0</v>
      </c>
      <c r="R10" s="26">
        <f t="shared" si="5"/>
        <v>4.4832944832944834</v>
      </c>
      <c r="S10" s="27">
        <f t="shared" si="5"/>
        <v>3.131313131313131</v>
      </c>
      <c r="T10" s="28">
        <v>85</v>
      </c>
      <c r="U10" s="39">
        <v>98</v>
      </c>
      <c r="V10" s="25">
        <f t="shared" si="6"/>
        <v>13</v>
      </c>
      <c r="W10" s="31">
        <f t="shared" si="7"/>
        <v>6.5384615384615383</v>
      </c>
      <c r="X10" s="24">
        <f t="shared" si="7"/>
        <v>7</v>
      </c>
      <c r="Y10" s="28">
        <v>533</v>
      </c>
      <c r="Z10" s="39">
        <v>391</v>
      </c>
      <c r="AA10" s="25">
        <f t="shared" si="8"/>
        <v>-142</v>
      </c>
      <c r="AB10" s="31">
        <v>189</v>
      </c>
      <c r="AC10" s="39">
        <v>104</v>
      </c>
      <c r="AD10" s="26">
        <f t="shared" si="9"/>
        <v>35.459662288930581</v>
      </c>
      <c r="AE10" s="27">
        <f t="shared" si="9"/>
        <v>26.598465473145783</v>
      </c>
      <c r="AF10" s="41">
        <v>87.1</v>
      </c>
      <c r="AG10" s="42">
        <v>84.8</v>
      </c>
      <c r="AH10" s="43">
        <v>1.8867924528301887</v>
      </c>
      <c r="AI10" s="43">
        <v>2.6905829596412558</v>
      </c>
      <c r="AJ10" s="44">
        <v>1.3722126929674099</v>
      </c>
      <c r="AK10" s="45">
        <v>0.89686098654708524</v>
      </c>
      <c r="AL10" s="36" t="s">
        <v>27</v>
      </c>
    </row>
    <row r="11" spans="1:38" ht="18" customHeight="1" x14ac:dyDescent="0.2">
      <c r="A11" s="36" t="s">
        <v>29</v>
      </c>
      <c r="B11" s="20" t="s">
        <v>30</v>
      </c>
      <c r="C11" s="37">
        <v>8</v>
      </c>
      <c r="D11" s="38">
        <v>8</v>
      </c>
      <c r="E11" s="23">
        <v>305</v>
      </c>
      <c r="F11" s="39">
        <v>279</v>
      </c>
      <c r="G11" s="25">
        <f t="shared" si="0"/>
        <v>-26</v>
      </c>
      <c r="H11" s="26">
        <f t="shared" si="1"/>
        <v>3.8510101010101008</v>
      </c>
      <c r="I11" s="27">
        <f t="shared" si="1"/>
        <v>3.5227272727272725</v>
      </c>
      <c r="J11" s="28">
        <v>299</v>
      </c>
      <c r="K11" s="39">
        <v>267</v>
      </c>
      <c r="L11" s="25">
        <f t="shared" si="2"/>
        <v>-32</v>
      </c>
      <c r="M11" s="24">
        <v>9</v>
      </c>
      <c r="N11" s="40">
        <v>6</v>
      </c>
      <c r="O11" s="25">
        <f t="shared" si="3"/>
        <v>-3</v>
      </c>
      <c r="P11" s="27">
        <f t="shared" si="4"/>
        <v>3.0100334448160537</v>
      </c>
      <c r="Q11" s="30">
        <f t="shared" si="4"/>
        <v>2.2471910112359552</v>
      </c>
      <c r="R11" s="26">
        <f t="shared" si="5"/>
        <v>3.7752525252525251</v>
      </c>
      <c r="S11" s="27">
        <f t="shared" si="5"/>
        <v>3.3712121212121211</v>
      </c>
      <c r="T11" s="28">
        <v>79</v>
      </c>
      <c r="U11" s="39">
        <v>91</v>
      </c>
      <c r="V11" s="25">
        <f t="shared" si="6"/>
        <v>12</v>
      </c>
      <c r="W11" s="31">
        <f t="shared" si="7"/>
        <v>9.875</v>
      </c>
      <c r="X11" s="24">
        <f t="shared" si="7"/>
        <v>11.375</v>
      </c>
      <c r="Y11" s="28">
        <v>264</v>
      </c>
      <c r="Z11" s="39">
        <v>192</v>
      </c>
      <c r="AA11" s="25">
        <f t="shared" si="8"/>
        <v>-72</v>
      </c>
      <c r="AB11" s="31">
        <v>87</v>
      </c>
      <c r="AC11" s="39">
        <v>53</v>
      </c>
      <c r="AD11" s="26">
        <f t="shared" si="9"/>
        <v>32.954545454545453</v>
      </c>
      <c r="AE11" s="27">
        <f t="shared" si="9"/>
        <v>27.604166666666668</v>
      </c>
      <c r="AF11" s="41">
        <v>71.400000000000006</v>
      </c>
      <c r="AG11" s="42">
        <v>70.099999999999994</v>
      </c>
      <c r="AH11" s="43">
        <v>6.2111801242236027</v>
      </c>
      <c r="AI11" s="43">
        <v>8.3018867924528301</v>
      </c>
      <c r="AJ11" s="44">
        <v>3.7267080745341614</v>
      </c>
      <c r="AK11" s="45">
        <v>0.37735849056603776</v>
      </c>
      <c r="AL11" s="36" t="s">
        <v>29</v>
      </c>
    </row>
    <row r="12" spans="1:38" ht="18" customHeight="1" x14ac:dyDescent="0.2">
      <c r="A12" s="36" t="s">
        <v>31</v>
      </c>
      <c r="B12" s="20" t="s">
        <v>32</v>
      </c>
      <c r="C12" s="37">
        <v>15</v>
      </c>
      <c r="D12" s="38">
        <v>15</v>
      </c>
      <c r="E12" s="23">
        <v>422</v>
      </c>
      <c r="F12" s="39">
        <v>421</v>
      </c>
      <c r="G12" s="25">
        <f t="shared" si="0"/>
        <v>-1</v>
      </c>
      <c r="H12" s="26">
        <f t="shared" si="1"/>
        <v>2.8417508417508417</v>
      </c>
      <c r="I12" s="27">
        <f t="shared" si="1"/>
        <v>2.8350168350168348</v>
      </c>
      <c r="J12" s="28">
        <v>434</v>
      </c>
      <c r="K12" s="39">
        <v>398</v>
      </c>
      <c r="L12" s="25">
        <f t="shared" si="2"/>
        <v>-36</v>
      </c>
      <c r="M12" s="24">
        <v>0</v>
      </c>
      <c r="N12" s="40">
        <v>9</v>
      </c>
      <c r="O12" s="25">
        <f t="shared" si="3"/>
        <v>9</v>
      </c>
      <c r="P12" s="27">
        <f t="shared" si="4"/>
        <v>0</v>
      </c>
      <c r="Q12" s="30">
        <f t="shared" si="4"/>
        <v>2.2613065326633168</v>
      </c>
      <c r="R12" s="26">
        <f t="shared" si="5"/>
        <v>2.9225589225589226</v>
      </c>
      <c r="S12" s="27">
        <f t="shared" si="5"/>
        <v>2.6801346801346804</v>
      </c>
      <c r="T12" s="28">
        <v>158</v>
      </c>
      <c r="U12" s="39">
        <v>181</v>
      </c>
      <c r="V12" s="25">
        <f t="shared" si="6"/>
        <v>23</v>
      </c>
      <c r="W12" s="31">
        <f t="shared" si="7"/>
        <v>10.533333333333333</v>
      </c>
      <c r="X12" s="24">
        <f t="shared" si="7"/>
        <v>12.066666666666666</v>
      </c>
      <c r="Y12" s="28">
        <v>336</v>
      </c>
      <c r="Z12" s="39">
        <v>342</v>
      </c>
      <c r="AA12" s="25">
        <f t="shared" si="8"/>
        <v>6</v>
      </c>
      <c r="AB12" s="31">
        <v>112</v>
      </c>
      <c r="AC12" s="39">
        <v>108</v>
      </c>
      <c r="AD12" s="26">
        <f t="shared" si="9"/>
        <v>33.333333333333329</v>
      </c>
      <c r="AE12" s="27">
        <f t="shared" si="9"/>
        <v>31.578947368421051</v>
      </c>
      <c r="AF12" s="41">
        <v>58.2</v>
      </c>
      <c r="AG12" s="42">
        <v>79</v>
      </c>
      <c r="AH12" s="43">
        <v>4.895104895104895</v>
      </c>
      <c r="AI12" s="43">
        <v>2.2167487684729066</v>
      </c>
      <c r="AJ12" s="44">
        <v>2.7972027972027971</v>
      </c>
      <c r="AK12" s="45">
        <v>1.7241379310344827</v>
      </c>
      <c r="AL12" s="36" t="s">
        <v>31</v>
      </c>
    </row>
    <row r="13" spans="1:38" ht="18" customHeight="1" x14ac:dyDescent="0.2">
      <c r="A13" s="36" t="s">
        <v>33</v>
      </c>
      <c r="B13" s="20" t="s">
        <v>34</v>
      </c>
      <c r="C13" s="37">
        <v>8</v>
      </c>
      <c r="D13" s="38">
        <v>8</v>
      </c>
      <c r="E13" s="23">
        <v>166</v>
      </c>
      <c r="F13" s="39">
        <v>187</v>
      </c>
      <c r="G13" s="25">
        <f t="shared" si="0"/>
        <v>21</v>
      </c>
      <c r="H13" s="26">
        <f t="shared" si="1"/>
        <v>2.095959595959596</v>
      </c>
      <c r="I13" s="27">
        <f t="shared" si="1"/>
        <v>2.3611111111111112</v>
      </c>
      <c r="J13" s="28">
        <v>187</v>
      </c>
      <c r="K13" s="39">
        <v>183</v>
      </c>
      <c r="L13" s="25">
        <f t="shared" si="2"/>
        <v>-4</v>
      </c>
      <c r="M13" s="24">
        <v>0</v>
      </c>
      <c r="N13" s="40">
        <v>0</v>
      </c>
      <c r="O13" s="25">
        <f t="shared" si="3"/>
        <v>0</v>
      </c>
      <c r="P13" s="27">
        <f t="shared" si="4"/>
        <v>0</v>
      </c>
      <c r="Q13" s="30">
        <f t="shared" si="4"/>
        <v>0</v>
      </c>
      <c r="R13" s="26">
        <f t="shared" si="5"/>
        <v>2.3611111111111112</v>
      </c>
      <c r="S13" s="27">
        <f t="shared" si="5"/>
        <v>2.3106060606060606</v>
      </c>
      <c r="T13" s="28">
        <v>46</v>
      </c>
      <c r="U13" s="39">
        <v>50</v>
      </c>
      <c r="V13" s="25">
        <f t="shared" si="6"/>
        <v>4</v>
      </c>
      <c r="W13" s="31">
        <f t="shared" si="7"/>
        <v>5.75</v>
      </c>
      <c r="X13" s="24">
        <f t="shared" si="7"/>
        <v>6.25</v>
      </c>
      <c r="Y13" s="28">
        <v>179</v>
      </c>
      <c r="Z13" s="39">
        <v>160</v>
      </c>
      <c r="AA13" s="25">
        <f t="shared" si="8"/>
        <v>-19</v>
      </c>
      <c r="AB13" s="31">
        <v>39</v>
      </c>
      <c r="AC13" s="39">
        <v>15</v>
      </c>
      <c r="AD13" s="26">
        <f t="shared" si="9"/>
        <v>21.787709497206702</v>
      </c>
      <c r="AE13" s="27">
        <f t="shared" si="9"/>
        <v>9.375</v>
      </c>
      <c r="AF13" s="41">
        <v>78.599999999999994</v>
      </c>
      <c r="AG13" s="42">
        <v>82.8</v>
      </c>
      <c r="AH13" s="43">
        <v>4.1450777202072544</v>
      </c>
      <c r="AI13" s="43">
        <v>2.1276595744680851</v>
      </c>
      <c r="AJ13" s="44">
        <v>0.5181347150259068</v>
      </c>
      <c r="AK13" s="45">
        <v>0.53191489361702127</v>
      </c>
      <c r="AL13" s="36" t="s">
        <v>33</v>
      </c>
    </row>
    <row r="14" spans="1:38" ht="18" customHeight="1" x14ac:dyDescent="0.2">
      <c r="A14" s="36" t="s">
        <v>35</v>
      </c>
      <c r="B14" s="20" t="s">
        <v>36</v>
      </c>
      <c r="C14" s="37">
        <v>8</v>
      </c>
      <c r="D14" s="38">
        <v>8</v>
      </c>
      <c r="E14" s="23">
        <v>199</v>
      </c>
      <c r="F14" s="39">
        <v>175</v>
      </c>
      <c r="G14" s="25">
        <f t="shared" si="0"/>
        <v>-24</v>
      </c>
      <c r="H14" s="26">
        <f t="shared" si="1"/>
        <v>2.5126262626262625</v>
      </c>
      <c r="I14" s="27">
        <f t="shared" si="1"/>
        <v>2.2095959595959593</v>
      </c>
      <c r="J14" s="28">
        <v>219</v>
      </c>
      <c r="K14" s="39">
        <v>177</v>
      </c>
      <c r="L14" s="25">
        <f t="shared" si="2"/>
        <v>-42</v>
      </c>
      <c r="M14" s="24">
        <v>0</v>
      </c>
      <c r="N14" s="40">
        <v>0</v>
      </c>
      <c r="O14" s="25">
        <f t="shared" si="3"/>
        <v>0</v>
      </c>
      <c r="P14" s="27">
        <f t="shared" si="4"/>
        <v>0</v>
      </c>
      <c r="Q14" s="30">
        <f t="shared" si="4"/>
        <v>0</v>
      </c>
      <c r="R14" s="26">
        <f t="shared" si="5"/>
        <v>2.7651515151515151</v>
      </c>
      <c r="S14" s="27">
        <f t="shared" si="5"/>
        <v>2.2348484848484849</v>
      </c>
      <c r="T14" s="28">
        <v>59</v>
      </c>
      <c r="U14" s="39">
        <v>57</v>
      </c>
      <c r="V14" s="25">
        <f t="shared" si="6"/>
        <v>-2</v>
      </c>
      <c r="W14" s="31">
        <f t="shared" si="7"/>
        <v>7.375</v>
      </c>
      <c r="X14" s="24">
        <f t="shared" si="7"/>
        <v>7.125</v>
      </c>
      <c r="Y14" s="28">
        <v>205</v>
      </c>
      <c r="Z14" s="39">
        <v>156</v>
      </c>
      <c r="AA14" s="25">
        <f t="shared" si="8"/>
        <v>-49</v>
      </c>
      <c r="AB14" s="31">
        <v>75</v>
      </c>
      <c r="AC14" s="39">
        <v>21</v>
      </c>
      <c r="AD14" s="26">
        <f t="shared" si="9"/>
        <v>36.585365853658537</v>
      </c>
      <c r="AE14" s="27">
        <f t="shared" si="9"/>
        <v>13.461538461538462</v>
      </c>
      <c r="AF14" s="41">
        <v>74.099999999999994</v>
      </c>
      <c r="AG14" s="42">
        <v>63.9</v>
      </c>
      <c r="AH14" s="43">
        <v>4.4247787610619467</v>
      </c>
      <c r="AI14" s="43">
        <v>4.8913043478260869</v>
      </c>
      <c r="AJ14" s="44">
        <v>2.2123893805309733</v>
      </c>
      <c r="AK14" s="45">
        <v>2.1739130434782608</v>
      </c>
      <c r="AL14" s="36" t="s">
        <v>35</v>
      </c>
    </row>
    <row r="15" spans="1:38" ht="18" customHeight="1" x14ac:dyDescent="0.2">
      <c r="A15" s="46">
        <v>10</v>
      </c>
      <c r="B15" s="20" t="s">
        <v>37</v>
      </c>
      <c r="C15" s="37">
        <v>22</v>
      </c>
      <c r="D15" s="38">
        <v>22</v>
      </c>
      <c r="E15" s="23">
        <v>671</v>
      </c>
      <c r="F15" s="39">
        <v>504</v>
      </c>
      <c r="G15" s="25">
        <f t="shared" si="0"/>
        <v>-167</v>
      </c>
      <c r="H15" s="26">
        <f t="shared" si="1"/>
        <v>3.0808080808080809</v>
      </c>
      <c r="I15" s="27">
        <f t="shared" si="1"/>
        <v>2.3140495867768593</v>
      </c>
      <c r="J15" s="28">
        <v>736</v>
      </c>
      <c r="K15" s="39">
        <v>512</v>
      </c>
      <c r="L15" s="25">
        <f t="shared" si="2"/>
        <v>-224</v>
      </c>
      <c r="M15" s="24">
        <v>24</v>
      </c>
      <c r="N15" s="40">
        <v>8</v>
      </c>
      <c r="O15" s="25">
        <f t="shared" si="3"/>
        <v>-16</v>
      </c>
      <c r="P15" s="27">
        <f t="shared" si="4"/>
        <v>3.2608695652173911</v>
      </c>
      <c r="Q15" s="30">
        <f t="shared" si="4"/>
        <v>1.5625</v>
      </c>
      <c r="R15" s="26">
        <f t="shared" si="5"/>
        <v>3.3792470156106518</v>
      </c>
      <c r="S15" s="27">
        <f t="shared" si="5"/>
        <v>2.3507805325987143</v>
      </c>
      <c r="T15" s="28">
        <v>94</v>
      </c>
      <c r="U15" s="39">
        <v>85</v>
      </c>
      <c r="V15" s="25">
        <f t="shared" si="6"/>
        <v>-9</v>
      </c>
      <c r="W15" s="31">
        <f t="shared" si="7"/>
        <v>4.2727272727272725</v>
      </c>
      <c r="X15" s="24">
        <f t="shared" si="7"/>
        <v>3.8636363636363638</v>
      </c>
      <c r="Y15" s="28">
        <v>660</v>
      </c>
      <c r="Z15" s="39">
        <v>440</v>
      </c>
      <c r="AA15" s="25">
        <f t="shared" si="8"/>
        <v>-220</v>
      </c>
      <c r="AB15" s="31">
        <v>240</v>
      </c>
      <c r="AC15" s="39">
        <v>113</v>
      </c>
      <c r="AD15" s="26">
        <f t="shared" si="9"/>
        <v>36.363636363636367</v>
      </c>
      <c r="AE15" s="27">
        <f t="shared" si="9"/>
        <v>25.681818181818183</v>
      </c>
      <c r="AF15" s="41">
        <v>75.900000000000006</v>
      </c>
      <c r="AG15" s="42">
        <v>88.4</v>
      </c>
      <c r="AH15" s="43">
        <v>3.4076015727391877</v>
      </c>
      <c r="AI15" s="43">
        <v>1.1009174311926606</v>
      </c>
      <c r="AJ15" s="44">
        <v>2.6212319790301439</v>
      </c>
      <c r="AK15" s="45">
        <v>1.1009174311926606</v>
      </c>
      <c r="AL15" s="46">
        <v>10</v>
      </c>
    </row>
    <row r="16" spans="1:38" ht="18" customHeight="1" x14ac:dyDescent="0.2">
      <c r="A16" s="46">
        <v>11</v>
      </c>
      <c r="B16" s="20" t="s">
        <v>38</v>
      </c>
      <c r="C16" s="37">
        <v>10</v>
      </c>
      <c r="D16" s="38">
        <v>10</v>
      </c>
      <c r="E16" s="23">
        <v>463</v>
      </c>
      <c r="F16" s="39">
        <v>359</v>
      </c>
      <c r="G16" s="25">
        <f t="shared" si="0"/>
        <v>-104</v>
      </c>
      <c r="H16" s="26">
        <f t="shared" si="1"/>
        <v>4.6767676767676765</v>
      </c>
      <c r="I16" s="27">
        <f t="shared" si="1"/>
        <v>3.6262626262626259</v>
      </c>
      <c r="J16" s="28">
        <v>448</v>
      </c>
      <c r="K16" s="39">
        <v>390</v>
      </c>
      <c r="L16" s="25">
        <f t="shared" si="2"/>
        <v>-58</v>
      </c>
      <c r="M16" s="24">
        <v>3</v>
      </c>
      <c r="N16" s="40">
        <v>1</v>
      </c>
      <c r="O16" s="25">
        <f t="shared" si="3"/>
        <v>-2</v>
      </c>
      <c r="P16" s="27">
        <f t="shared" si="4"/>
        <v>0.6696428571428571</v>
      </c>
      <c r="Q16" s="30">
        <f t="shared" si="4"/>
        <v>0.25641025641025639</v>
      </c>
      <c r="R16" s="26">
        <f t="shared" si="5"/>
        <v>4.5252525252525251</v>
      </c>
      <c r="S16" s="27">
        <f t="shared" si="5"/>
        <v>3.9393939393939394</v>
      </c>
      <c r="T16" s="28">
        <v>147</v>
      </c>
      <c r="U16" s="39">
        <v>116</v>
      </c>
      <c r="V16" s="25">
        <f t="shared" si="6"/>
        <v>-31</v>
      </c>
      <c r="W16" s="31">
        <f t="shared" si="7"/>
        <v>14.7</v>
      </c>
      <c r="X16" s="24">
        <f t="shared" si="7"/>
        <v>11.6</v>
      </c>
      <c r="Y16" s="28">
        <v>403</v>
      </c>
      <c r="Z16" s="39">
        <v>321</v>
      </c>
      <c r="AA16" s="25">
        <f t="shared" si="8"/>
        <v>-82</v>
      </c>
      <c r="AB16" s="31">
        <v>112</v>
      </c>
      <c r="AC16" s="39">
        <v>74</v>
      </c>
      <c r="AD16" s="26">
        <f t="shared" si="9"/>
        <v>27.791563275434246</v>
      </c>
      <c r="AE16" s="27">
        <f t="shared" si="9"/>
        <v>23.052959501557631</v>
      </c>
      <c r="AF16" s="41">
        <v>72.400000000000006</v>
      </c>
      <c r="AG16" s="42">
        <v>82.1</v>
      </c>
      <c r="AH16" s="43">
        <v>5.4466230936819171</v>
      </c>
      <c r="AI16" s="43">
        <v>3.2745591939546599</v>
      </c>
      <c r="AJ16" s="44">
        <v>1.5250544662309369</v>
      </c>
      <c r="AK16" s="45">
        <v>1.7632241813602016</v>
      </c>
      <c r="AL16" s="46">
        <v>11</v>
      </c>
    </row>
    <row r="17" spans="1:38" ht="18" customHeight="1" x14ac:dyDescent="0.2">
      <c r="A17" s="46">
        <v>13</v>
      </c>
      <c r="B17" s="20" t="s">
        <v>39</v>
      </c>
      <c r="C17" s="37">
        <v>9</v>
      </c>
      <c r="D17" s="38">
        <v>9</v>
      </c>
      <c r="E17" s="23">
        <v>243</v>
      </c>
      <c r="F17" s="39">
        <v>221</v>
      </c>
      <c r="G17" s="25">
        <f t="shared" si="0"/>
        <v>-22</v>
      </c>
      <c r="H17" s="26">
        <f t="shared" si="1"/>
        <v>2.7272727272727271</v>
      </c>
      <c r="I17" s="27">
        <f t="shared" si="1"/>
        <v>2.4803591470258137</v>
      </c>
      <c r="J17" s="28">
        <v>236</v>
      </c>
      <c r="K17" s="39">
        <v>211</v>
      </c>
      <c r="L17" s="25">
        <f t="shared" si="2"/>
        <v>-25</v>
      </c>
      <c r="M17" s="24">
        <v>0</v>
      </c>
      <c r="N17" s="40">
        <v>0</v>
      </c>
      <c r="O17" s="25">
        <f t="shared" si="3"/>
        <v>0</v>
      </c>
      <c r="P17" s="27">
        <f t="shared" si="4"/>
        <v>0</v>
      </c>
      <c r="Q17" s="30">
        <f t="shared" si="4"/>
        <v>0</v>
      </c>
      <c r="R17" s="26">
        <f t="shared" si="5"/>
        <v>2.648709315375982</v>
      </c>
      <c r="S17" s="27">
        <f t="shared" si="5"/>
        <v>2.3681257014590344</v>
      </c>
      <c r="T17" s="28">
        <v>61</v>
      </c>
      <c r="U17" s="39">
        <v>71</v>
      </c>
      <c r="V17" s="25">
        <f t="shared" si="6"/>
        <v>10</v>
      </c>
      <c r="W17" s="31">
        <f t="shared" si="7"/>
        <v>6.7777777777777777</v>
      </c>
      <c r="X17" s="24">
        <f t="shared" si="7"/>
        <v>7.8888888888888893</v>
      </c>
      <c r="Y17" s="28">
        <v>222</v>
      </c>
      <c r="Z17" s="39">
        <v>178</v>
      </c>
      <c r="AA17" s="25">
        <f t="shared" si="8"/>
        <v>-44</v>
      </c>
      <c r="AB17" s="31">
        <v>51</v>
      </c>
      <c r="AC17" s="39">
        <v>37</v>
      </c>
      <c r="AD17" s="26">
        <f t="shared" si="9"/>
        <v>22.972972972972975</v>
      </c>
      <c r="AE17" s="27">
        <f t="shared" si="9"/>
        <v>20.786516853932586</v>
      </c>
      <c r="AF17" s="41">
        <v>66.7</v>
      </c>
      <c r="AG17" s="42">
        <v>77.8</v>
      </c>
      <c r="AH17" s="43">
        <v>4.7430830039525684</v>
      </c>
      <c r="AI17" s="43">
        <v>3.7735849056603774</v>
      </c>
      <c r="AJ17" s="44">
        <v>1.1857707509881421</v>
      </c>
      <c r="AK17" s="45">
        <v>0.94339622641509435</v>
      </c>
      <c r="AL17" s="46">
        <v>13</v>
      </c>
    </row>
    <row r="18" spans="1:38" ht="18" customHeight="1" x14ac:dyDescent="0.2">
      <c r="A18" s="46">
        <v>14</v>
      </c>
      <c r="B18" s="20" t="s">
        <v>40</v>
      </c>
      <c r="C18" s="37">
        <v>3</v>
      </c>
      <c r="D18" s="38">
        <v>2</v>
      </c>
      <c r="E18" s="23">
        <v>64</v>
      </c>
      <c r="F18" s="39">
        <v>41</v>
      </c>
      <c r="G18" s="25">
        <f t="shared" si="0"/>
        <v>-23</v>
      </c>
      <c r="H18" s="26">
        <f t="shared" si="1"/>
        <v>2.1548821548821548</v>
      </c>
      <c r="I18" s="27">
        <f t="shared" si="1"/>
        <v>2.0707070707070705</v>
      </c>
      <c r="J18" s="28">
        <v>67</v>
      </c>
      <c r="K18" s="39">
        <v>52</v>
      </c>
      <c r="L18" s="25">
        <f t="shared" si="2"/>
        <v>-15</v>
      </c>
      <c r="M18" s="24">
        <v>0</v>
      </c>
      <c r="N18" s="40">
        <v>3</v>
      </c>
      <c r="O18" s="25">
        <f t="shared" si="3"/>
        <v>3</v>
      </c>
      <c r="P18" s="27">
        <f t="shared" si="4"/>
        <v>0</v>
      </c>
      <c r="Q18" s="30">
        <f t="shared" si="4"/>
        <v>5.7692307692307692</v>
      </c>
      <c r="R18" s="26">
        <f t="shared" si="5"/>
        <v>2.2558922558922556</v>
      </c>
      <c r="S18" s="27">
        <f t="shared" si="5"/>
        <v>2.6262626262626263</v>
      </c>
      <c r="T18" s="28">
        <v>19</v>
      </c>
      <c r="U18" s="39">
        <v>8</v>
      </c>
      <c r="V18" s="25">
        <f t="shared" si="6"/>
        <v>-11</v>
      </c>
      <c r="W18" s="31">
        <f t="shared" si="7"/>
        <v>6.333333333333333</v>
      </c>
      <c r="X18" s="24">
        <f t="shared" si="7"/>
        <v>4</v>
      </c>
      <c r="Y18" s="28">
        <v>62</v>
      </c>
      <c r="Z18" s="39">
        <v>35</v>
      </c>
      <c r="AA18" s="25">
        <f t="shared" si="8"/>
        <v>-27</v>
      </c>
      <c r="AB18" s="31">
        <v>18</v>
      </c>
      <c r="AC18" s="39">
        <v>5</v>
      </c>
      <c r="AD18" s="26">
        <f t="shared" si="9"/>
        <v>29.032258064516132</v>
      </c>
      <c r="AE18" s="27">
        <f t="shared" si="9"/>
        <v>14.285714285714285</v>
      </c>
      <c r="AF18" s="41">
        <v>72.7</v>
      </c>
      <c r="AG18" s="42">
        <v>75</v>
      </c>
      <c r="AH18" s="43">
        <v>9.2307692307692317</v>
      </c>
      <c r="AI18" s="43">
        <v>5.4054054054054053</v>
      </c>
      <c r="AJ18" s="44">
        <v>0</v>
      </c>
      <c r="AK18" s="45">
        <v>2.7027027027027026</v>
      </c>
      <c r="AL18" s="46">
        <v>14</v>
      </c>
    </row>
    <row r="19" spans="1:38" ht="18" customHeight="1" x14ac:dyDescent="0.2">
      <c r="A19" s="46">
        <v>15</v>
      </c>
      <c r="B19" s="20" t="s">
        <v>41</v>
      </c>
      <c r="C19" s="37">
        <v>7</v>
      </c>
      <c r="D19" s="38">
        <v>7</v>
      </c>
      <c r="E19" s="23">
        <v>218</v>
      </c>
      <c r="F19" s="39">
        <v>237</v>
      </c>
      <c r="G19" s="25">
        <f t="shared" si="0"/>
        <v>19</v>
      </c>
      <c r="H19" s="26">
        <f t="shared" si="1"/>
        <v>3.1457431457431455</v>
      </c>
      <c r="I19" s="27">
        <f t="shared" si="1"/>
        <v>3.4199134199134194</v>
      </c>
      <c r="J19" s="28">
        <v>217</v>
      </c>
      <c r="K19" s="39">
        <v>237</v>
      </c>
      <c r="L19" s="25">
        <f t="shared" si="2"/>
        <v>20</v>
      </c>
      <c r="M19" s="24">
        <v>0</v>
      </c>
      <c r="N19" s="40">
        <v>0</v>
      </c>
      <c r="O19" s="25">
        <f t="shared" si="3"/>
        <v>0</v>
      </c>
      <c r="P19" s="27">
        <f t="shared" si="4"/>
        <v>0</v>
      </c>
      <c r="Q19" s="30">
        <f t="shared" si="4"/>
        <v>0</v>
      </c>
      <c r="R19" s="26">
        <f t="shared" si="5"/>
        <v>3.131313131313131</v>
      </c>
      <c r="S19" s="27">
        <f t="shared" si="5"/>
        <v>3.4199134199134194</v>
      </c>
      <c r="T19" s="28">
        <v>61</v>
      </c>
      <c r="U19" s="39">
        <v>61</v>
      </c>
      <c r="V19" s="25">
        <f t="shared" si="6"/>
        <v>0</v>
      </c>
      <c r="W19" s="31">
        <f t="shared" si="7"/>
        <v>8.7142857142857135</v>
      </c>
      <c r="X19" s="24">
        <f t="shared" si="7"/>
        <v>8.7142857142857135</v>
      </c>
      <c r="Y19" s="28">
        <v>191</v>
      </c>
      <c r="Z19" s="39">
        <v>211</v>
      </c>
      <c r="AA19" s="25">
        <f t="shared" si="8"/>
        <v>20</v>
      </c>
      <c r="AB19" s="31">
        <v>50</v>
      </c>
      <c r="AC19" s="39">
        <v>41</v>
      </c>
      <c r="AD19" s="26">
        <f t="shared" si="9"/>
        <v>26.178010471204189</v>
      </c>
      <c r="AE19" s="27">
        <f t="shared" si="9"/>
        <v>19.431279620853083</v>
      </c>
      <c r="AF19" s="41">
        <v>78</v>
      </c>
      <c r="AG19" s="42">
        <v>78</v>
      </c>
      <c r="AH19" s="43">
        <v>3.6199095022624439</v>
      </c>
      <c r="AI19" s="43">
        <v>4.3999999999999995</v>
      </c>
      <c r="AJ19" s="44">
        <v>2.2624434389140271</v>
      </c>
      <c r="AK19" s="45">
        <v>0.8</v>
      </c>
      <c r="AL19" s="46">
        <v>15</v>
      </c>
    </row>
    <row r="20" spans="1:38" ht="18" customHeight="1" x14ac:dyDescent="0.2">
      <c r="A20" s="46">
        <v>17</v>
      </c>
      <c r="B20" s="20" t="s">
        <v>42</v>
      </c>
      <c r="C20" s="37">
        <v>5</v>
      </c>
      <c r="D20" s="38">
        <v>5</v>
      </c>
      <c r="E20" s="23">
        <v>165</v>
      </c>
      <c r="F20" s="39">
        <v>147</v>
      </c>
      <c r="G20" s="25">
        <f t="shared" si="0"/>
        <v>-18</v>
      </c>
      <c r="H20" s="26">
        <f t="shared" si="1"/>
        <v>3.333333333333333</v>
      </c>
      <c r="I20" s="27">
        <f t="shared" si="1"/>
        <v>2.9696969696969693</v>
      </c>
      <c r="J20" s="28">
        <v>166</v>
      </c>
      <c r="K20" s="39">
        <v>144</v>
      </c>
      <c r="L20" s="25">
        <f t="shared" si="2"/>
        <v>-22</v>
      </c>
      <c r="M20" s="24">
        <v>0</v>
      </c>
      <c r="N20" s="40">
        <v>0</v>
      </c>
      <c r="O20" s="25">
        <f t="shared" si="3"/>
        <v>0</v>
      </c>
      <c r="P20" s="27">
        <f t="shared" si="4"/>
        <v>0</v>
      </c>
      <c r="Q20" s="30">
        <f t="shared" si="4"/>
        <v>0</v>
      </c>
      <c r="R20" s="26">
        <f t="shared" si="5"/>
        <v>3.3535353535353538</v>
      </c>
      <c r="S20" s="27">
        <f t="shared" si="5"/>
        <v>2.9090909090909092</v>
      </c>
      <c r="T20" s="28">
        <v>31</v>
      </c>
      <c r="U20" s="39">
        <v>34</v>
      </c>
      <c r="V20" s="25">
        <f t="shared" si="6"/>
        <v>3</v>
      </c>
      <c r="W20" s="31">
        <f t="shared" si="7"/>
        <v>6.2</v>
      </c>
      <c r="X20" s="24">
        <f t="shared" si="7"/>
        <v>6.8</v>
      </c>
      <c r="Y20" s="28">
        <v>144</v>
      </c>
      <c r="Z20" s="39">
        <v>113</v>
      </c>
      <c r="AA20" s="25">
        <f t="shared" si="8"/>
        <v>-31</v>
      </c>
      <c r="AB20" s="31">
        <v>37</v>
      </c>
      <c r="AC20" s="39">
        <v>20</v>
      </c>
      <c r="AD20" s="26">
        <f t="shared" si="9"/>
        <v>25.694444444444443</v>
      </c>
      <c r="AE20" s="27">
        <f t="shared" si="9"/>
        <v>17.699115044247787</v>
      </c>
      <c r="AF20" s="41">
        <v>82.8</v>
      </c>
      <c r="AG20" s="42">
        <v>88.9</v>
      </c>
      <c r="AH20" s="43">
        <v>2.8735632183908044</v>
      </c>
      <c r="AI20" s="43">
        <v>2.0979020979020979</v>
      </c>
      <c r="AJ20" s="44">
        <v>0</v>
      </c>
      <c r="AK20" s="45">
        <v>0</v>
      </c>
      <c r="AL20" s="46">
        <v>17</v>
      </c>
    </row>
    <row r="21" spans="1:38" ht="18" customHeight="1" x14ac:dyDescent="0.2">
      <c r="A21" s="46">
        <v>18</v>
      </c>
      <c r="B21" s="20" t="s">
        <v>43</v>
      </c>
      <c r="C21" s="37">
        <v>5</v>
      </c>
      <c r="D21" s="38">
        <v>4</v>
      </c>
      <c r="E21" s="23">
        <v>106</v>
      </c>
      <c r="F21" s="39">
        <v>77</v>
      </c>
      <c r="G21" s="25">
        <f t="shared" si="0"/>
        <v>-29</v>
      </c>
      <c r="H21" s="26">
        <f t="shared" si="1"/>
        <v>2.1414141414141414</v>
      </c>
      <c r="I21" s="27">
        <f t="shared" si="1"/>
        <v>1.9444444444444444</v>
      </c>
      <c r="J21" s="28">
        <v>110</v>
      </c>
      <c r="K21" s="39">
        <v>81</v>
      </c>
      <c r="L21" s="25">
        <f t="shared" si="2"/>
        <v>-29</v>
      </c>
      <c r="M21" s="24">
        <v>0</v>
      </c>
      <c r="N21" s="40">
        <v>0</v>
      </c>
      <c r="O21" s="25">
        <f t="shared" si="3"/>
        <v>0</v>
      </c>
      <c r="P21" s="27">
        <f t="shared" si="4"/>
        <v>0</v>
      </c>
      <c r="Q21" s="30">
        <f t="shared" si="4"/>
        <v>0</v>
      </c>
      <c r="R21" s="26">
        <f t="shared" si="5"/>
        <v>2.2222222222222223</v>
      </c>
      <c r="S21" s="27">
        <f t="shared" si="5"/>
        <v>2.0454545454545454</v>
      </c>
      <c r="T21" s="28">
        <v>23</v>
      </c>
      <c r="U21" s="39">
        <v>19</v>
      </c>
      <c r="V21" s="25">
        <f t="shared" si="6"/>
        <v>-4</v>
      </c>
      <c r="W21" s="31">
        <f t="shared" si="7"/>
        <v>4.5999999999999996</v>
      </c>
      <c r="X21" s="24">
        <f t="shared" si="7"/>
        <v>4.75</v>
      </c>
      <c r="Y21" s="28">
        <v>109</v>
      </c>
      <c r="Z21" s="39">
        <v>72</v>
      </c>
      <c r="AA21" s="25">
        <f t="shared" si="8"/>
        <v>-37</v>
      </c>
      <c r="AB21" s="31">
        <v>28</v>
      </c>
      <c r="AC21" s="39">
        <v>11</v>
      </c>
      <c r="AD21" s="26">
        <f t="shared" si="9"/>
        <v>25.688073394495415</v>
      </c>
      <c r="AE21" s="27">
        <f t="shared" si="9"/>
        <v>15.277777777777779</v>
      </c>
      <c r="AF21" s="41">
        <v>84</v>
      </c>
      <c r="AG21" s="42">
        <v>95</v>
      </c>
      <c r="AH21" s="43">
        <v>3.5714285714285712</v>
      </c>
      <c r="AI21" s="43">
        <v>1.2048192771084338</v>
      </c>
      <c r="AJ21" s="44">
        <v>0</v>
      </c>
      <c r="AK21" s="45">
        <v>0</v>
      </c>
      <c r="AL21" s="46">
        <v>18</v>
      </c>
    </row>
    <row r="22" spans="1:38" ht="18" customHeight="1" x14ac:dyDescent="0.2">
      <c r="A22" s="46">
        <v>19</v>
      </c>
      <c r="B22" s="20" t="s">
        <v>44</v>
      </c>
      <c r="C22" s="37">
        <v>3</v>
      </c>
      <c r="D22" s="38">
        <v>3</v>
      </c>
      <c r="E22" s="23">
        <v>109</v>
      </c>
      <c r="F22" s="39">
        <v>91</v>
      </c>
      <c r="G22" s="25">
        <f t="shared" si="0"/>
        <v>-18</v>
      </c>
      <c r="H22" s="26">
        <f t="shared" si="1"/>
        <v>3.67003367003367</v>
      </c>
      <c r="I22" s="27">
        <f t="shared" si="1"/>
        <v>3.0639730639730636</v>
      </c>
      <c r="J22" s="28">
        <v>101</v>
      </c>
      <c r="K22" s="39">
        <v>105</v>
      </c>
      <c r="L22" s="25">
        <f t="shared" si="2"/>
        <v>4</v>
      </c>
      <c r="M22" s="24">
        <v>0</v>
      </c>
      <c r="N22" s="40">
        <v>2</v>
      </c>
      <c r="O22" s="25">
        <f t="shared" si="3"/>
        <v>2</v>
      </c>
      <c r="P22" s="27">
        <f t="shared" si="4"/>
        <v>0</v>
      </c>
      <c r="Q22" s="30">
        <f t="shared" si="4"/>
        <v>1.9047619047619049</v>
      </c>
      <c r="R22" s="26">
        <f t="shared" si="5"/>
        <v>3.4006734006734005</v>
      </c>
      <c r="S22" s="27">
        <f t="shared" si="5"/>
        <v>3.535353535353535</v>
      </c>
      <c r="T22" s="28">
        <v>38</v>
      </c>
      <c r="U22" s="39">
        <v>24</v>
      </c>
      <c r="V22" s="25">
        <f t="shared" si="6"/>
        <v>-14</v>
      </c>
      <c r="W22" s="31">
        <f t="shared" si="7"/>
        <v>12.666666666666666</v>
      </c>
      <c r="X22" s="24">
        <f t="shared" si="7"/>
        <v>8</v>
      </c>
      <c r="Y22" s="28">
        <v>89</v>
      </c>
      <c r="Z22" s="39">
        <v>93</v>
      </c>
      <c r="AA22" s="25">
        <f t="shared" si="8"/>
        <v>4</v>
      </c>
      <c r="AB22" s="31">
        <v>25</v>
      </c>
      <c r="AC22" s="39">
        <v>8</v>
      </c>
      <c r="AD22" s="26">
        <f t="shared" si="9"/>
        <v>28.08988764044944</v>
      </c>
      <c r="AE22" s="27">
        <f t="shared" si="9"/>
        <v>8.6021505376344098</v>
      </c>
      <c r="AF22" s="41">
        <v>76.900000000000006</v>
      </c>
      <c r="AG22" s="42">
        <v>90</v>
      </c>
      <c r="AH22" s="43">
        <v>1.9607843137254901</v>
      </c>
      <c r="AI22" s="43">
        <v>0.94339622641509435</v>
      </c>
      <c r="AJ22" s="44">
        <v>0.98039215686274506</v>
      </c>
      <c r="AK22" s="45">
        <v>0.94339622641509435</v>
      </c>
      <c r="AL22" s="46">
        <v>19</v>
      </c>
    </row>
    <row r="23" spans="1:38" ht="40.5" customHeight="1" x14ac:dyDescent="0.2">
      <c r="A23" s="46">
        <v>20</v>
      </c>
      <c r="B23" s="47" t="s">
        <v>45</v>
      </c>
      <c r="C23" s="37">
        <v>2</v>
      </c>
      <c r="D23" s="38">
        <v>2</v>
      </c>
      <c r="E23" s="23">
        <v>41</v>
      </c>
      <c r="F23" s="39">
        <v>40</v>
      </c>
      <c r="G23" s="25">
        <f t="shared" si="0"/>
        <v>-1</v>
      </c>
      <c r="H23" s="26">
        <f t="shared" si="1"/>
        <v>2.0707070707070705</v>
      </c>
      <c r="I23" s="27">
        <f t="shared" si="1"/>
        <v>2.0202020202020203</v>
      </c>
      <c r="J23" s="28">
        <v>50</v>
      </c>
      <c r="K23" s="39">
        <v>45</v>
      </c>
      <c r="L23" s="25">
        <f t="shared" si="2"/>
        <v>-5</v>
      </c>
      <c r="M23" s="24">
        <v>0</v>
      </c>
      <c r="N23" s="40">
        <v>0</v>
      </c>
      <c r="O23" s="25">
        <f t="shared" si="3"/>
        <v>0</v>
      </c>
      <c r="P23" s="27">
        <f t="shared" si="4"/>
        <v>0</v>
      </c>
      <c r="Q23" s="30">
        <f t="shared" si="4"/>
        <v>0</v>
      </c>
      <c r="R23" s="26">
        <f t="shared" si="5"/>
        <v>2.5252525252525251</v>
      </c>
      <c r="S23" s="27">
        <f t="shared" si="5"/>
        <v>2.2727272727272725</v>
      </c>
      <c r="T23" s="28">
        <v>19</v>
      </c>
      <c r="U23" s="39">
        <v>13</v>
      </c>
      <c r="V23" s="25">
        <f t="shared" si="6"/>
        <v>-6</v>
      </c>
      <c r="W23" s="31">
        <f t="shared" si="7"/>
        <v>9.5</v>
      </c>
      <c r="X23" s="24">
        <f t="shared" si="7"/>
        <v>6.5</v>
      </c>
      <c r="Y23" s="28">
        <v>47</v>
      </c>
      <c r="Z23" s="39">
        <v>42</v>
      </c>
      <c r="AA23" s="25">
        <f t="shared" si="8"/>
        <v>-5</v>
      </c>
      <c r="AB23" s="31">
        <v>11</v>
      </c>
      <c r="AC23" s="39">
        <v>5</v>
      </c>
      <c r="AD23" s="26">
        <f t="shared" si="9"/>
        <v>23.404255319148938</v>
      </c>
      <c r="AE23" s="27">
        <f t="shared" si="9"/>
        <v>11.904761904761903</v>
      </c>
      <c r="AF23" s="41">
        <v>93.3</v>
      </c>
      <c r="AG23" s="42">
        <v>87.5</v>
      </c>
      <c r="AH23" s="43">
        <v>1.9230769230769231</v>
      </c>
      <c r="AI23" s="43">
        <v>2.0408163265306123</v>
      </c>
      <c r="AJ23" s="44">
        <v>0</v>
      </c>
      <c r="AK23" s="45">
        <v>0</v>
      </c>
      <c r="AL23" s="46">
        <v>20</v>
      </c>
    </row>
    <row r="24" spans="1:38" ht="18" customHeight="1" x14ac:dyDescent="0.2">
      <c r="A24" s="46">
        <v>21</v>
      </c>
      <c r="B24" s="20" t="s">
        <v>46</v>
      </c>
      <c r="C24" s="37">
        <v>5</v>
      </c>
      <c r="D24" s="38">
        <v>5</v>
      </c>
      <c r="E24" s="23">
        <v>183</v>
      </c>
      <c r="F24" s="39">
        <v>177</v>
      </c>
      <c r="G24" s="25">
        <f t="shared" si="0"/>
        <v>-6</v>
      </c>
      <c r="H24" s="26">
        <f t="shared" si="1"/>
        <v>3.6969696969696968</v>
      </c>
      <c r="I24" s="27">
        <f t="shared" si="1"/>
        <v>3.5757575757575757</v>
      </c>
      <c r="J24" s="28">
        <v>186</v>
      </c>
      <c r="K24" s="39">
        <v>179</v>
      </c>
      <c r="L24" s="25">
        <f t="shared" si="2"/>
        <v>-7</v>
      </c>
      <c r="M24" s="24">
        <v>2</v>
      </c>
      <c r="N24" s="40">
        <v>0</v>
      </c>
      <c r="O24" s="25">
        <f t="shared" si="3"/>
        <v>-2</v>
      </c>
      <c r="P24" s="27">
        <f t="shared" si="4"/>
        <v>1.0752688172043012</v>
      </c>
      <c r="Q24" s="30">
        <f t="shared" si="4"/>
        <v>0</v>
      </c>
      <c r="R24" s="26">
        <f t="shared" si="5"/>
        <v>3.7575757575757578</v>
      </c>
      <c r="S24" s="27">
        <f t="shared" si="5"/>
        <v>3.6161616161616159</v>
      </c>
      <c r="T24" s="28">
        <v>38</v>
      </c>
      <c r="U24" s="39">
        <v>36</v>
      </c>
      <c r="V24" s="25">
        <f t="shared" si="6"/>
        <v>-2</v>
      </c>
      <c r="W24" s="31">
        <f t="shared" si="7"/>
        <v>7.6</v>
      </c>
      <c r="X24" s="24">
        <f t="shared" si="7"/>
        <v>7.2</v>
      </c>
      <c r="Y24" s="28">
        <v>159</v>
      </c>
      <c r="Z24" s="39">
        <v>158</v>
      </c>
      <c r="AA24" s="25">
        <f t="shared" si="8"/>
        <v>-1</v>
      </c>
      <c r="AB24" s="31">
        <v>38</v>
      </c>
      <c r="AC24" s="39">
        <v>26</v>
      </c>
      <c r="AD24" s="26">
        <f t="shared" si="9"/>
        <v>23.89937106918239</v>
      </c>
      <c r="AE24" s="27">
        <f t="shared" si="9"/>
        <v>16.455696202531644</v>
      </c>
      <c r="AF24" s="41">
        <v>77.099999999999994</v>
      </c>
      <c r="AG24" s="42">
        <v>86.3</v>
      </c>
      <c r="AH24" s="43">
        <v>3.9548022598870061</v>
      </c>
      <c r="AI24" s="43">
        <v>2.8089887640449436</v>
      </c>
      <c r="AJ24" s="44">
        <v>2.2598870056497176</v>
      </c>
      <c r="AK24" s="45">
        <v>1.1235955056179776</v>
      </c>
      <c r="AL24" s="46">
        <v>21</v>
      </c>
    </row>
    <row r="25" spans="1:38" ht="18" customHeight="1" x14ac:dyDescent="0.2">
      <c r="A25" s="46">
        <v>22</v>
      </c>
      <c r="B25" s="20" t="s">
        <v>47</v>
      </c>
      <c r="C25" s="37">
        <v>5</v>
      </c>
      <c r="D25" s="38">
        <v>5</v>
      </c>
      <c r="E25" s="23">
        <v>243</v>
      </c>
      <c r="F25" s="39">
        <v>200</v>
      </c>
      <c r="G25" s="25">
        <f t="shared" si="0"/>
        <v>-43</v>
      </c>
      <c r="H25" s="26">
        <f t="shared" si="1"/>
        <v>4.9090909090909092</v>
      </c>
      <c r="I25" s="27">
        <f t="shared" si="1"/>
        <v>4.0404040404040407</v>
      </c>
      <c r="J25" s="28">
        <v>228</v>
      </c>
      <c r="K25" s="39">
        <v>194</v>
      </c>
      <c r="L25" s="25">
        <f t="shared" si="2"/>
        <v>-34</v>
      </c>
      <c r="M25" s="24">
        <v>0</v>
      </c>
      <c r="N25" s="40">
        <v>0</v>
      </c>
      <c r="O25" s="25">
        <f t="shared" si="3"/>
        <v>0</v>
      </c>
      <c r="P25" s="27">
        <f t="shared" si="4"/>
        <v>0</v>
      </c>
      <c r="Q25" s="30">
        <f t="shared" si="4"/>
        <v>0</v>
      </c>
      <c r="R25" s="26">
        <f t="shared" si="5"/>
        <v>4.6060606060606064</v>
      </c>
      <c r="S25" s="27">
        <f t="shared" si="5"/>
        <v>3.9191919191919187</v>
      </c>
      <c r="T25" s="28">
        <v>75</v>
      </c>
      <c r="U25" s="39">
        <v>81</v>
      </c>
      <c r="V25" s="25">
        <f t="shared" si="6"/>
        <v>6</v>
      </c>
      <c r="W25" s="31">
        <f t="shared" si="7"/>
        <v>15</v>
      </c>
      <c r="X25" s="24">
        <f t="shared" si="7"/>
        <v>16.2</v>
      </c>
      <c r="Y25" s="28">
        <v>211</v>
      </c>
      <c r="Z25" s="39">
        <v>174</v>
      </c>
      <c r="AA25" s="25">
        <f t="shared" si="8"/>
        <v>-37</v>
      </c>
      <c r="AB25" s="31">
        <v>75</v>
      </c>
      <c r="AC25" s="39">
        <v>42</v>
      </c>
      <c r="AD25" s="26">
        <f t="shared" si="9"/>
        <v>35.545023696682463</v>
      </c>
      <c r="AE25" s="27">
        <f t="shared" si="9"/>
        <v>24.137931034482758</v>
      </c>
      <c r="AF25" s="41">
        <v>92.5</v>
      </c>
      <c r="AG25" s="42">
        <v>88.1</v>
      </c>
      <c r="AH25" s="43">
        <v>1.2931034482758621</v>
      </c>
      <c r="AI25" s="43">
        <v>2.0725388601036272</v>
      </c>
      <c r="AJ25" s="44">
        <v>0.43103448275862066</v>
      </c>
      <c r="AK25" s="45">
        <v>0.5181347150259068</v>
      </c>
      <c r="AL25" s="46">
        <v>22</v>
      </c>
    </row>
    <row r="26" spans="1:38" ht="18" customHeight="1" x14ac:dyDescent="0.2">
      <c r="A26" s="46">
        <v>23</v>
      </c>
      <c r="B26" s="20" t="s">
        <v>48</v>
      </c>
      <c r="C26" s="37">
        <v>3</v>
      </c>
      <c r="D26" s="38">
        <v>3</v>
      </c>
      <c r="E26" s="23">
        <v>66</v>
      </c>
      <c r="F26" s="39">
        <v>57</v>
      </c>
      <c r="G26" s="25">
        <f t="shared" si="0"/>
        <v>-9</v>
      </c>
      <c r="H26" s="26">
        <f t="shared" si="1"/>
        <v>2.2222222222222223</v>
      </c>
      <c r="I26" s="27">
        <f t="shared" si="1"/>
        <v>1.9191919191919191</v>
      </c>
      <c r="J26" s="28">
        <v>62</v>
      </c>
      <c r="K26" s="39">
        <v>54</v>
      </c>
      <c r="L26" s="25">
        <f t="shared" si="2"/>
        <v>-8</v>
      </c>
      <c r="M26" s="24">
        <v>0</v>
      </c>
      <c r="N26" s="40">
        <v>0</v>
      </c>
      <c r="O26" s="25">
        <f t="shared" si="3"/>
        <v>0</v>
      </c>
      <c r="P26" s="27">
        <f t="shared" si="4"/>
        <v>0</v>
      </c>
      <c r="Q26" s="30">
        <f t="shared" si="4"/>
        <v>0</v>
      </c>
      <c r="R26" s="26">
        <f t="shared" si="5"/>
        <v>2.0875420875420874</v>
      </c>
      <c r="S26" s="27">
        <f t="shared" si="5"/>
        <v>1.8181818181818181</v>
      </c>
      <c r="T26" s="28">
        <v>16</v>
      </c>
      <c r="U26" s="39">
        <v>19</v>
      </c>
      <c r="V26" s="25">
        <f t="shared" si="6"/>
        <v>3</v>
      </c>
      <c r="W26" s="31">
        <f t="shared" si="7"/>
        <v>5.333333333333333</v>
      </c>
      <c r="X26" s="24">
        <f t="shared" si="7"/>
        <v>6.333333333333333</v>
      </c>
      <c r="Y26" s="28">
        <v>57</v>
      </c>
      <c r="Z26" s="39">
        <v>59</v>
      </c>
      <c r="AA26" s="25">
        <f t="shared" si="8"/>
        <v>2</v>
      </c>
      <c r="AB26" s="31">
        <v>12</v>
      </c>
      <c r="AC26" s="39">
        <v>11</v>
      </c>
      <c r="AD26" s="26">
        <f t="shared" si="9"/>
        <v>21.052631578947366</v>
      </c>
      <c r="AE26" s="27">
        <f t="shared" si="9"/>
        <v>18.64406779661017</v>
      </c>
      <c r="AF26" s="41">
        <v>71.400000000000006</v>
      </c>
      <c r="AG26" s="42">
        <v>80</v>
      </c>
      <c r="AH26" s="43">
        <v>1.6129032258064515</v>
      </c>
      <c r="AI26" s="43">
        <v>5</v>
      </c>
      <c r="AJ26" s="44">
        <v>1.6129032258064515</v>
      </c>
      <c r="AK26" s="45">
        <v>0</v>
      </c>
      <c r="AL26" s="46">
        <v>23</v>
      </c>
    </row>
    <row r="27" spans="1:38" ht="18" customHeight="1" x14ac:dyDescent="0.2">
      <c r="A27" s="46">
        <v>24</v>
      </c>
      <c r="B27" s="20" t="s">
        <v>49</v>
      </c>
      <c r="C27" s="37">
        <v>6</v>
      </c>
      <c r="D27" s="38">
        <v>6</v>
      </c>
      <c r="E27" s="23">
        <v>164</v>
      </c>
      <c r="F27" s="39">
        <v>134</v>
      </c>
      <c r="G27" s="25">
        <f t="shared" si="0"/>
        <v>-30</v>
      </c>
      <c r="H27" s="26">
        <f t="shared" si="1"/>
        <v>2.7609427609427608</v>
      </c>
      <c r="I27" s="27">
        <f t="shared" si="1"/>
        <v>2.2558922558922556</v>
      </c>
      <c r="J27" s="28">
        <v>176</v>
      </c>
      <c r="K27" s="39">
        <v>143</v>
      </c>
      <c r="L27" s="25">
        <f t="shared" si="2"/>
        <v>-33</v>
      </c>
      <c r="M27" s="24">
        <v>3</v>
      </c>
      <c r="N27" s="40">
        <v>1</v>
      </c>
      <c r="O27" s="25">
        <f t="shared" si="3"/>
        <v>-2</v>
      </c>
      <c r="P27" s="27">
        <f t="shared" si="4"/>
        <v>1.7045454545454544</v>
      </c>
      <c r="Q27" s="30">
        <f t="shared" si="4"/>
        <v>0.69930069930069927</v>
      </c>
      <c r="R27" s="26">
        <f t="shared" si="5"/>
        <v>2.9629629629629628</v>
      </c>
      <c r="S27" s="27">
        <f t="shared" si="5"/>
        <v>2.407407407407407</v>
      </c>
      <c r="T27" s="28">
        <v>35</v>
      </c>
      <c r="U27" s="39">
        <v>26</v>
      </c>
      <c r="V27" s="25">
        <f t="shared" si="6"/>
        <v>-9</v>
      </c>
      <c r="W27" s="31">
        <f t="shared" si="7"/>
        <v>5.833333333333333</v>
      </c>
      <c r="X27" s="24">
        <f t="shared" si="7"/>
        <v>4.333333333333333</v>
      </c>
      <c r="Y27" s="28">
        <v>146</v>
      </c>
      <c r="Z27" s="39">
        <v>113</v>
      </c>
      <c r="AA27" s="25">
        <f t="shared" si="8"/>
        <v>-33</v>
      </c>
      <c r="AB27" s="31">
        <v>51</v>
      </c>
      <c r="AC27" s="39">
        <v>24</v>
      </c>
      <c r="AD27" s="26">
        <f t="shared" si="9"/>
        <v>34.93150684931507</v>
      </c>
      <c r="AE27" s="27">
        <f t="shared" si="9"/>
        <v>21.238938053097346</v>
      </c>
      <c r="AF27" s="41">
        <v>69.8</v>
      </c>
      <c r="AG27" s="42">
        <v>69.599999999999994</v>
      </c>
      <c r="AH27" s="43">
        <v>2.2598870056497176</v>
      </c>
      <c r="AI27" s="43">
        <v>2.8368794326241136</v>
      </c>
      <c r="AJ27" s="44">
        <v>5.0847457627118651</v>
      </c>
      <c r="AK27" s="45">
        <v>2.1276595744680851</v>
      </c>
      <c r="AL27" s="46">
        <v>24</v>
      </c>
    </row>
    <row r="28" spans="1:38" ht="18" customHeight="1" x14ac:dyDescent="0.2">
      <c r="A28" s="46">
        <v>25</v>
      </c>
      <c r="B28" s="20" t="s">
        <v>50</v>
      </c>
      <c r="C28" s="37">
        <v>4</v>
      </c>
      <c r="D28" s="38">
        <v>4</v>
      </c>
      <c r="E28" s="23">
        <v>114</v>
      </c>
      <c r="F28" s="39">
        <v>104</v>
      </c>
      <c r="G28" s="25">
        <f t="shared" si="0"/>
        <v>-10</v>
      </c>
      <c r="H28" s="26">
        <f t="shared" si="1"/>
        <v>2.8787878787878789</v>
      </c>
      <c r="I28" s="27">
        <f t="shared" si="1"/>
        <v>2.6262626262626263</v>
      </c>
      <c r="J28" s="28">
        <v>107</v>
      </c>
      <c r="K28" s="39">
        <v>108</v>
      </c>
      <c r="L28" s="25">
        <f t="shared" si="2"/>
        <v>1</v>
      </c>
      <c r="M28" s="24">
        <v>0</v>
      </c>
      <c r="N28" s="40">
        <v>0</v>
      </c>
      <c r="O28" s="25">
        <f t="shared" si="3"/>
        <v>0</v>
      </c>
      <c r="P28" s="27">
        <f t="shared" si="4"/>
        <v>0</v>
      </c>
      <c r="Q28" s="30">
        <f t="shared" si="4"/>
        <v>0</v>
      </c>
      <c r="R28" s="26">
        <f t="shared" si="5"/>
        <v>2.702020202020202</v>
      </c>
      <c r="S28" s="27">
        <f t="shared" si="5"/>
        <v>2.7272727272727271</v>
      </c>
      <c r="T28" s="28">
        <v>28</v>
      </c>
      <c r="U28" s="39">
        <v>24</v>
      </c>
      <c r="V28" s="25">
        <f t="shared" si="6"/>
        <v>-4</v>
      </c>
      <c r="W28" s="31">
        <f t="shared" si="7"/>
        <v>7</v>
      </c>
      <c r="X28" s="24">
        <f t="shared" si="7"/>
        <v>6</v>
      </c>
      <c r="Y28" s="28">
        <v>98</v>
      </c>
      <c r="Z28" s="39">
        <v>90</v>
      </c>
      <c r="AA28" s="25">
        <f t="shared" si="8"/>
        <v>-8</v>
      </c>
      <c r="AB28" s="31">
        <v>16</v>
      </c>
      <c r="AC28" s="39">
        <v>26</v>
      </c>
      <c r="AD28" s="26">
        <f t="shared" si="9"/>
        <v>16.326530612244898</v>
      </c>
      <c r="AE28" s="27">
        <f t="shared" si="9"/>
        <v>28.888888888888886</v>
      </c>
      <c r="AF28" s="41">
        <v>90.9</v>
      </c>
      <c r="AG28" s="42">
        <v>72.400000000000006</v>
      </c>
      <c r="AH28" s="43">
        <v>1.834862385321101</v>
      </c>
      <c r="AI28" s="43">
        <v>6.3063063063063058</v>
      </c>
      <c r="AJ28" s="44">
        <v>0</v>
      </c>
      <c r="AK28" s="45">
        <v>0.90090090090090091</v>
      </c>
      <c r="AL28" s="46">
        <v>25</v>
      </c>
    </row>
    <row r="29" spans="1:38" ht="18" customHeight="1" x14ac:dyDescent="0.2">
      <c r="A29" s="46">
        <v>26</v>
      </c>
      <c r="B29" s="20" t="s">
        <v>51</v>
      </c>
      <c r="C29" s="37">
        <v>6</v>
      </c>
      <c r="D29" s="38">
        <v>6</v>
      </c>
      <c r="E29" s="23">
        <v>179</v>
      </c>
      <c r="F29" s="39">
        <v>143</v>
      </c>
      <c r="G29" s="25">
        <f t="shared" si="0"/>
        <v>-36</v>
      </c>
      <c r="H29" s="26">
        <f t="shared" si="1"/>
        <v>3.0134680134680134</v>
      </c>
      <c r="I29" s="27">
        <f t="shared" si="1"/>
        <v>2.407407407407407</v>
      </c>
      <c r="J29" s="28">
        <v>199</v>
      </c>
      <c r="K29" s="39">
        <v>151</v>
      </c>
      <c r="L29" s="25">
        <f t="shared" si="2"/>
        <v>-48</v>
      </c>
      <c r="M29" s="24">
        <v>0</v>
      </c>
      <c r="N29" s="40">
        <v>1</v>
      </c>
      <c r="O29" s="25">
        <f t="shared" si="3"/>
        <v>1</v>
      </c>
      <c r="P29" s="27">
        <f t="shared" si="4"/>
        <v>0</v>
      </c>
      <c r="Q29" s="30">
        <f t="shared" si="4"/>
        <v>0.66225165562913912</v>
      </c>
      <c r="R29" s="26">
        <f t="shared" si="5"/>
        <v>3.3501683501683499</v>
      </c>
      <c r="S29" s="27">
        <f t="shared" si="5"/>
        <v>2.542087542087542</v>
      </c>
      <c r="T29" s="28">
        <v>54</v>
      </c>
      <c r="U29" s="39">
        <v>46</v>
      </c>
      <c r="V29" s="25">
        <f t="shared" si="6"/>
        <v>-8</v>
      </c>
      <c r="W29" s="31">
        <f t="shared" si="7"/>
        <v>9</v>
      </c>
      <c r="X29" s="24">
        <f t="shared" si="7"/>
        <v>7.666666666666667</v>
      </c>
      <c r="Y29" s="28">
        <v>187</v>
      </c>
      <c r="Z29" s="39">
        <v>118</v>
      </c>
      <c r="AA29" s="25">
        <f t="shared" si="8"/>
        <v>-69</v>
      </c>
      <c r="AB29" s="31">
        <v>53</v>
      </c>
      <c r="AC29" s="39">
        <v>24</v>
      </c>
      <c r="AD29" s="26">
        <f t="shared" si="9"/>
        <v>28.342245989304814</v>
      </c>
      <c r="AE29" s="27">
        <f t="shared" si="9"/>
        <v>20.33898305084746</v>
      </c>
      <c r="AF29" s="41">
        <v>75.400000000000006</v>
      </c>
      <c r="AG29" s="42">
        <v>75</v>
      </c>
      <c r="AH29" s="43">
        <v>6.481481481481481</v>
      </c>
      <c r="AI29" s="43">
        <v>2.6315789473684208</v>
      </c>
      <c r="AJ29" s="44">
        <v>1.3888888888888888</v>
      </c>
      <c r="AK29" s="45">
        <v>3.9473684210526314</v>
      </c>
      <c r="AL29" s="46">
        <v>26</v>
      </c>
    </row>
    <row r="30" spans="1:38" ht="18" customHeight="1" x14ac:dyDescent="0.2">
      <c r="A30" s="46">
        <v>28</v>
      </c>
      <c r="B30" s="20" t="s">
        <v>52</v>
      </c>
      <c r="C30" s="37">
        <v>3</v>
      </c>
      <c r="D30" s="38">
        <v>2</v>
      </c>
      <c r="E30" s="23">
        <v>46</v>
      </c>
      <c r="F30" s="39">
        <v>42</v>
      </c>
      <c r="G30" s="25">
        <f t="shared" si="0"/>
        <v>-4</v>
      </c>
      <c r="H30" s="26">
        <f t="shared" si="1"/>
        <v>1.5488215488215489</v>
      </c>
      <c r="I30" s="27">
        <f t="shared" si="1"/>
        <v>2.1212121212121211</v>
      </c>
      <c r="J30" s="28">
        <v>47</v>
      </c>
      <c r="K30" s="39">
        <v>47</v>
      </c>
      <c r="L30" s="25">
        <f t="shared" si="2"/>
        <v>0</v>
      </c>
      <c r="M30" s="24">
        <v>0</v>
      </c>
      <c r="N30" s="40">
        <v>0</v>
      </c>
      <c r="O30" s="25">
        <f t="shared" si="3"/>
        <v>0</v>
      </c>
      <c r="P30" s="27">
        <f t="shared" si="4"/>
        <v>0</v>
      </c>
      <c r="Q30" s="30">
        <f t="shared" si="4"/>
        <v>0</v>
      </c>
      <c r="R30" s="26">
        <f t="shared" si="5"/>
        <v>1.5824915824915824</v>
      </c>
      <c r="S30" s="27">
        <f t="shared" si="5"/>
        <v>2.3737373737373737</v>
      </c>
      <c r="T30" s="28">
        <v>8</v>
      </c>
      <c r="U30" s="39">
        <v>3</v>
      </c>
      <c r="V30" s="25">
        <f t="shared" si="6"/>
        <v>-5</v>
      </c>
      <c r="W30" s="31">
        <f t="shared" si="7"/>
        <v>2.6666666666666665</v>
      </c>
      <c r="X30" s="24">
        <f t="shared" si="7"/>
        <v>1.5</v>
      </c>
      <c r="Y30" s="28">
        <v>39</v>
      </c>
      <c r="Z30" s="39">
        <v>32</v>
      </c>
      <c r="AA30" s="25">
        <f t="shared" si="8"/>
        <v>-7</v>
      </c>
      <c r="AB30" s="31">
        <v>15</v>
      </c>
      <c r="AC30" s="39">
        <v>6</v>
      </c>
      <c r="AD30" s="26">
        <f t="shared" si="9"/>
        <v>38.461538461538467</v>
      </c>
      <c r="AE30" s="27">
        <f t="shared" si="9"/>
        <v>18.75</v>
      </c>
      <c r="AF30" s="41" t="s">
        <v>95</v>
      </c>
      <c r="AG30" s="42">
        <v>0</v>
      </c>
      <c r="AH30" s="43">
        <v>6.1224489795918364</v>
      </c>
      <c r="AI30" s="43">
        <v>2.1739130434782608</v>
      </c>
      <c r="AJ30" s="44">
        <v>2.0408163265306123</v>
      </c>
      <c r="AK30" s="45">
        <v>2.1739130434782608</v>
      </c>
      <c r="AL30" s="46">
        <v>28</v>
      </c>
    </row>
    <row r="31" spans="1:38" ht="18" customHeight="1" x14ac:dyDescent="0.2">
      <c r="A31" s="46">
        <v>29</v>
      </c>
      <c r="B31" s="20" t="s">
        <v>53</v>
      </c>
      <c r="C31" s="37">
        <v>27</v>
      </c>
      <c r="D31" s="38">
        <v>27</v>
      </c>
      <c r="E31" s="23">
        <v>906</v>
      </c>
      <c r="F31" s="39">
        <v>870</v>
      </c>
      <c r="G31" s="25">
        <f t="shared" si="0"/>
        <v>-36</v>
      </c>
      <c r="H31" s="26">
        <f t="shared" si="1"/>
        <v>3.3894500561167229</v>
      </c>
      <c r="I31" s="27">
        <f t="shared" si="1"/>
        <v>3.2547699214365879</v>
      </c>
      <c r="J31" s="28">
        <v>940</v>
      </c>
      <c r="K31" s="39">
        <v>896</v>
      </c>
      <c r="L31" s="25">
        <f t="shared" si="2"/>
        <v>-44</v>
      </c>
      <c r="M31" s="24">
        <v>0</v>
      </c>
      <c r="N31" s="40">
        <v>0</v>
      </c>
      <c r="O31" s="25">
        <f t="shared" si="3"/>
        <v>0</v>
      </c>
      <c r="P31" s="27">
        <f t="shared" si="4"/>
        <v>0</v>
      </c>
      <c r="Q31" s="30">
        <f t="shared" si="4"/>
        <v>0</v>
      </c>
      <c r="R31" s="26">
        <f t="shared" si="5"/>
        <v>3.5166479610924055</v>
      </c>
      <c r="S31" s="27">
        <f t="shared" si="5"/>
        <v>3.352038907594463</v>
      </c>
      <c r="T31" s="28">
        <v>355</v>
      </c>
      <c r="U31" s="39">
        <v>329</v>
      </c>
      <c r="V31" s="25">
        <f t="shared" si="6"/>
        <v>-26</v>
      </c>
      <c r="W31" s="31">
        <f t="shared" si="7"/>
        <v>13.148148148148149</v>
      </c>
      <c r="X31" s="24">
        <f t="shared" si="7"/>
        <v>12.185185185185185</v>
      </c>
      <c r="Y31" s="28">
        <v>910</v>
      </c>
      <c r="Z31" s="39">
        <v>801</v>
      </c>
      <c r="AA31" s="25">
        <f t="shared" si="8"/>
        <v>-109</v>
      </c>
      <c r="AB31" s="31">
        <v>295</v>
      </c>
      <c r="AC31" s="39">
        <v>172</v>
      </c>
      <c r="AD31" s="26">
        <f t="shared" si="9"/>
        <v>32.417582417582416</v>
      </c>
      <c r="AE31" s="27">
        <f t="shared" si="9"/>
        <v>21.473158551810236</v>
      </c>
      <c r="AF31" s="41">
        <v>80.5</v>
      </c>
      <c r="AG31" s="42">
        <v>84.2</v>
      </c>
      <c r="AH31" s="43">
        <v>2.7695351137487636</v>
      </c>
      <c r="AI31" s="43">
        <v>2.9288702928870292</v>
      </c>
      <c r="AJ31" s="44">
        <v>1.0880316518298714</v>
      </c>
      <c r="AK31" s="45">
        <v>0.31380753138075312</v>
      </c>
      <c r="AL31" s="46">
        <v>29</v>
      </c>
    </row>
    <row r="32" spans="1:38" ht="18" customHeight="1" x14ac:dyDescent="0.2">
      <c r="A32" s="46">
        <v>30</v>
      </c>
      <c r="B32" s="20" t="s">
        <v>54</v>
      </c>
      <c r="C32" s="37">
        <v>6</v>
      </c>
      <c r="D32" s="38">
        <v>6</v>
      </c>
      <c r="E32" s="23">
        <v>180</v>
      </c>
      <c r="F32" s="39">
        <v>196</v>
      </c>
      <c r="G32" s="25">
        <f t="shared" si="0"/>
        <v>16</v>
      </c>
      <c r="H32" s="26">
        <f t="shared" si="1"/>
        <v>3.0303030303030303</v>
      </c>
      <c r="I32" s="27">
        <f t="shared" si="1"/>
        <v>3.2996632996632993</v>
      </c>
      <c r="J32" s="28">
        <v>176</v>
      </c>
      <c r="K32" s="39">
        <v>204</v>
      </c>
      <c r="L32" s="25">
        <f t="shared" si="2"/>
        <v>28</v>
      </c>
      <c r="M32" s="24">
        <v>1</v>
      </c>
      <c r="N32" s="40">
        <v>2</v>
      </c>
      <c r="O32" s="25">
        <f t="shared" si="3"/>
        <v>1</v>
      </c>
      <c r="P32" s="27">
        <f t="shared" si="4"/>
        <v>0.56818181818181823</v>
      </c>
      <c r="Q32" s="30">
        <f t="shared" si="4"/>
        <v>0.98039215686274506</v>
      </c>
      <c r="R32" s="26">
        <f t="shared" si="5"/>
        <v>2.9629629629629628</v>
      </c>
      <c r="S32" s="27">
        <f t="shared" si="5"/>
        <v>3.4343434343434343</v>
      </c>
      <c r="T32" s="28">
        <v>51</v>
      </c>
      <c r="U32" s="39">
        <v>43</v>
      </c>
      <c r="V32" s="25">
        <f t="shared" si="6"/>
        <v>-8</v>
      </c>
      <c r="W32" s="31">
        <f t="shared" si="7"/>
        <v>8.5</v>
      </c>
      <c r="X32" s="24">
        <f t="shared" si="7"/>
        <v>7.166666666666667</v>
      </c>
      <c r="Y32" s="28">
        <v>182</v>
      </c>
      <c r="Z32" s="39">
        <v>195</v>
      </c>
      <c r="AA32" s="25">
        <f t="shared" si="8"/>
        <v>13</v>
      </c>
      <c r="AB32" s="31">
        <v>44</v>
      </c>
      <c r="AC32" s="39">
        <v>54</v>
      </c>
      <c r="AD32" s="26">
        <f t="shared" si="9"/>
        <v>24.175824175824175</v>
      </c>
      <c r="AE32" s="27">
        <f t="shared" si="9"/>
        <v>27.692307692307693</v>
      </c>
      <c r="AF32" s="41">
        <v>67.2</v>
      </c>
      <c r="AG32" s="42">
        <v>76.5</v>
      </c>
      <c r="AH32" s="43">
        <v>7.216494845360824</v>
      </c>
      <c r="AI32" s="43">
        <v>6.2780269058295968</v>
      </c>
      <c r="AJ32" s="44">
        <v>4.1237113402061851</v>
      </c>
      <c r="AK32" s="45">
        <v>2.2421524663677128</v>
      </c>
      <c r="AL32" s="46">
        <v>30</v>
      </c>
    </row>
    <row r="33" spans="1:38" ht="18" customHeight="1" x14ac:dyDescent="0.2">
      <c r="A33" s="46">
        <v>31</v>
      </c>
      <c r="B33" s="20" t="s">
        <v>55</v>
      </c>
      <c r="C33" s="37">
        <v>5</v>
      </c>
      <c r="D33" s="38">
        <v>5</v>
      </c>
      <c r="E33" s="23">
        <v>100</v>
      </c>
      <c r="F33" s="39">
        <v>98</v>
      </c>
      <c r="G33" s="25">
        <f t="shared" si="0"/>
        <v>-2</v>
      </c>
      <c r="H33" s="26">
        <f t="shared" si="1"/>
        <v>2.0202020202020203</v>
      </c>
      <c r="I33" s="27">
        <f t="shared" si="1"/>
        <v>1.9797979797979799</v>
      </c>
      <c r="J33" s="28">
        <v>96</v>
      </c>
      <c r="K33" s="39">
        <v>97</v>
      </c>
      <c r="L33" s="25">
        <f t="shared" si="2"/>
        <v>1</v>
      </c>
      <c r="M33" s="24">
        <v>0</v>
      </c>
      <c r="N33" s="40">
        <v>0</v>
      </c>
      <c r="O33" s="25">
        <f t="shared" si="3"/>
        <v>0</v>
      </c>
      <c r="P33" s="27">
        <f t="shared" si="4"/>
        <v>0</v>
      </c>
      <c r="Q33" s="30">
        <f t="shared" si="4"/>
        <v>0</v>
      </c>
      <c r="R33" s="26">
        <f t="shared" si="5"/>
        <v>1.9393939393939392</v>
      </c>
      <c r="S33" s="27">
        <f t="shared" si="5"/>
        <v>1.9595959595959593</v>
      </c>
      <c r="T33" s="28">
        <v>27</v>
      </c>
      <c r="U33" s="39">
        <v>28</v>
      </c>
      <c r="V33" s="25">
        <f t="shared" si="6"/>
        <v>1</v>
      </c>
      <c r="W33" s="31">
        <f t="shared" si="7"/>
        <v>5.4</v>
      </c>
      <c r="X33" s="24">
        <f t="shared" si="7"/>
        <v>5.6</v>
      </c>
      <c r="Y33" s="28">
        <v>92</v>
      </c>
      <c r="Z33" s="39">
        <v>81</v>
      </c>
      <c r="AA33" s="25">
        <f t="shared" si="8"/>
        <v>-11</v>
      </c>
      <c r="AB33" s="31">
        <v>24</v>
      </c>
      <c r="AC33" s="39">
        <v>24</v>
      </c>
      <c r="AD33" s="26">
        <f t="shared" si="9"/>
        <v>26.086956521739129</v>
      </c>
      <c r="AE33" s="27">
        <f t="shared" si="9"/>
        <v>29.629629629629626</v>
      </c>
      <c r="AF33" s="41">
        <v>81</v>
      </c>
      <c r="AG33" s="42">
        <v>64.7</v>
      </c>
      <c r="AH33" s="43">
        <v>4.1237113402061851</v>
      </c>
      <c r="AI33" s="43">
        <v>3.0612244897959182</v>
      </c>
      <c r="AJ33" s="44">
        <v>0</v>
      </c>
      <c r="AK33" s="45">
        <v>3.0612244897959182</v>
      </c>
      <c r="AL33" s="46">
        <v>31</v>
      </c>
    </row>
    <row r="34" spans="1:38" ht="18" customHeight="1" x14ac:dyDescent="0.2">
      <c r="A34" s="46">
        <v>32</v>
      </c>
      <c r="B34" s="20" t="s">
        <v>56</v>
      </c>
      <c r="C34" s="48">
        <v>5</v>
      </c>
      <c r="D34" s="38">
        <v>5</v>
      </c>
      <c r="E34" s="23">
        <v>201</v>
      </c>
      <c r="F34" s="39">
        <v>185</v>
      </c>
      <c r="G34" s="25">
        <f t="shared" si="0"/>
        <v>-16</v>
      </c>
      <c r="H34" s="26">
        <f t="shared" si="1"/>
        <v>4.0606060606060606</v>
      </c>
      <c r="I34" s="27">
        <f t="shared" si="1"/>
        <v>3.7373737373737375</v>
      </c>
      <c r="J34" s="28">
        <v>206</v>
      </c>
      <c r="K34" s="39">
        <v>192</v>
      </c>
      <c r="L34" s="25">
        <f t="shared" si="2"/>
        <v>-14</v>
      </c>
      <c r="M34" s="24">
        <v>1</v>
      </c>
      <c r="N34" s="40">
        <v>1</v>
      </c>
      <c r="O34" s="25">
        <f t="shared" si="3"/>
        <v>0</v>
      </c>
      <c r="P34" s="27">
        <f t="shared" si="4"/>
        <v>0.48543689320388345</v>
      </c>
      <c r="Q34" s="30">
        <f t="shared" si="4"/>
        <v>0.52083333333333326</v>
      </c>
      <c r="R34" s="26">
        <f t="shared" si="5"/>
        <v>4.1616161616161618</v>
      </c>
      <c r="S34" s="27">
        <f t="shared" si="5"/>
        <v>3.8787878787878785</v>
      </c>
      <c r="T34" s="28">
        <v>29</v>
      </c>
      <c r="U34" s="39">
        <v>22</v>
      </c>
      <c r="V34" s="25">
        <f t="shared" si="6"/>
        <v>-7</v>
      </c>
      <c r="W34" s="31">
        <f t="shared" si="7"/>
        <v>5.8</v>
      </c>
      <c r="X34" s="24">
        <f t="shared" si="7"/>
        <v>4.4000000000000004</v>
      </c>
      <c r="Y34" s="28">
        <v>200</v>
      </c>
      <c r="Z34" s="39">
        <v>185</v>
      </c>
      <c r="AA34" s="25">
        <f t="shared" si="8"/>
        <v>-15</v>
      </c>
      <c r="AB34" s="31">
        <v>59</v>
      </c>
      <c r="AC34" s="39">
        <v>42</v>
      </c>
      <c r="AD34" s="26">
        <f t="shared" si="9"/>
        <v>29.5</v>
      </c>
      <c r="AE34" s="27">
        <f t="shared" si="9"/>
        <v>22.702702702702705</v>
      </c>
      <c r="AF34" s="41">
        <v>84.7</v>
      </c>
      <c r="AG34" s="42">
        <v>95.7</v>
      </c>
      <c r="AH34" s="43">
        <v>5</v>
      </c>
      <c r="AI34" s="43">
        <v>0.50761421319796951</v>
      </c>
      <c r="AJ34" s="44">
        <v>0</v>
      </c>
      <c r="AK34" s="45">
        <v>0.50761421319796951</v>
      </c>
      <c r="AL34" s="46">
        <v>32</v>
      </c>
    </row>
    <row r="35" spans="1:38" ht="18" customHeight="1" x14ac:dyDescent="0.2">
      <c r="A35" s="46">
        <v>33</v>
      </c>
      <c r="B35" s="20" t="s">
        <v>57</v>
      </c>
      <c r="C35" s="49">
        <v>5</v>
      </c>
      <c r="D35" s="38">
        <v>4</v>
      </c>
      <c r="E35" s="23">
        <v>152</v>
      </c>
      <c r="F35" s="39">
        <v>123</v>
      </c>
      <c r="G35" s="25">
        <f t="shared" si="0"/>
        <v>-29</v>
      </c>
      <c r="H35" s="26">
        <f t="shared" si="1"/>
        <v>3.0707070707070705</v>
      </c>
      <c r="I35" s="27">
        <f t="shared" si="1"/>
        <v>3.106060606060606</v>
      </c>
      <c r="J35" s="28">
        <v>142</v>
      </c>
      <c r="K35" s="39">
        <v>142</v>
      </c>
      <c r="L35" s="25">
        <f t="shared" si="2"/>
        <v>0</v>
      </c>
      <c r="M35" s="24">
        <v>0</v>
      </c>
      <c r="N35" s="40">
        <v>2</v>
      </c>
      <c r="O35" s="25">
        <f t="shared" si="3"/>
        <v>2</v>
      </c>
      <c r="P35" s="27">
        <f t="shared" si="4"/>
        <v>0</v>
      </c>
      <c r="Q35" s="30">
        <f t="shared" si="4"/>
        <v>1.4084507042253522</v>
      </c>
      <c r="R35" s="26">
        <f t="shared" si="5"/>
        <v>2.8686868686868685</v>
      </c>
      <c r="S35" s="27">
        <f t="shared" si="5"/>
        <v>3.5858585858585856</v>
      </c>
      <c r="T35" s="28">
        <v>50</v>
      </c>
      <c r="U35" s="39">
        <v>31</v>
      </c>
      <c r="V35" s="25">
        <f t="shared" si="6"/>
        <v>-19</v>
      </c>
      <c r="W35" s="31">
        <f t="shared" si="7"/>
        <v>10</v>
      </c>
      <c r="X35" s="24">
        <f t="shared" si="7"/>
        <v>7.75</v>
      </c>
      <c r="Y35" s="28">
        <v>129</v>
      </c>
      <c r="Z35" s="39">
        <v>130</v>
      </c>
      <c r="AA35" s="25">
        <f t="shared" si="8"/>
        <v>1</v>
      </c>
      <c r="AB35" s="31">
        <v>32</v>
      </c>
      <c r="AC35" s="39">
        <v>31</v>
      </c>
      <c r="AD35" s="26">
        <f t="shared" si="9"/>
        <v>24.806201550387598</v>
      </c>
      <c r="AE35" s="27">
        <f t="shared" si="9"/>
        <v>23.846153846153847</v>
      </c>
      <c r="AF35" s="41">
        <v>71.400000000000006</v>
      </c>
      <c r="AG35" s="42">
        <v>80.7</v>
      </c>
      <c r="AH35" s="43">
        <v>5.0359712230215825</v>
      </c>
      <c r="AI35" s="43">
        <v>3.4246575342465753</v>
      </c>
      <c r="AJ35" s="44">
        <v>0.71942446043165476</v>
      </c>
      <c r="AK35" s="45">
        <v>0.68493150684931503</v>
      </c>
      <c r="AL35" s="46">
        <v>33</v>
      </c>
    </row>
    <row r="36" spans="1:38" ht="18" customHeight="1" x14ac:dyDescent="0.2">
      <c r="A36" s="46">
        <v>34</v>
      </c>
      <c r="B36" s="20" t="s">
        <v>58</v>
      </c>
      <c r="C36" s="49">
        <v>4</v>
      </c>
      <c r="D36" s="38">
        <v>4</v>
      </c>
      <c r="E36" s="23">
        <v>136</v>
      </c>
      <c r="F36" s="39">
        <v>148</v>
      </c>
      <c r="G36" s="25">
        <f t="shared" si="0"/>
        <v>12</v>
      </c>
      <c r="H36" s="26">
        <f t="shared" si="1"/>
        <v>3.4343434343434343</v>
      </c>
      <c r="I36" s="27">
        <f t="shared" si="1"/>
        <v>3.7373737373737375</v>
      </c>
      <c r="J36" s="28">
        <v>121</v>
      </c>
      <c r="K36" s="39">
        <v>149</v>
      </c>
      <c r="L36" s="25">
        <f t="shared" si="2"/>
        <v>28</v>
      </c>
      <c r="M36" s="24">
        <v>0</v>
      </c>
      <c r="N36" s="40">
        <v>0</v>
      </c>
      <c r="O36" s="25">
        <f t="shared" si="3"/>
        <v>0</v>
      </c>
      <c r="P36" s="27">
        <f t="shared" si="4"/>
        <v>0</v>
      </c>
      <c r="Q36" s="30">
        <f t="shared" si="4"/>
        <v>0</v>
      </c>
      <c r="R36" s="26">
        <f t="shared" si="5"/>
        <v>3.0555555555555554</v>
      </c>
      <c r="S36" s="27">
        <f t="shared" si="5"/>
        <v>3.7626262626262625</v>
      </c>
      <c r="T36" s="28">
        <v>39</v>
      </c>
      <c r="U36" s="39">
        <v>38</v>
      </c>
      <c r="V36" s="25">
        <f t="shared" si="6"/>
        <v>-1</v>
      </c>
      <c r="W36" s="31">
        <f t="shared" si="7"/>
        <v>9.75</v>
      </c>
      <c r="X36" s="24">
        <f t="shared" si="7"/>
        <v>9.5</v>
      </c>
      <c r="Y36" s="28">
        <v>107</v>
      </c>
      <c r="Z36" s="39">
        <v>118</v>
      </c>
      <c r="AA36" s="25">
        <f t="shared" si="8"/>
        <v>11</v>
      </c>
      <c r="AB36" s="31">
        <v>20</v>
      </c>
      <c r="AC36" s="39">
        <v>13</v>
      </c>
      <c r="AD36" s="26">
        <f t="shared" si="9"/>
        <v>18.691588785046729</v>
      </c>
      <c r="AE36" s="27">
        <f t="shared" si="9"/>
        <v>11.016949152542372</v>
      </c>
      <c r="AF36" s="41">
        <v>79.3</v>
      </c>
      <c r="AG36" s="42">
        <v>58.3</v>
      </c>
      <c r="AH36" s="43">
        <v>3.3333333333333335</v>
      </c>
      <c r="AI36" s="43">
        <v>6.25</v>
      </c>
      <c r="AJ36" s="44">
        <v>1.6666666666666667</v>
      </c>
      <c r="AK36" s="45">
        <v>7.6388888888888893</v>
      </c>
      <c r="AL36" s="46">
        <v>34</v>
      </c>
    </row>
    <row r="37" spans="1:38" ht="18" customHeight="1" x14ac:dyDescent="0.2">
      <c r="A37" s="46">
        <v>35</v>
      </c>
      <c r="B37" s="20" t="s">
        <v>59</v>
      </c>
      <c r="C37" s="49">
        <v>9</v>
      </c>
      <c r="D37" s="38">
        <v>9</v>
      </c>
      <c r="E37" s="23">
        <v>320</v>
      </c>
      <c r="F37" s="39">
        <v>284</v>
      </c>
      <c r="G37" s="25">
        <f t="shared" si="0"/>
        <v>-36</v>
      </c>
      <c r="H37" s="26">
        <f t="shared" si="1"/>
        <v>3.5914702581369249</v>
      </c>
      <c r="I37" s="27">
        <f t="shared" si="1"/>
        <v>3.1874298540965209</v>
      </c>
      <c r="J37" s="28">
        <v>343</v>
      </c>
      <c r="K37" s="39">
        <v>262</v>
      </c>
      <c r="L37" s="25">
        <f t="shared" si="2"/>
        <v>-81</v>
      </c>
      <c r="M37" s="24">
        <v>4</v>
      </c>
      <c r="N37" s="40">
        <v>0</v>
      </c>
      <c r="O37" s="25">
        <f t="shared" si="3"/>
        <v>-4</v>
      </c>
      <c r="P37" s="27">
        <f t="shared" si="4"/>
        <v>1.1661807580174928</v>
      </c>
      <c r="Q37" s="30">
        <f t="shared" si="4"/>
        <v>0</v>
      </c>
      <c r="R37" s="26">
        <f t="shared" si="5"/>
        <v>3.8496071829405163</v>
      </c>
      <c r="S37" s="27">
        <f t="shared" si="5"/>
        <v>2.9405162738496071</v>
      </c>
      <c r="T37" s="28">
        <v>141</v>
      </c>
      <c r="U37" s="39">
        <v>163</v>
      </c>
      <c r="V37" s="25">
        <f t="shared" si="6"/>
        <v>22</v>
      </c>
      <c r="W37" s="31">
        <f t="shared" si="7"/>
        <v>15.666666666666666</v>
      </c>
      <c r="X37" s="24">
        <f t="shared" si="7"/>
        <v>18.111111111111111</v>
      </c>
      <c r="Y37" s="28">
        <v>299</v>
      </c>
      <c r="Z37" s="39">
        <v>214</v>
      </c>
      <c r="AA37" s="25">
        <f t="shared" si="8"/>
        <v>-85</v>
      </c>
      <c r="AB37" s="31">
        <v>85</v>
      </c>
      <c r="AC37" s="39">
        <v>51</v>
      </c>
      <c r="AD37" s="26">
        <f t="shared" si="9"/>
        <v>28.428093645484946</v>
      </c>
      <c r="AE37" s="27">
        <f t="shared" si="9"/>
        <v>23.831775700934578</v>
      </c>
      <c r="AF37" s="41">
        <v>72.400000000000006</v>
      </c>
      <c r="AG37" s="42">
        <v>67.400000000000006</v>
      </c>
      <c r="AH37" s="43">
        <v>5.2054794520547949</v>
      </c>
      <c r="AI37" s="43">
        <v>6.9230769230769234</v>
      </c>
      <c r="AJ37" s="44">
        <v>0.54794520547945202</v>
      </c>
      <c r="AK37" s="45">
        <v>4.2307692307692308</v>
      </c>
      <c r="AL37" s="46">
        <v>35</v>
      </c>
    </row>
    <row r="38" spans="1:38" ht="18" customHeight="1" x14ac:dyDescent="0.2">
      <c r="A38" s="46">
        <v>36</v>
      </c>
      <c r="B38" s="20" t="s">
        <v>60</v>
      </c>
      <c r="C38" s="49">
        <v>3</v>
      </c>
      <c r="D38" s="38">
        <v>2</v>
      </c>
      <c r="E38" s="23">
        <v>77</v>
      </c>
      <c r="F38" s="39">
        <v>28</v>
      </c>
      <c r="G38" s="25">
        <f t="shared" si="0"/>
        <v>-49</v>
      </c>
      <c r="H38" s="26">
        <f t="shared" si="1"/>
        <v>2.5925925925925926</v>
      </c>
      <c r="I38" s="27">
        <f t="shared" si="1"/>
        <v>1.4141414141414141</v>
      </c>
      <c r="J38" s="28">
        <v>82</v>
      </c>
      <c r="K38" s="39">
        <v>34</v>
      </c>
      <c r="L38" s="25">
        <f t="shared" si="2"/>
        <v>-48</v>
      </c>
      <c r="M38" s="24">
        <v>2</v>
      </c>
      <c r="N38" s="40">
        <v>0</v>
      </c>
      <c r="O38" s="25">
        <f t="shared" si="3"/>
        <v>-2</v>
      </c>
      <c r="P38" s="27">
        <f t="shared" si="4"/>
        <v>2.4390243902439024</v>
      </c>
      <c r="Q38" s="30">
        <f t="shared" si="4"/>
        <v>0</v>
      </c>
      <c r="R38" s="26">
        <f t="shared" si="5"/>
        <v>2.7609427609427608</v>
      </c>
      <c r="S38" s="27">
        <f t="shared" si="5"/>
        <v>1.7171717171717171</v>
      </c>
      <c r="T38" s="28">
        <v>10</v>
      </c>
      <c r="U38" s="39">
        <v>4</v>
      </c>
      <c r="V38" s="25">
        <f t="shared" si="6"/>
        <v>-6</v>
      </c>
      <c r="W38" s="31">
        <f t="shared" si="7"/>
        <v>3.3333333333333335</v>
      </c>
      <c r="X38" s="24">
        <f t="shared" si="7"/>
        <v>2</v>
      </c>
      <c r="Y38" s="28">
        <v>65</v>
      </c>
      <c r="Z38" s="39">
        <v>21</v>
      </c>
      <c r="AA38" s="25">
        <f t="shared" si="8"/>
        <v>-44</v>
      </c>
      <c r="AB38" s="31">
        <v>13</v>
      </c>
      <c r="AC38" s="39">
        <v>8</v>
      </c>
      <c r="AD38" s="26">
        <f t="shared" si="9"/>
        <v>20</v>
      </c>
      <c r="AE38" s="27">
        <f t="shared" si="9"/>
        <v>38.095238095238095</v>
      </c>
      <c r="AF38" s="41">
        <v>81.8</v>
      </c>
      <c r="AG38" s="42">
        <v>83.3</v>
      </c>
      <c r="AH38" s="43">
        <v>0</v>
      </c>
      <c r="AI38" s="43">
        <v>7.4074074074074066</v>
      </c>
      <c r="AJ38" s="44">
        <v>2.4691358024691357</v>
      </c>
      <c r="AK38" s="45">
        <v>0</v>
      </c>
      <c r="AL38" s="46">
        <v>36</v>
      </c>
    </row>
    <row r="39" spans="1:38" ht="18" customHeight="1" x14ac:dyDescent="0.2">
      <c r="A39" s="46">
        <v>38</v>
      </c>
      <c r="B39" s="20" t="s">
        <v>61</v>
      </c>
      <c r="C39" s="49">
        <v>4</v>
      </c>
      <c r="D39" s="38">
        <v>4</v>
      </c>
      <c r="E39" s="23">
        <v>137</v>
      </c>
      <c r="F39" s="39">
        <v>86</v>
      </c>
      <c r="G39" s="25">
        <f t="shared" si="0"/>
        <v>-51</v>
      </c>
      <c r="H39" s="26">
        <f t="shared" si="1"/>
        <v>3.4595959595959593</v>
      </c>
      <c r="I39" s="27">
        <f t="shared" si="1"/>
        <v>2.1717171717171717</v>
      </c>
      <c r="J39" s="28">
        <v>134</v>
      </c>
      <c r="K39" s="39">
        <v>97</v>
      </c>
      <c r="L39" s="25">
        <f t="shared" si="2"/>
        <v>-37</v>
      </c>
      <c r="M39" s="24">
        <v>0</v>
      </c>
      <c r="N39" s="40">
        <v>0</v>
      </c>
      <c r="O39" s="25">
        <f t="shared" si="3"/>
        <v>0</v>
      </c>
      <c r="P39" s="27">
        <f t="shared" si="4"/>
        <v>0</v>
      </c>
      <c r="Q39" s="30">
        <f t="shared" si="4"/>
        <v>0</v>
      </c>
      <c r="R39" s="26">
        <f t="shared" si="5"/>
        <v>3.3838383838383836</v>
      </c>
      <c r="S39" s="27">
        <f t="shared" si="5"/>
        <v>2.4494949494949494</v>
      </c>
      <c r="T39" s="28">
        <v>38</v>
      </c>
      <c r="U39" s="39">
        <v>27</v>
      </c>
      <c r="V39" s="25">
        <f t="shared" si="6"/>
        <v>-11</v>
      </c>
      <c r="W39" s="31">
        <f t="shared" si="7"/>
        <v>9.5</v>
      </c>
      <c r="X39" s="24">
        <f t="shared" si="7"/>
        <v>6.75</v>
      </c>
      <c r="Y39" s="28">
        <v>128</v>
      </c>
      <c r="Z39" s="39">
        <v>84</v>
      </c>
      <c r="AA39" s="25">
        <f t="shared" si="8"/>
        <v>-44</v>
      </c>
      <c r="AB39" s="31">
        <v>33</v>
      </c>
      <c r="AC39" s="39">
        <v>18</v>
      </c>
      <c r="AD39" s="26">
        <f t="shared" si="9"/>
        <v>25.78125</v>
      </c>
      <c r="AE39" s="27">
        <f t="shared" si="9"/>
        <v>21.428571428571427</v>
      </c>
      <c r="AF39" s="41">
        <v>67.5</v>
      </c>
      <c r="AG39" s="42">
        <v>82.1</v>
      </c>
      <c r="AH39" s="43">
        <v>6.9930069930069934</v>
      </c>
      <c r="AI39" s="43">
        <v>0.99009900990099009</v>
      </c>
      <c r="AJ39" s="44">
        <v>2.0979020979020979</v>
      </c>
      <c r="AK39" s="45">
        <v>3.9603960396039604</v>
      </c>
      <c r="AL39" s="46">
        <v>38</v>
      </c>
    </row>
    <row r="40" spans="1:38" ht="18" customHeight="1" thickBot="1" x14ac:dyDescent="0.25">
      <c r="A40" s="50" t="s">
        <v>62</v>
      </c>
      <c r="B40" s="20" t="s">
        <v>63</v>
      </c>
      <c r="C40" s="51">
        <v>6</v>
      </c>
      <c r="D40" s="52">
        <v>7</v>
      </c>
      <c r="E40" s="53">
        <v>210</v>
      </c>
      <c r="F40" s="54">
        <v>206</v>
      </c>
      <c r="G40" s="25">
        <f t="shared" si="0"/>
        <v>-4</v>
      </c>
      <c r="H40" s="26">
        <f t="shared" si="1"/>
        <v>3.535353535353535</v>
      </c>
      <c r="I40" s="27">
        <f t="shared" si="1"/>
        <v>2.9725829725829724</v>
      </c>
      <c r="J40" s="28">
        <v>229</v>
      </c>
      <c r="K40" s="54">
        <v>182</v>
      </c>
      <c r="L40" s="25">
        <f t="shared" si="2"/>
        <v>-47</v>
      </c>
      <c r="M40" s="24">
        <v>4</v>
      </c>
      <c r="N40" s="55">
        <v>3</v>
      </c>
      <c r="O40" s="25">
        <f t="shared" si="3"/>
        <v>-1</v>
      </c>
      <c r="P40" s="27">
        <f t="shared" si="4"/>
        <v>1.7467248908296942</v>
      </c>
      <c r="Q40" s="30">
        <f t="shared" si="4"/>
        <v>1.6483516483516485</v>
      </c>
      <c r="R40" s="26">
        <f t="shared" si="5"/>
        <v>3.8552188552188547</v>
      </c>
      <c r="S40" s="27">
        <f t="shared" si="5"/>
        <v>2.6262626262626263</v>
      </c>
      <c r="T40" s="28">
        <v>70</v>
      </c>
      <c r="U40" s="54">
        <v>93</v>
      </c>
      <c r="V40" s="25">
        <f t="shared" si="6"/>
        <v>23</v>
      </c>
      <c r="W40" s="31">
        <f t="shared" si="7"/>
        <v>11.666666666666666</v>
      </c>
      <c r="X40" s="24">
        <f t="shared" si="7"/>
        <v>13.285714285714286</v>
      </c>
      <c r="Y40" s="28">
        <v>226</v>
      </c>
      <c r="Z40" s="54">
        <v>145</v>
      </c>
      <c r="AA40" s="25">
        <f t="shared" si="8"/>
        <v>-81</v>
      </c>
      <c r="AB40" s="31">
        <v>78</v>
      </c>
      <c r="AC40" s="54">
        <v>55</v>
      </c>
      <c r="AD40" s="26">
        <f t="shared" si="9"/>
        <v>34.513274336283182</v>
      </c>
      <c r="AE40" s="27">
        <f t="shared" si="9"/>
        <v>37.931034482758619</v>
      </c>
      <c r="AF40" s="56">
        <v>67.3</v>
      </c>
      <c r="AG40" s="57">
        <v>83.8</v>
      </c>
      <c r="AH40" s="58">
        <v>5.5555555555555554</v>
      </c>
      <c r="AI40" s="59">
        <v>5.1724137931034484</v>
      </c>
      <c r="AJ40" s="60">
        <v>1.5873015873015872</v>
      </c>
      <c r="AK40" s="61">
        <v>1.1494252873563218</v>
      </c>
      <c r="AL40" s="50" t="s">
        <v>62</v>
      </c>
    </row>
    <row r="41" spans="1:38" ht="16.5" customHeight="1" thickTop="1" thickBot="1" x14ac:dyDescent="0.25">
      <c r="A41" s="62"/>
      <c r="B41" s="63" t="s">
        <v>64</v>
      </c>
      <c r="C41" s="64">
        <v>297</v>
      </c>
      <c r="D41" s="65">
        <f>SUM(D6:D40)</f>
        <v>297</v>
      </c>
      <c r="E41" s="66">
        <f>SUM(E6:E40)</f>
        <v>9295</v>
      </c>
      <c r="F41" s="67">
        <f>SUM(F6:F40)</f>
        <v>8276</v>
      </c>
      <c r="G41" s="68">
        <f>SUM(G6:G40)</f>
        <v>-1019</v>
      </c>
      <c r="H41" s="69">
        <f>E41/C41/9.9</f>
        <v>3.1612420501309391</v>
      </c>
      <c r="I41" s="70">
        <f>F41/D41/9.9</f>
        <v>2.8146787742747339</v>
      </c>
      <c r="J41" s="66">
        <f>SUM(J6:J40)</f>
        <v>9606</v>
      </c>
      <c r="K41" s="67">
        <f>SUM(K6:K40)</f>
        <v>8132</v>
      </c>
      <c r="L41" s="68">
        <f>K41-J41</f>
        <v>-1474</v>
      </c>
      <c r="M41" s="71">
        <f>SUM(M6:M40)</f>
        <v>61</v>
      </c>
      <c r="N41" s="67">
        <f>SUM(N6:N40)</f>
        <v>45</v>
      </c>
      <c r="O41" s="68">
        <f>N41-M41</f>
        <v>-16</v>
      </c>
      <c r="P41" s="72">
        <f>M41/J41*100</f>
        <v>0.6350197793046013</v>
      </c>
      <c r="Q41" s="73">
        <f>N41/K41*100</f>
        <v>0.55336940482046237</v>
      </c>
      <c r="R41" s="69">
        <f>J41/C41/9.9</f>
        <v>3.2670135700438734</v>
      </c>
      <c r="S41" s="74">
        <f>K41/D41/9.9</f>
        <v>2.7657041798455939</v>
      </c>
      <c r="T41" s="66">
        <f>SUM(T6:T40)</f>
        <v>2703</v>
      </c>
      <c r="U41" s="67">
        <f>SUM(U6:U40)</f>
        <v>2840</v>
      </c>
      <c r="V41" s="68">
        <f>U41-T41</f>
        <v>137</v>
      </c>
      <c r="W41" s="75">
        <f>T41/C41</f>
        <v>9.1010101010101003</v>
      </c>
      <c r="X41" s="67">
        <f>U41/D41</f>
        <v>9.5622895622895623</v>
      </c>
      <c r="Y41" s="66">
        <f>SUM(Y6:Y40)</f>
        <v>8748</v>
      </c>
      <c r="Z41" s="67">
        <f>SUM(Z6:Z40)</f>
        <v>7024</v>
      </c>
      <c r="AA41" s="68">
        <f>Z41-Y41</f>
        <v>-1724</v>
      </c>
      <c r="AB41" s="71">
        <f>SUM(AB6:AB40)</f>
        <v>2650</v>
      </c>
      <c r="AC41" s="67">
        <f>SUM(AC6:AC40)</f>
        <v>1623</v>
      </c>
      <c r="AD41" s="69">
        <f>AB41/Y41*100</f>
        <v>30.292638317329672</v>
      </c>
      <c r="AE41" s="74">
        <f>AC41/Z41*100</f>
        <v>23.106492027334852</v>
      </c>
      <c r="AF41" s="76">
        <v>76.2</v>
      </c>
      <c r="AG41" s="77">
        <v>80.2</v>
      </c>
      <c r="AH41" s="78">
        <v>3.8860364441759789</v>
      </c>
      <c r="AI41" s="78">
        <v>3.4337855684956176</v>
      </c>
      <c r="AJ41" s="78">
        <v>1.6510621161783954</v>
      </c>
      <c r="AK41" s="79">
        <v>1.3927242165926284</v>
      </c>
      <c r="AL41" s="62"/>
    </row>
    <row r="42" spans="1:38" ht="16.5" customHeight="1" x14ac:dyDescent="0.2">
      <c r="A42" s="80" t="s">
        <v>65</v>
      </c>
      <c r="B42" s="195" t="s">
        <v>66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AL42" s="80"/>
    </row>
    <row r="43" spans="1:38" ht="15.75" customHeight="1" x14ac:dyDescent="0.2">
      <c r="A43" s="80" t="s">
        <v>67</v>
      </c>
      <c r="B43" s="195" t="s">
        <v>68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AL43" s="80"/>
    </row>
    <row r="44" spans="1:38" ht="8.25" customHeight="1" x14ac:dyDescent="0.2"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</row>
    <row r="45" spans="1:38" x14ac:dyDescent="0.2">
      <c r="E45" s="81"/>
    </row>
  </sheetData>
  <mergeCells count="29">
    <mergeCell ref="B42:Q42"/>
    <mergeCell ref="B43:Q43"/>
    <mergeCell ref="B44:AL44"/>
    <mergeCell ref="AH3:AI4"/>
    <mergeCell ref="AJ3:AK4"/>
    <mergeCell ref="M4:O4"/>
    <mergeCell ref="P4:Q4"/>
    <mergeCell ref="AB4:AC4"/>
    <mergeCell ref="AD4:AE4"/>
    <mergeCell ref="AL2:AL5"/>
    <mergeCell ref="E3:G4"/>
    <mergeCell ref="H3:I4"/>
    <mergeCell ref="J3:L4"/>
    <mergeCell ref="M3:Q3"/>
    <mergeCell ref="R3:S4"/>
    <mergeCell ref="T3:V4"/>
    <mergeCell ref="W3:X4"/>
    <mergeCell ref="Y3:AA4"/>
    <mergeCell ref="AB3:AE3"/>
    <mergeCell ref="A1:AG1"/>
    <mergeCell ref="A2:A5"/>
    <mergeCell ref="B2:B5"/>
    <mergeCell ref="C2:D4"/>
    <mergeCell ref="E2:I2"/>
    <mergeCell ref="J2:S2"/>
    <mergeCell ref="T2:X2"/>
    <mergeCell ref="Y2:AE2"/>
    <mergeCell ref="AF2:AK2"/>
    <mergeCell ref="AF3:AG4"/>
  </mergeCells>
  <pageMargins left="0.89" right="0.2" top="0.25" bottom="0.2" header="0.2" footer="0.2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6"/>
  <sheetViews>
    <sheetView showGridLines="0" view="pageBreakPreview" zoomScale="90" zoomScaleNormal="100" zoomScaleSheetLayoutView="9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AK23" sqref="AK23"/>
    </sheetView>
  </sheetViews>
  <sheetFormatPr defaultRowHeight="12.75" x14ac:dyDescent="0.2"/>
  <cols>
    <col min="1" max="1" width="4" customWidth="1"/>
    <col min="2" max="2" width="22.28515625" customWidth="1"/>
    <col min="3" max="4" width="3.85546875" bestFit="1" customWidth="1"/>
    <col min="5" max="30" width="7.28515625" customWidth="1"/>
    <col min="31" max="31" width="3.85546875" customWidth="1"/>
  </cols>
  <sheetData>
    <row r="1" spans="1:31" ht="28.5" customHeight="1" thickBot="1" x14ac:dyDescent="0.3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</row>
    <row r="2" spans="1:31" ht="20.25" customHeight="1" x14ac:dyDescent="0.2">
      <c r="A2" s="207" t="s">
        <v>1</v>
      </c>
      <c r="B2" s="208" t="s">
        <v>70</v>
      </c>
      <c r="C2" s="211" t="s">
        <v>3</v>
      </c>
      <c r="D2" s="212"/>
      <c r="E2" s="177" t="s">
        <v>4</v>
      </c>
      <c r="F2" s="187"/>
      <c r="G2" s="187"/>
      <c r="H2" s="187"/>
      <c r="I2" s="188"/>
      <c r="J2" s="215" t="s">
        <v>5</v>
      </c>
      <c r="K2" s="216"/>
      <c r="L2" s="216"/>
      <c r="M2" s="216"/>
      <c r="N2" s="216"/>
      <c r="O2" s="216"/>
      <c r="P2" s="216"/>
      <c r="Q2" s="216"/>
      <c r="R2" s="216"/>
      <c r="S2" s="216"/>
      <c r="T2" s="215" t="s">
        <v>6</v>
      </c>
      <c r="U2" s="216"/>
      <c r="V2" s="216"/>
      <c r="W2" s="216"/>
      <c r="X2" s="216"/>
      <c r="Y2" s="217" t="s">
        <v>8</v>
      </c>
      <c r="Z2" s="218"/>
      <c r="AA2" s="218"/>
      <c r="AB2" s="218"/>
      <c r="AC2" s="218"/>
      <c r="AD2" s="218"/>
      <c r="AE2" s="220" t="s">
        <v>1</v>
      </c>
    </row>
    <row r="3" spans="1:31" ht="19.5" customHeight="1" x14ac:dyDescent="0.2">
      <c r="A3" s="207"/>
      <c r="B3" s="209"/>
      <c r="C3" s="213"/>
      <c r="D3" s="214"/>
      <c r="E3" s="179" t="s">
        <v>9</v>
      </c>
      <c r="F3" s="221"/>
      <c r="G3" s="222"/>
      <c r="H3" s="223" t="s">
        <v>10</v>
      </c>
      <c r="I3" s="221"/>
      <c r="J3" s="179" t="s">
        <v>9</v>
      </c>
      <c r="K3" s="221"/>
      <c r="L3" s="222"/>
      <c r="M3" s="224" t="s">
        <v>71</v>
      </c>
      <c r="N3" s="225"/>
      <c r="O3" s="225"/>
      <c r="P3" s="225"/>
      <c r="Q3" s="225"/>
      <c r="R3" s="226" t="s">
        <v>10</v>
      </c>
      <c r="S3" s="226"/>
      <c r="T3" s="179" t="s">
        <v>9</v>
      </c>
      <c r="U3" s="221"/>
      <c r="V3" s="222"/>
      <c r="W3" s="227" t="s">
        <v>72</v>
      </c>
      <c r="X3" s="227"/>
      <c r="Y3" s="228" t="s">
        <v>73</v>
      </c>
      <c r="Z3" s="229"/>
      <c r="AA3" s="170" t="s">
        <v>74</v>
      </c>
      <c r="AB3" s="229"/>
      <c r="AC3" s="171" t="s">
        <v>75</v>
      </c>
      <c r="AD3" s="171"/>
      <c r="AE3" s="207"/>
    </row>
    <row r="4" spans="1:31" ht="48.75" customHeight="1" x14ac:dyDescent="0.2">
      <c r="A4" s="207"/>
      <c r="B4" s="209"/>
      <c r="C4" s="213"/>
      <c r="D4" s="214"/>
      <c r="E4" s="163"/>
      <c r="F4" s="164"/>
      <c r="G4" s="165"/>
      <c r="H4" s="205"/>
      <c r="I4" s="164"/>
      <c r="J4" s="163"/>
      <c r="K4" s="164"/>
      <c r="L4" s="165"/>
      <c r="M4" s="201" t="s">
        <v>9</v>
      </c>
      <c r="N4" s="202"/>
      <c r="O4" s="203"/>
      <c r="P4" s="201" t="s">
        <v>76</v>
      </c>
      <c r="Q4" s="202"/>
      <c r="R4" s="226"/>
      <c r="S4" s="226"/>
      <c r="T4" s="163"/>
      <c r="U4" s="164"/>
      <c r="V4" s="165"/>
      <c r="W4" s="227"/>
      <c r="X4" s="227"/>
      <c r="Y4" s="230"/>
      <c r="Z4" s="231"/>
      <c r="AA4" s="168"/>
      <c r="AB4" s="231"/>
      <c r="AC4" s="169"/>
      <c r="AD4" s="169"/>
      <c r="AE4" s="207"/>
    </row>
    <row r="5" spans="1:31" ht="13.5" customHeight="1" thickBot="1" x14ac:dyDescent="0.25">
      <c r="A5" s="82"/>
      <c r="B5" s="210"/>
      <c r="C5" s="83">
        <v>2024</v>
      </c>
      <c r="D5" s="84">
        <v>2025</v>
      </c>
      <c r="E5" s="3">
        <v>2024</v>
      </c>
      <c r="F5" s="85">
        <v>2025</v>
      </c>
      <c r="G5" s="5"/>
      <c r="H5" s="6">
        <v>2024</v>
      </c>
      <c r="I5" s="7">
        <v>2025</v>
      </c>
      <c r="J5" s="8">
        <v>2024</v>
      </c>
      <c r="K5" s="4">
        <v>2025</v>
      </c>
      <c r="L5" s="5"/>
      <c r="M5" s="9">
        <v>2024</v>
      </c>
      <c r="N5" s="4">
        <v>2025</v>
      </c>
      <c r="O5" s="5"/>
      <c r="P5" s="9">
        <v>2024</v>
      </c>
      <c r="Q5" s="11">
        <v>2025</v>
      </c>
      <c r="R5" s="9">
        <v>2024</v>
      </c>
      <c r="S5" s="11">
        <v>2025</v>
      </c>
      <c r="T5" s="13">
        <v>2024</v>
      </c>
      <c r="U5" s="85">
        <v>2025</v>
      </c>
      <c r="V5" s="5"/>
      <c r="W5" s="14">
        <v>2024</v>
      </c>
      <c r="X5" s="86">
        <v>2025</v>
      </c>
      <c r="Y5" s="16">
        <v>2024</v>
      </c>
      <c r="Z5" s="12">
        <v>2025</v>
      </c>
      <c r="AA5" s="9">
        <v>2024</v>
      </c>
      <c r="AB5" s="87">
        <v>2025</v>
      </c>
      <c r="AC5" s="18">
        <v>2024</v>
      </c>
      <c r="AD5" s="12">
        <v>2025</v>
      </c>
      <c r="AE5" s="82"/>
    </row>
    <row r="6" spans="1:31" ht="18.95" customHeight="1" x14ac:dyDescent="0.2">
      <c r="A6" s="19" t="s">
        <v>19</v>
      </c>
      <c r="B6" s="47" t="s">
        <v>20</v>
      </c>
      <c r="C6" s="21">
        <v>24</v>
      </c>
      <c r="D6" s="22">
        <v>24</v>
      </c>
      <c r="E6" s="23">
        <v>5057</v>
      </c>
      <c r="F6" s="24">
        <v>4366</v>
      </c>
      <c r="G6" s="25">
        <f>F6-E6</f>
        <v>-691</v>
      </c>
      <c r="H6" s="26">
        <f>E6/C6/9.9</f>
        <v>21.283670033670035</v>
      </c>
      <c r="I6" s="27">
        <f>F6/D6/9.9</f>
        <v>18.375420875420875</v>
      </c>
      <c r="J6" s="28">
        <v>5360</v>
      </c>
      <c r="K6" s="24">
        <v>4546</v>
      </c>
      <c r="L6" s="25">
        <f>K6-J6</f>
        <v>-814</v>
      </c>
      <c r="M6" s="31">
        <v>376</v>
      </c>
      <c r="N6" s="24">
        <v>141</v>
      </c>
      <c r="O6" s="25">
        <f>N6-M6</f>
        <v>-235</v>
      </c>
      <c r="P6" s="26">
        <f>M6/J6*100</f>
        <v>7.0149253731343286</v>
      </c>
      <c r="Q6" s="27">
        <f>N6/K6*100</f>
        <v>3.1016278046634405</v>
      </c>
      <c r="R6" s="26">
        <f>J6/C6/9.9</f>
        <v>22.558922558922561</v>
      </c>
      <c r="S6" s="27">
        <f>K6/D6/9.9</f>
        <v>19.13299663299663</v>
      </c>
      <c r="T6" s="28">
        <v>1580</v>
      </c>
      <c r="U6" s="24">
        <v>1383</v>
      </c>
      <c r="V6" s="25">
        <f>U6-T6</f>
        <v>-197</v>
      </c>
      <c r="W6" s="31">
        <f>T6/C6</f>
        <v>65.833333333333329</v>
      </c>
      <c r="X6" s="24">
        <f>U6/D6</f>
        <v>57.625</v>
      </c>
      <c r="Y6" s="88">
        <v>69.7</v>
      </c>
      <c r="Z6" s="27">
        <v>72</v>
      </c>
      <c r="AA6" s="26">
        <v>1.1614126570277317</v>
      </c>
      <c r="AB6" s="33">
        <v>0.94130675526024365</v>
      </c>
      <c r="AC6" s="89">
        <v>5.7122540886465991</v>
      </c>
      <c r="AD6" s="27">
        <v>5.3433001107419713</v>
      </c>
      <c r="AE6" s="90" t="s">
        <v>19</v>
      </c>
    </row>
    <row r="7" spans="1:31" ht="18.95" customHeight="1" x14ac:dyDescent="0.2">
      <c r="A7" s="36" t="s">
        <v>21</v>
      </c>
      <c r="B7" s="47" t="s">
        <v>22</v>
      </c>
      <c r="C7" s="37">
        <v>18</v>
      </c>
      <c r="D7" s="38">
        <v>19</v>
      </c>
      <c r="E7" s="23">
        <v>3952</v>
      </c>
      <c r="F7" s="39">
        <v>3727</v>
      </c>
      <c r="G7" s="25">
        <f t="shared" ref="G7:G40" si="0">F7-E7</f>
        <v>-225</v>
      </c>
      <c r="H7" s="26">
        <f t="shared" ref="H7:I40" si="1">E7/C7/9.9</f>
        <v>22.177328843995507</v>
      </c>
      <c r="I7" s="27">
        <f t="shared" si="1"/>
        <v>19.813928761297181</v>
      </c>
      <c r="J7" s="28">
        <v>4185</v>
      </c>
      <c r="K7" s="39">
        <v>3527</v>
      </c>
      <c r="L7" s="25">
        <f t="shared" ref="L7:L40" si="2">K7-J7</f>
        <v>-658</v>
      </c>
      <c r="M7" s="31">
        <v>580</v>
      </c>
      <c r="N7" s="39">
        <v>314</v>
      </c>
      <c r="O7" s="25">
        <f t="shared" ref="O7:O40" si="3">N7-M7</f>
        <v>-266</v>
      </c>
      <c r="P7" s="26">
        <f t="shared" ref="P7:Q40" si="4">M7/J7*100</f>
        <v>13.859020310633213</v>
      </c>
      <c r="Q7" s="27">
        <f t="shared" si="4"/>
        <v>8.9027502126453086</v>
      </c>
      <c r="R7" s="26">
        <f t="shared" ref="R7:S40" si="5">J7/C7/9.9</f>
        <v>23.484848484848484</v>
      </c>
      <c r="S7" s="27">
        <f t="shared" si="5"/>
        <v>18.750664540138224</v>
      </c>
      <c r="T7" s="28">
        <v>668</v>
      </c>
      <c r="U7" s="39">
        <v>859</v>
      </c>
      <c r="V7" s="25">
        <f t="shared" ref="V7:V40" si="6">U7-T7</f>
        <v>191</v>
      </c>
      <c r="W7" s="31">
        <f t="shared" ref="W7:X40" si="7">T7/C7</f>
        <v>37.111111111111114</v>
      </c>
      <c r="X7" s="24">
        <f t="shared" si="7"/>
        <v>45.210526315789473</v>
      </c>
      <c r="Y7" s="88">
        <v>63.5</v>
      </c>
      <c r="Z7" s="91">
        <v>68.099999999999994</v>
      </c>
      <c r="AA7" s="26">
        <v>1.4362151506617853</v>
      </c>
      <c r="AB7" s="42">
        <v>1.3040494166094716</v>
      </c>
      <c r="AC7" s="89">
        <v>8.7299352295128134</v>
      </c>
      <c r="AD7" s="91">
        <v>8.6822237474262174</v>
      </c>
      <c r="AE7" s="92" t="s">
        <v>21</v>
      </c>
    </row>
    <row r="8" spans="1:31" ht="18.95" customHeight="1" x14ac:dyDescent="0.2">
      <c r="A8" s="36" t="s">
        <v>23</v>
      </c>
      <c r="B8" s="47" t="s">
        <v>24</v>
      </c>
      <c r="C8" s="37">
        <v>16</v>
      </c>
      <c r="D8" s="38">
        <v>17</v>
      </c>
      <c r="E8" s="23">
        <v>4309</v>
      </c>
      <c r="F8" s="39">
        <v>3601</v>
      </c>
      <c r="G8" s="25">
        <f t="shared" si="0"/>
        <v>-708</v>
      </c>
      <c r="H8" s="26">
        <f t="shared" si="1"/>
        <v>27.203282828282827</v>
      </c>
      <c r="I8" s="27">
        <f t="shared" si="1"/>
        <v>21.396316102198455</v>
      </c>
      <c r="J8" s="28">
        <v>5213</v>
      </c>
      <c r="K8" s="39">
        <v>3749</v>
      </c>
      <c r="L8" s="25">
        <f t="shared" si="2"/>
        <v>-1464</v>
      </c>
      <c r="M8" s="31">
        <v>149</v>
      </c>
      <c r="N8" s="39">
        <v>28</v>
      </c>
      <c r="O8" s="25">
        <f t="shared" si="3"/>
        <v>-121</v>
      </c>
      <c r="P8" s="26">
        <f t="shared" si="4"/>
        <v>2.8582390178400154</v>
      </c>
      <c r="Q8" s="27">
        <f t="shared" si="4"/>
        <v>0.74686583088823688</v>
      </c>
      <c r="R8" s="26">
        <f t="shared" si="5"/>
        <v>32.910353535353536</v>
      </c>
      <c r="S8" s="27">
        <f t="shared" si="5"/>
        <v>22.2756981580511</v>
      </c>
      <c r="T8" s="28">
        <v>1657</v>
      </c>
      <c r="U8" s="39">
        <v>1498</v>
      </c>
      <c r="V8" s="25">
        <f t="shared" si="6"/>
        <v>-159</v>
      </c>
      <c r="W8" s="31">
        <f t="shared" si="7"/>
        <v>103.5625</v>
      </c>
      <c r="X8" s="24">
        <f t="shared" si="7"/>
        <v>88.117647058823536</v>
      </c>
      <c r="Y8" s="88">
        <v>70.3</v>
      </c>
      <c r="Z8" s="91">
        <v>70.400000000000006</v>
      </c>
      <c r="AA8" s="26">
        <v>1.2289942312515676</v>
      </c>
      <c r="AB8" s="42">
        <v>1.2874043145441894</v>
      </c>
      <c r="AC8" s="89">
        <v>3.4863305743666917</v>
      </c>
      <c r="AD8" s="91">
        <v>5.4279749478079333</v>
      </c>
      <c r="AE8" s="92" t="s">
        <v>23</v>
      </c>
    </row>
    <row r="9" spans="1:31" ht="18.95" customHeight="1" x14ac:dyDescent="0.2">
      <c r="A9" s="36" t="s">
        <v>25</v>
      </c>
      <c r="B9" s="47" t="s">
        <v>26</v>
      </c>
      <c r="C9" s="37">
        <v>15</v>
      </c>
      <c r="D9" s="38">
        <v>16</v>
      </c>
      <c r="E9" s="23">
        <v>3582</v>
      </c>
      <c r="F9" s="39">
        <v>3215</v>
      </c>
      <c r="G9" s="25">
        <f t="shared" si="0"/>
        <v>-367</v>
      </c>
      <c r="H9" s="26">
        <f t="shared" si="1"/>
        <v>24.121212121212121</v>
      </c>
      <c r="I9" s="27">
        <f t="shared" si="1"/>
        <v>20.296717171717169</v>
      </c>
      <c r="J9" s="28">
        <v>3608</v>
      </c>
      <c r="K9" s="39">
        <v>3015</v>
      </c>
      <c r="L9" s="25">
        <f t="shared" si="2"/>
        <v>-593</v>
      </c>
      <c r="M9" s="31">
        <v>262</v>
      </c>
      <c r="N9" s="39">
        <v>334</v>
      </c>
      <c r="O9" s="25">
        <f t="shared" si="3"/>
        <v>72</v>
      </c>
      <c r="P9" s="26">
        <f t="shared" si="4"/>
        <v>7.2616407982261642</v>
      </c>
      <c r="Q9" s="27">
        <f t="shared" si="4"/>
        <v>11.077943615257048</v>
      </c>
      <c r="R9" s="26">
        <f t="shared" si="5"/>
        <v>24.296296296296294</v>
      </c>
      <c r="S9" s="27">
        <f t="shared" si="5"/>
        <v>19.03409090909091</v>
      </c>
      <c r="T9" s="28">
        <v>916</v>
      </c>
      <c r="U9" s="39">
        <v>1054</v>
      </c>
      <c r="V9" s="25">
        <f t="shared" si="6"/>
        <v>138</v>
      </c>
      <c r="W9" s="31">
        <f t="shared" si="7"/>
        <v>61.06666666666667</v>
      </c>
      <c r="X9" s="24">
        <f t="shared" si="7"/>
        <v>65.875</v>
      </c>
      <c r="Y9" s="88">
        <v>74.400000000000006</v>
      </c>
      <c r="Z9" s="91">
        <v>77.099999999999994</v>
      </c>
      <c r="AA9" s="26">
        <v>1.0582010582010581</v>
      </c>
      <c r="AB9" s="42">
        <v>0.90834021469859627</v>
      </c>
      <c r="AC9" s="89">
        <v>4.514991181657849</v>
      </c>
      <c r="AD9" s="91">
        <v>4.7068538398018163</v>
      </c>
      <c r="AE9" s="92" t="s">
        <v>25</v>
      </c>
    </row>
    <row r="10" spans="1:31" ht="18.95" customHeight="1" x14ac:dyDescent="0.2">
      <c r="A10" s="36" t="s">
        <v>27</v>
      </c>
      <c r="B10" s="47" t="s">
        <v>28</v>
      </c>
      <c r="C10" s="37">
        <v>13</v>
      </c>
      <c r="D10" s="38">
        <v>14</v>
      </c>
      <c r="E10" s="23">
        <v>3459</v>
      </c>
      <c r="F10" s="39">
        <v>3111</v>
      </c>
      <c r="G10" s="25">
        <f t="shared" si="0"/>
        <v>-348</v>
      </c>
      <c r="H10" s="26">
        <f t="shared" si="1"/>
        <v>26.876456876456878</v>
      </c>
      <c r="I10" s="27">
        <f t="shared" si="1"/>
        <v>22.445887445887447</v>
      </c>
      <c r="J10" s="28">
        <v>3698</v>
      </c>
      <c r="K10" s="39">
        <v>2921</v>
      </c>
      <c r="L10" s="25">
        <f t="shared" si="2"/>
        <v>-777</v>
      </c>
      <c r="M10" s="31">
        <v>209</v>
      </c>
      <c r="N10" s="39">
        <v>199</v>
      </c>
      <c r="O10" s="25">
        <f t="shared" si="3"/>
        <v>-10</v>
      </c>
      <c r="P10" s="26">
        <f t="shared" si="4"/>
        <v>5.6517036235803131</v>
      </c>
      <c r="Q10" s="27">
        <f t="shared" si="4"/>
        <v>6.8127353646011635</v>
      </c>
      <c r="R10" s="26">
        <f t="shared" si="5"/>
        <v>28.733488733488731</v>
      </c>
      <c r="S10" s="27">
        <f t="shared" si="5"/>
        <v>21.075036075036074</v>
      </c>
      <c r="T10" s="28">
        <v>868</v>
      </c>
      <c r="U10" s="39">
        <v>1051</v>
      </c>
      <c r="V10" s="25">
        <f t="shared" si="6"/>
        <v>183</v>
      </c>
      <c r="W10" s="31">
        <f t="shared" si="7"/>
        <v>66.769230769230774</v>
      </c>
      <c r="X10" s="24">
        <f t="shared" si="7"/>
        <v>75.071428571428569</v>
      </c>
      <c r="Y10" s="88">
        <v>77.400000000000006</v>
      </c>
      <c r="Z10" s="91">
        <v>69.599999999999994</v>
      </c>
      <c r="AA10" s="26">
        <v>1.0017271157167531</v>
      </c>
      <c r="AB10" s="42">
        <v>1.0596026490066226</v>
      </c>
      <c r="AC10" s="89">
        <v>3.4196891191709842</v>
      </c>
      <c r="AD10" s="91">
        <v>5.2538631346578368</v>
      </c>
      <c r="AE10" s="92" t="s">
        <v>27</v>
      </c>
    </row>
    <row r="11" spans="1:31" ht="18.95" customHeight="1" x14ac:dyDescent="0.2">
      <c r="A11" s="36" t="s">
        <v>29</v>
      </c>
      <c r="B11" s="47" t="s">
        <v>30</v>
      </c>
      <c r="C11" s="37">
        <v>8</v>
      </c>
      <c r="D11" s="38">
        <v>8</v>
      </c>
      <c r="E11" s="23">
        <v>920</v>
      </c>
      <c r="F11" s="39">
        <v>996</v>
      </c>
      <c r="G11" s="25">
        <f t="shared" si="0"/>
        <v>76</v>
      </c>
      <c r="H11" s="26">
        <f t="shared" si="1"/>
        <v>11.616161616161616</v>
      </c>
      <c r="I11" s="27">
        <f t="shared" si="1"/>
        <v>12.575757575757576</v>
      </c>
      <c r="J11" s="28">
        <v>923</v>
      </c>
      <c r="K11" s="39">
        <v>948</v>
      </c>
      <c r="L11" s="25">
        <f t="shared" si="2"/>
        <v>25</v>
      </c>
      <c r="M11" s="31">
        <v>18</v>
      </c>
      <c r="N11" s="39">
        <v>23</v>
      </c>
      <c r="O11" s="25">
        <f t="shared" si="3"/>
        <v>5</v>
      </c>
      <c r="P11" s="26">
        <f t="shared" si="4"/>
        <v>1.9501625135427951</v>
      </c>
      <c r="Q11" s="27">
        <f t="shared" si="4"/>
        <v>2.4261603375527425</v>
      </c>
      <c r="R11" s="26">
        <f t="shared" si="5"/>
        <v>11.654040404040403</v>
      </c>
      <c r="S11" s="27">
        <f t="shared" si="5"/>
        <v>11.969696969696969</v>
      </c>
      <c r="T11" s="28">
        <v>154</v>
      </c>
      <c r="U11" s="39">
        <v>197</v>
      </c>
      <c r="V11" s="25">
        <f t="shared" si="6"/>
        <v>43</v>
      </c>
      <c r="W11" s="31">
        <f t="shared" si="7"/>
        <v>19.25</v>
      </c>
      <c r="X11" s="24">
        <f t="shared" si="7"/>
        <v>24.625</v>
      </c>
      <c r="Y11" s="88">
        <v>69.2</v>
      </c>
      <c r="Z11" s="91">
        <v>70.3</v>
      </c>
      <c r="AA11" s="26">
        <v>0.52562417871222078</v>
      </c>
      <c r="AB11" s="42">
        <v>0.65963060686015829</v>
      </c>
      <c r="AC11" s="89">
        <v>4.3363994743758214</v>
      </c>
      <c r="AD11" s="91">
        <v>3.2981530343007917</v>
      </c>
      <c r="AE11" s="92" t="s">
        <v>29</v>
      </c>
    </row>
    <row r="12" spans="1:31" ht="18.95" customHeight="1" x14ac:dyDescent="0.2">
      <c r="A12" s="36" t="s">
        <v>31</v>
      </c>
      <c r="B12" s="47" t="s">
        <v>32</v>
      </c>
      <c r="C12" s="37">
        <v>15</v>
      </c>
      <c r="D12" s="38">
        <v>15</v>
      </c>
      <c r="E12" s="23">
        <v>3771</v>
      </c>
      <c r="F12" s="39">
        <v>3456</v>
      </c>
      <c r="G12" s="25">
        <f t="shared" si="0"/>
        <v>-315</v>
      </c>
      <c r="H12" s="26">
        <f t="shared" si="1"/>
        <v>25.393939393939394</v>
      </c>
      <c r="I12" s="27">
        <f t="shared" si="1"/>
        <v>23.272727272727273</v>
      </c>
      <c r="J12" s="28">
        <v>3899</v>
      </c>
      <c r="K12" s="39">
        <v>3571</v>
      </c>
      <c r="L12" s="25">
        <f t="shared" si="2"/>
        <v>-328</v>
      </c>
      <c r="M12" s="31">
        <v>2644</v>
      </c>
      <c r="N12" s="39">
        <v>2040</v>
      </c>
      <c r="O12" s="25">
        <f t="shared" si="3"/>
        <v>-604</v>
      </c>
      <c r="P12" s="26">
        <f t="shared" si="4"/>
        <v>67.812259553731721</v>
      </c>
      <c r="Q12" s="27">
        <f t="shared" si="4"/>
        <v>57.126855222626716</v>
      </c>
      <c r="R12" s="26">
        <f t="shared" si="5"/>
        <v>26.255892255892256</v>
      </c>
      <c r="S12" s="27">
        <f t="shared" si="5"/>
        <v>24.047138047138045</v>
      </c>
      <c r="T12" s="28">
        <v>1303</v>
      </c>
      <c r="U12" s="39">
        <v>1183</v>
      </c>
      <c r="V12" s="25">
        <f t="shared" si="6"/>
        <v>-120</v>
      </c>
      <c r="W12" s="31">
        <f t="shared" si="7"/>
        <v>86.86666666666666</v>
      </c>
      <c r="X12" s="24">
        <f t="shared" si="7"/>
        <v>78.86666666666666</v>
      </c>
      <c r="Y12" s="88">
        <v>74.7</v>
      </c>
      <c r="Z12" s="91">
        <v>72.7</v>
      </c>
      <c r="AA12" s="26">
        <v>0.65011820330969261</v>
      </c>
      <c r="AB12" s="42">
        <v>0.41440867070449477</v>
      </c>
      <c r="AC12" s="89">
        <v>2.6004728132387704</v>
      </c>
      <c r="AD12" s="91">
        <v>4.2715970672617152</v>
      </c>
      <c r="AE12" s="92" t="s">
        <v>31</v>
      </c>
    </row>
    <row r="13" spans="1:31" ht="18.95" customHeight="1" x14ac:dyDescent="0.2">
      <c r="A13" s="36" t="s">
        <v>33</v>
      </c>
      <c r="B13" s="47" t="s">
        <v>34</v>
      </c>
      <c r="C13" s="37">
        <v>8</v>
      </c>
      <c r="D13" s="38">
        <v>8</v>
      </c>
      <c r="E13" s="23">
        <v>790</v>
      </c>
      <c r="F13" s="39">
        <v>648</v>
      </c>
      <c r="G13" s="25">
        <f t="shared" si="0"/>
        <v>-142</v>
      </c>
      <c r="H13" s="26">
        <f t="shared" si="1"/>
        <v>9.974747474747474</v>
      </c>
      <c r="I13" s="27">
        <f t="shared" si="1"/>
        <v>8.1818181818181817</v>
      </c>
      <c r="J13" s="28">
        <v>808</v>
      </c>
      <c r="K13" s="39">
        <v>619</v>
      </c>
      <c r="L13" s="25">
        <f t="shared" si="2"/>
        <v>-189</v>
      </c>
      <c r="M13" s="31">
        <v>9</v>
      </c>
      <c r="N13" s="39">
        <v>7</v>
      </c>
      <c r="O13" s="25">
        <f t="shared" si="3"/>
        <v>-2</v>
      </c>
      <c r="P13" s="26">
        <f t="shared" si="4"/>
        <v>1.1138613861386137</v>
      </c>
      <c r="Q13" s="27">
        <f t="shared" si="4"/>
        <v>1.1308562197092082</v>
      </c>
      <c r="R13" s="26">
        <f t="shared" si="5"/>
        <v>10.202020202020202</v>
      </c>
      <c r="S13" s="27">
        <f t="shared" si="5"/>
        <v>7.8156565656565657</v>
      </c>
      <c r="T13" s="28">
        <v>126</v>
      </c>
      <c r="U13" s="39">
        <v>153</v>
      </c>
      <c r="V13" s="25">
        <f t="shared" si="6"/>
        <v>27</v>
      </c>
      <c r="W13" s="31">
        <f t="shared" si="7"/>
        <v>15.75</v>
      </c>
      <c r="X13" s="24">
        <f t="shared" si="7"/>
        <v>19.125</v>
      </c>
      <c r="Y13" s="88">
        <v>74.3</v>
      </c>
      <c r="Z13" s="91">
        <v>60</v>
      </c>
      <c r="AA13" s="26">
        <v>0.145985401459854</v>
      </c>
      <c r="AB13" s="42">
        <v>0.59760956175298807</v>
      </c>
      <c r="AC13" s="89">
        <v>2.4817518248175183</v>
      </c>
      <c r="AD13" s="91">
        <v>6.1752988047808763</v>
      </c>
      <c r="AE13" s="92" t="s">
        <v>33</v>
      </c>
    </row>
    <row r="14" spans="1:31" ht="18.95" customHeight="1" x14ac:dyDescent="0.2">
      <c r="A14" s="36" t="s">
        <v>35</v>
      </c>
      <c r="B14" s="47" t="s">
        <v>77</v>
      </c>
      <c r="C14" s="37">
        <v>8</v>
      </c>
      <c r="D14" s="38">
        <v>8</v>
      </c>
      <c r="E14" s="23">
        <v>998</v>
      </c>
      <c r="F14" s="39">
        <v>777</v>
      </c>
      <c r="G14" s="25">
        <f t="shared" si="0"/>
        <v>-221</v>
      </c>
      <c r="H14" s="26">
        <f t="shared" si="1"/>
        <v>12.6010101010101</v>
      </c>
      <c r="I14" s="27">
        <f t="shared" si="1"/>
        <v>9.8106060606060606</v>
      </c>
      <c r="J14" s="28">
        <v>965</v>
      </c>
      <c r="K14" s="39">
        <v>757</v>
      </c>
      <c r="L14" s="25">
        <f t="shared" si="2"/>
        <v>-208</v>
      </c>
      <c r="M14" s="31">
        <v>6</v>
      </c>
      <c r="N14" s="39">
        <v>11</v>
      </c>
      <c r="O14" s="25">
        <f t="shared" si="3"/>
        <v>5</v>
      </c>
      <c r="P14" s="26">
        <f t="shared" si="4"/>
        <v>0.62176165803108807</v>
      </c>
      <c r="Q14" s="27">
        <f t="shared" si="4"/>
        <v>1.4531043593130779</v>
      </c>
      <c r="R14" s="26">
        <f t="shared" si="5"/>
        <v>12.184343434343434</v>
      </c>
      <c r="S14" s="27">
        <f t="shared" si="5"/>
        <v>9.558080808080808</v>
      </c>
      <c r="T14" s="28">
        <v>161</v>
      </c>
      <c r="U14" s="39">
        <v>181</v>
      </c>
      <c r="V14" s="25">
        <f t="shared" si="6"/>
        <v>20</v>
      </c>
      <c r="W14" s="31">
        <f t="shared" si="7"/>
        <v>20.125</v>
      </c>
      <c r="X14" s="24">
        <f t="shared" si="7"/>
        <v>22.625</v>
      </c>
      <c r="Y14" s="88">
        <v>61.6</v>
      </c>
      <c r="Z14" s="91">
        <v>59.2</v>
      </c>
      <c r="AA14" s="26">
        <v>0.60679611650485432</v>
      </c>
      <c r="AB14" s="42">
        <v>0.78247261345852892</v>
      </c>
      <c r="AC14" s="89">
        <v>2.7912621359223304</v>
      </c>
      <c r="AD14" s="91">
        <v>3.755868544600939</v>
      </c>
      <c r="AE14" s="92" t="s">
        <v>35</v>
      </c>
    </row>
    <row r="15" spans="1:31" ht="18.95" customHeight="1" x14ac:dyDescent="0.2">
      <c r="A15" s="46">
        <v>10</v>
      </c>
      <c r="B15" s="47" t="s">
        <v>37</v>
      </c>
      <c r="C15" s="37">
        <v>22</v>
      </c>
      <c r="D15" s="38">
        <v>22</v>
      </c>
      <c r="E15" s="23">
        <v>4624</v>
      </c>
      <c r="F15" s="39">
        <v>2998</v>
      </c>
      <c r="G15" s="25">
        <f t="shared" si="0"/>
        <v>-1626</v>
      </c>
      <c r="H15" s="26">
        <f t="shared" si="1"/>
        <v>21.23048668503214</v>
      </c>
      <c r="I15" s="27">
        <f t="shared" si="1"/>
        <v>13.764921946740129</v>
      </c>
      <c r="J15" s="28">
        <v>4105</v>
      </c>
      <c r="K15" s="39">
        <v>2827</v>
      </c>
      <c r="L15" s="25">
        <f t="shared" si="2"/>
        <v>-1278</v>
      </c>
      <c r="M15" s="31">
        <v>307</v>
      </c>
      <c r="N15" s="39">
        <v>198</v>
      </c>
      <c r="O15" s="25">
        <f t="shared" si="3"/>
        <v>-109</v>
      </c>
      <c r="P15" s="26">
        <f t="shared" si="4"/>
        <v>7.4786845310596828</v>
      </c>
      <c r="Q15" s="27">
        <f t="shared" si="4"/>
        <v>7.0038910505836576</v>
      </c>
      <c r="R15" s="26">
        <f t="shared" si="5"/>
        <v>18.847566574839302</v>
      </c>
      <c r="S15" s="27">
        <f t="shared" si="5"/>
        <v>12.979797979797979</v>
      </c>
      <c r="T15" s="28">
        <v>703</v>
      </c>
      <c r="U15" s="39">
        <v>862</v>
      </c>
      <c r="V15" s="25">
        <f t="shared" si="6"/>
        <v>159</v>
      </c>
      <c r="W15" s="31">
        <f t="shared" si="7"/>
        <v>31.954545454545453</v>
      </c>
      <c r="X15" s="24">
        <f t="shared" si="7"/>
        <v>39.18181818181818</v>
      </c>
      <c r="Y15" s="88">
        <v>72.599999999999994</v>
      </c>
      <c r="Z15" s="91">
        <v>72.3</v>
      </c>
      <c r="AA15" s="26">
        <v>0.67806603773584906</v>
      </c>
      <c r="AB15" s="42">
        <v>0.87989441267047952</v>
      </c>
      <c r="AC15" s="89">
        <v>3.2429245283018866</v>
      </c>
      <c r="AD15" s="91">
        <v>3.4755829300483945</v>
      </c>
      <c r="AE15" s="93">
        <v>10</v>
      </c>
    </row>
    <row r="16" spans="1:31" ht="18.95" customHeight="1" x14ac:dyDescent="0.2">
      <c r="A16" s="46">
        <v>11</v>
      </c>
      <c r="B16" s="47" t="s">
        <v>38</v>
      </c>
      <c r="C16" s="37">
        <v>10</v>
      </c>
      <c r="D16" s="38">
        <v>10</v>
      </c>
      <c r="E16" s="23">
        <v>1624</v>
      </c>
      <c r="F16" s="39">
        <v>1334</v>
      </c>
      <c r="G16" s="25">
        <f t="shared" si="0"/>
        <v>-290</v>
      </c>
      <c r="H16" s="26">
        <f t="shared" si="1"/>
        <v>16.404040404040405</v>
      </c>
      <c r="I16" s="27">
        <f t="shared" si="1"/>
        <v>13.474747474747474</v>
      </c>
      <c r="J16" s="28">
        <v>1635</v>
      </c>
      <c r="K16" s="39">
        <v>1324</v>
      </c>
      <c r="L16" s="25">
        <f t="shared" si="2"/>
        <v>-311</v>
      </c>
      <c r="M16" s="31">
        <v>45</v>
      </c>
      <c r="N16" s="39">
        <v>40</v>
      </c>
      <c r="O16" s="25">
        <f t="shared" si="3"/>
        <v>-5</v>
      </c>
      <c r="P16" s="26">
        <f t="shared" si="4"/>
        <v>2.7522935779816518</v>
      </c>
      <c r="Q16" s="27">
        <f t="shared" si="4"/>
        <v>3.0211480362537766</v>
      </c>
      <c r="R16" s="26">
        <f t="shared" si="5"/>
        <v>16.515151515151516</v>
      </c>
      <c r="S16" s="27">
        <f t="shared" si="5"/>
        <v>13.373737373737374</v>
      </c>
      <c r="T16" s="28">
        <v>225</v>
      </c>
      <c r="U16" s="39">
        <v>233</v>
      </c>
      <c r="V16" s="25">
        <f t="shared" si="6"/>
        <v>8</v>
      </c>
      <c r="W16" s="31">
        <f t="shared" si="7"/>
        <v>22.5</v>
      </c>
      <c r="X16" s="24">
        <f t="shared" si="7"/>
        <v>23.3</v>
      </c>
      <c r="Y16" s="88">
        <v>76.599999999999994</v>
      </c>
      <c r="Z16" s="91">
        <v>64.2</v>
      </c>
      <c r="AA16" s="26">
        <v>0.42765502494654317</v>
      </c>
      <c r="AB16" s="42">
        <v>0.26064291920069504</v>
      </c>
      <c r="AC16" s="89">
        <v>2.7797576621525306</v>
      </c>
      <c r="AD16" s="91">
        <v>3.9096437880104258</v>
      </c>
      <c r="AE16" s="93">
        <v>11</v>
      </c>
    </row>
    <row r="17" spans="1:31" ht="18.95" customHeight="1" x14ac:dyDescent="0.2">
      <c r="A17" s="46">
        <v>13</v>
      </c>
      <c r="B17" s="47" t="s">
        <v>39</v>
      </c>
      <c r="C17" s="37">
        <v>9</v>
      </c>
      <c r="D17" s="38">
        <v>9</v>
      </c>
      <c r="E17" s="23">
        <v>1569</v>
      </c>
      <c r="F17" s="39">
        <v>1011</v>
      </c>
      <c r="G17" s="25">
        <f t="shared" si="0"/>
        <v>-558</v>
      </c>
      <c r="H17" s="26">
        <f t="shared" si="1"/>
        <v>17.609427609427609</v>
      </c>
      <c r="I17" s="27">
        <f t="shared" si="1"/>
        <v>11.346801346801346</v>
      </c>
      <c r="J17" s="28">
        <v>1353</v>
      </c>
      <c r="K17" s="39">
        <v>1104</v>
      </c>
      <c r="L17" s="25">
        <f t="shared" si="2"/>
        <v>-249</v>
      </c>
      <c r="M17" s="31">
        <v>21</v>
      </c>
      <c r="N17" s="39">
        <v>20</v>
      </c>
      <c r="O17" s="25">
        <f t="shared" si="3"/>
        <v>-1</v>
      </c>
      <c r="P17" s="26">
        <f t="shared" si="4"/>
        <v>1.5521064301552108</v>
      </c>
      <c r="Q17" s="27">
        <f t="shared" si="4"/>
        <v>1.8115942028985508</v>
      </c>
      <c r="R17" s="26">
        <f t="shared" si="5"/>
        <v>15.185185185185185</v>
      </c>
      <c r="S17" s="27">
        <f t="shared" si="5"/>
        <v>12.390572390572391</v>
      </c>
      <c r="T17" s="28">
        <v>336</v>
      </c>
      <c r="U17" s="39">
        <v>243</v>
      </c>
      <c r="V17" s="25">
        <f t="shared" si="6"/>
        <v>-93</v>
      </c>
      <c r="W17" s="31">
        <f t="shared" si="7"/>
        <v>37.333333333333336</v>
      </c>
      <c r="X17" s="24">
        <f t="shared" si="7"/>
        <v>27</v>
      </c>
      <c r="Y17" s="88">
        <v>77.7</v>
      </c>
      <c r="Z17" s="91">
        <v>74.3</v>
      </c>
      <c r="AA17" s="26">
        <v>0.52863436123348018</v>
      </c>
      <c r="AB17" s="42">
        <v>0.11467889908256881</v>
      </c>
      <c r="AC17" s="89">
        <v>3.0837004405286343</v>
      </c>
      <c r="AD17" s="91">
        <v>4.3577981651376145</v>
      </c>
      <c r="AE17" s="93">
        <v>13</v>
      </c>
    </row>
    <row r="18" spans="1:31" ht="18.95" customHeight="1" x14ac:dyDescent="0.2">
      <c r="A18" s="46">
        <v>14</v>
      </c>
      <c r="B18" s="47" t="s">
        <v>40</v>
      </c>
      <c r="C18" s="37">
        <v>3</v>
      </c>
      <c r="D18" s="38">
        <v>2</v>
      </c>
      <c r="E18" s="23">
        <v>240</v>
      </c>
      <c r="F18" s="39">
        <v>159</v>
      </c>
      <c r="G18" s="25">
        <f t="shared" si="0"/>
        <v>-81</v>
      </c>
      <c r="H18" s="26">
        <f t="shared" si="1"/>
        <v>8.0808080808080813</v>
      </c>
      <c r="I18" s="27">
        <f t="shared" si="1"/>
        <v>8.0303030303030294</v>
      </c>
      <c r="J18" s="28">
        <v>239</v>
      </c>
      <c r="K18" s="39">
        <v>155</v>
      </c>
      <c r="L18" s="25">
        <f t="shared" si="2"/>
        <v>-84</v>
      </c>
      <c r="M18" s="31">
        <v>1</v>
      </c>
      <c r="N18" s="39">
        <v>2</v>
      </c>
      <c r="O18" s="25">
        <f t="shared" si="3"/>
        <v>1</v>
      </c>
      <c r="P18" s="26">
        <f t="shared" si="4"/>
        <v>0.41841004184100417</v>
      </c>
      <c r="Q18" s="27">
        <f t="shared" si="4"/>
        <v>1.2903225806451613</v>
      </c>
      <c r="R18" s="26">
        <f t="shared" si="5"/>
        <v>8.0471380471380467</v>
      </c>
      <c r="S18" s="27">
        <f t="shared" si="5"/>
        <v>7.8282828282828278</v>
      </c>
      <c r="T18" s="28">
        <v>24</v>
      </c>
      <c r="U18" s="39">
        <v>28</v>
      </c>
      <c r="V18" s="25">
        <f t="shared" si="6"/>
        <v>4</v>
      </c>
      <c r="W18" s="31">
        <f t="shared" si="7"/>
        <v>8</v>
      </c>
      <c r="X18" s="24">
        <f t="shared" si="7"/>
        <v>14</v>
      </c>
      <c r="Y18" s="88">
        <v>56.3</v>
      </c>
      <c r="Z18" s="91">
        <v>66.7</v>
      </c>
      <c r="AA18" s="26">
        <v>0</v>
      </c>
      <c r="AB18" s="42">
        <v>1.5748031496062991</v>
      </c>
      <c r="AC18" s="89">
        <v>3.5000000000000004</v>
      </c>
      <c r="AD18" s="91">
        <v>2.3622047244094486</v>
      </c>
      <c r="AE18" s="93">
        <v>14</v>
      </c>
    </row>
    <row r="19" spans="1:31" ht="18.95" customHeight="1" x14ac:dyDescent="0.2">
      <c r="A19" s="46">
        <v>15</v>
      </c>
      <c r="B19" s="47" t="s">
        <v>41</v>
      </c>
      <c r="C19" s="37">
        <v>7</v>
      </c>
      <c r="D19" s="38">
        <v>7</v>
      </c>
      <c r="E19" s="23">
        <v>1013</v>
      </c>
      <c r="F19" s="39">
        <v>1052</v>
      </c>
      <c r="G19" s="25">
        <f t="shared" si="0"/>
        <v>39</v>
      </c>
      <c r="H19" s="26">
        <f t="shared" si="1"/>
        <v>14.617604617604618</v>
      </c>
      <c r="I19" s="27">
        <f t="shared" si="1"/>
        <v>15.180375180375179</v>
      </c>
      <c r="J19" s="28">
        <v>1056</v>
      </c>
      <c r="K19" s="39">
        <v>1046</v>
      </c>
      <c r="L19" s="25">
        <f t="shared" si="2"/>
        <v>-10</v>
      </c>
      <c r="M19" s="31">
        <v>33</v>
      </c>
      <c r="N19" s="39">
        <v>23</v>
      </c>
      <c r="O19" s="25">
        <f t="shared" si="3"/>
        <v>-10</v>
      </c>
      <c r="P19" s="26">
        <f t="shared" si="4"/>
        <v>3.125</v>
      </c>
      <c r="Q19" s="27">
        <f t="shared" si="4"/>
        <v>2.1988527724665392</v>
      </c>
      <c r="R19" s="26">
        <f t="shared" si="5"/>
        <v>15.238095238095237</v>
      </c>
      <c r="S19" s="27">
        <f t="shared" si="5"/>
        <v>15.093795093795093</v>
      </c>
      <c r="T19" s="28">
        <v>133</v>
      </c>
      <c r="U19" s="39">
        <v>139</v>
      </c>
      <c r="V19" s="25">
        <f t="shared" si="6"/>
        <v>6</v>
      </c>
      <c r="W19" s="31">
        <f t="shared" si="7"/>
        <v>19</v>
      </c>
      <c r="X19" s="24">
        <f t="shared" si="7"/>
        <v>19.857142857142858</v>
      </c>
      <c r="Y19" s="88">
        <v>68.900000000000006</v>
      </c>
      <c r="Z19" s="91">
        <v>67.5</v>
      </c>
      <c r="AA19" s="26">
        <v>0.54288816503800219</v>
      </c>
      <c r="AB19" s="42">
        <v>0.42553191489361702</v>
      </c>
      <c r="AC19" s="89">
        <v>3.5830618892508146</v>
      </c>
      <c r="AD19" s="91">
        <v>2.2340425531914896</v>
      </c>
      <c r="AE19" s="93">
        <v>15</v>
      </c>
    </row>
    <row r="20" spans="1:31" ht="18.95" customHeight="1" x14ac:dyDescent="0.2">
      <c r="A20" s="46">
        <v>17</v>
      </c>
      <c r="B20" s="47" t="s">
        <v>42</v>
      </c>
      <c r="C20" s="37">
        <v>5</v>
      </c>
      <c r="D20" s="38">
        <v>5</v>
      </c>
      <c r="E20" s="23">
        <v>641</v>
      </c>
      <c r="F20" s="39">
        <v>581</v>
      </c>
      <c r="G20" s="25">
        <f t="shared" si="0"/>
        <v>-60</v>
      </c>
      <c r="H20" s="26">
        <f t="shared" si="1"/>
        <v>12.949494949494948</v>
      </c>
      <c r="I20" s="27">
        <f t="shared" si="1"/>
        <v>11.737373737373737</v>
      </c>
      <c r="J20" s="28">
        <v>642</v>
      </c>
      <c r="K20" s="39">
        <v>565</v>
      </c>
      <c r="L20" s="25">
        <f t="shared" si="2"/>
        <v>-77</v>
      </c>
      <c r="M20" s="31">
        <v>1</v>
      </c>
      <c r="N20" s="39">
        <v>1</v>
      </c>
      <c r="O20" s="25">
        <f t="shared" si="3"/>
        <v>0</v>
      </c>
      <c r="P20" s="26">
        <f t="shared" si="4"/>
        <v>0.1557632398753894</v>
      </c>
      <c r="Q20" s="27">
        <f t="shared" si="4"/>
        <v>0.17699115044247787</v>
      </c>
      <c r="R20" s="26">
        <f t="shared" si="5"/>
        <v>12.969696969696971</v>
      </c>
      <c r="S20" s="27">
        <f t="shared" si="5"/>
        <v>11.414141414141413</v>
      </c>
      <c r="T20" s="28">
        <v>65</v>
      </c>
      <c r="U20" s="39">
        <v>77</v>
      </c>
      <c r="V20" s="25">
        <f t="shared" si="6"/>
        <v>12</v>
      </c>
      <c r="W20" s="31">
        <f t="shared" si="7"/>
        <v>13</v>
      </c>
      <c r="X20" s="24">
        <f t="shared" si="7"/>
        <v>15.4</v>
      </c>
      <c r="Y20" s="88">
        <v>63.4</v>
      </c>
      <c r="Z20" s="91">
        <v>76.900000000000006</v>
      </c>
      <c r="AA20" s="26">
        <v>0.1851851851851852</v>
      </c>
      <c r="AB20" s="42">
        <v>0.21052631578947367</v>
      </c>
      <c r="AC20" s="89">
        <v>2.5925925925925926</v>
      </c>
      <c r="AD20" s="91">
        <v>1.0526315789473684</v>
      </c>
      <c r="AE20" s="93">
        <v>17</v>
      </c>
    </row>
    <row r="21" spans="1:31" ht="18.95" customHeight="1" x14ac:dyDescent="0.2">
      <c r="A21" s="46">
        <v>18</v>
      </c>
      <c r="B21" s="47" t="s">
        <v>43</v>
      </c>
      <c r="C21" s="37">
        <v>5</v>
      </c>
      <c r="D21" s="38">
        <v>4</v>
      </c>
      <c r="E21" s="23">
        <v>426</v>
      </c>
      <c r="F21" s="39">
        <v>348</v>
      </c>
      <c r="G21" s="25">
        <f t="shared" si="0"/>
        <v>-78</v>
      </c>
      <c r="H21" s="26">
        <f t="shared" si="1"/>
        <v>8.6060606060606055</v>
      </c>
      <c r="I21" s="27">
        <f t="shared" si="1"/>
        <v>8.7878787878787872</v>
      </c>
      <c r="J21" s="28">
        <v>448</v>
      </c>
      <c r="K21" s="39">
        <v>358</v>
      </c>
      <c r="L21" s="25">
        <f t="shared" si="2"/>
        <v>-90</v>
      </c>
      <c r="M21" s="31">
        <v>0</v>
      </c>
      <c r="N21" s="39">
        <v>1</v>
      </c>
      <c r="O21" s="25">
        <f t="shared" si="3"/>
        <v>1</v>
      </c>
      <c r="P21" s="26">
        <f t="shared" si="4"/>
        <v>0</v>
      </c>
      <c r="Q21" s="27">
        <f t="shared" si="4"/>
        <v>0.27932960893854747</v>
      </c>
      <c r="R21" s="26">
        <f t="shared" si="5"/>
        <v>9.0505050505050502</v>
      </c>
      <c r="S21" s="27">
        <f t="shared" si="5"/>
        <v>9.0404040404040398</v>
      </c>
      <c r="T21" s="28">
        <v>70</v>
      </c>
      <c r="U21" s="39">
        <v>58</v>
      </c>
      <c r="V21" s="25">
        <f t="shared" si="6"/>
        <v>-12</v>
      </c>
      <c r="W21" s="31">
        <f t="shared" si="7"/>
        <v>14</v>
      </c>
      <c r="X21" s="24">
        <f t="shared" si="7"/>
        <v>14.5</v>
      </c>
      <c r="Y21" s="88">
        <v>64.3</v>
      </c>
      <c r="Z21" s="91">
        <v>83.3</v>
      </c>
      <c r="AA21" s="26">
        <v>0.56022408963585435</v>
      </c>
      <c r="AB21" s="42">
        <v>0.3236245954692557</v>
      </c>
      <c r="AC21" s="89">
        <v>3.6414565826330536</v>
      </c>
      <c r="AD21" s="91">
        <v>1.2944983818770228</v>
      </c>
      <c r="AE21" s="93">
        <v>18</v>
      </c>
    </row>
    <row r="22" spans="1:31" ht="18.95" customHeight="1" x14ac:dyDescent="0.2">
      <c r="A22" s="46">
        <v>19</v>
      </c>
      <c r="B22" s="47" t="s">
        <v>44</v>
      </c>
      <c r="C22" s="37">
        <v>3</v>
      </c>
      <c r="D22" s="38">
        <v>3</v>
      </c>
      <c r="E22" s="23">
        <v>349</v>
      </c>
      <c r="F22" s="39">
        <v>249</v>
      </c>
      <c r="G22" s="25">
        <f t="shared" si="0"/>
        <v>-100</v>
      </c>
      <c r="H22" s="26">
        <f t="shared" si="1"/>
        <v>11.750841750841749</v>
      </c>
      <c r="I22" s="27">
        <f t="shared" si="1"/>
        <v>8.3838383838383841</v>
      </c>
      <c r="J22" s="28">
        <v>333</v>
      </c>
      <c r="K22" s="39">
        <v>251</v>
      </c>
      <c r="L22" s="25">
        <f t="shared" si="2"/>
        <v>-82</v>
      </c>
      <c r="M22" s="31">
        <v>1</v>
      </c>
      <c r="N22" s="39">
        <v>0</v>
      </c>
      <c r="O22" s="25">
        <f t="shared" si="3"/>
        <v>-1</v>
      </c>
      <c r="P22" s="26">
        <f t="shared" si="4"/>
        <v>0.3003003003003003</v>
      </c>
      <c r="Q22" s="27">
        <f t="shared" si="4"/>
        <v>0</v>
      </c>
      <c r="R22" s="26">
        <f t="shared" si="5"/>
        <v>11.212121212121211</v>
      </c>
      <c r="S22" s="27">
        <f t="shared" si="5"/>
        <v>8.4511784511784516</v>
      </c>
      <c r="T22" s="28">
        <v>55</v>
      </c>
      <c r="U22" s="39">
        <v>53</v>
      </c>
      <c r="V22" s="25">
        <f t="shared" si="6"/>
        <v>-2</v>
      </c>
      <c r="W22" s="31">
        <f t="shared" si="7"/>
        <v>18.333333333333332</v>
      </c>
      <c r="X22" s="24">
        <f t="shared" si="7"/>
        <v>17.666666666666668</v>
      </c>
      <c r="Y22" s="88">
        <v>62.5</v>
      </c>
      <c r="Z22" s="91">
        <v>61.1</v>
      </c>
      <c r="AA22" s="26">
        <v>0.69930069930069927</v>
      </c>
      <c r="AB22" s="42">
        <v>2.0942408376963351</v>
      </c>
      <c r="AC22" s="89">
        <v>1.3986013986013985</v>
      </c>
      <c r="AD22" s="91">
        <v>1.5706806282722512</v>
      </c>
      <c r="AE22" s="93">
        <v>19</v>
      </c>
    </row>
    <row r="23" spans="1:31" ht="41.25" customHeight="1" x14ac:dyDescent="0.2">
      <c r="A23" s="46">
        <v>20</v>
      </c>
      <c r="B23" s="47" t="s">
        <v>45</v>
      </c>
      <c r="C23" s="37">
        <v>2</v>
      </c>
      <c r="D23" s="38">
        <v>2</v>
      </c>
      <c r="E23" s="23">
        <v>222</v>
      </c>
      <c r="F23" s="39">
        <v>204</v>
      </c>
      <c r="G23" s="25">
        <f t="shared" si="0"/>
        <v>-18</v>
      </c>
      <c r="H23" s="26">
        <f t="shared" si="1"/>
        <v>11.212121212121211</v>
      </c>
      <c r="I23" s="27">
        <f t="shared" si="1"/>
        <v>10.303030303030303</v>
      </c>
      <c r="J23" s="28">
        <v>218</v>
      </c>
      <c r="K23" s="39">
        <v>214</v>
      </c>
      <c r="L23" s="25">
        <f t="shared" si="2"/>
        <v>-4</v>
      </c>
      <c r="M23" s="31">
        <v>30</v>
      </c>
      <c r="N23" s="39">
        <v>14</v>
      </c>
      <c r="O23" s="25">
        <f t="shared" si="3"/>
        <v>-16</v>
      </c>
      <c r="P23" s="26">
        <f t="shared" si="4"/>
        <v>13.761467889908257</v>
      </c>
      <c r="Q23" s="27">
        <f t="shared" si="4"/>
        <v>6.5420560747663545</v>
      </c>
      <c r="R23" s="26">
        <f t="shared" si="5"/>
        <v>11.01010101010101</v>
      </c>
      <c r="S23" s="27">
        <f t="shared" si="5"/>
        <v>10.808080808080808</v>
      </c>
      <c r="T23" s="28">
        <v>43</v>
      </c>
      <c r="U23" s="39">
        <v>32</v>
      </c>
      <c r="V23" s="25">
        <f t="shared" si="6"/>
        <v>-11</v>
      </c>
      <c r="W23" s="31">
        <f t="shared" si="7"/>
        <v>21.5</v>
      </c>
      <c r="X23" s="24">
        <f t="shared" si="7"/>
        <v>16</v>
      </c>
      <c r="Y23" s="88">
        <v>70.599999999999994</v>
      </c>
      <c r="Z23" s="94">
        <v>76.5</v>
      </c>
      <c r="AA23" s="89">
        <v>0.55865921787709494</v>
      </c>
      <c r="AB23" s="42">
        <v>1.0638297872340425</v>
      </c>
      <c r="AC23" s="89">
        <v>2.2346368715083798</v>
      </c>
      <c r="AD23" s="91">
        <v>1.0638297872340425</v>
      </c>
      <c r="AE23" s="93">
        <v>20</v>
      </c>
    </row>
    <row r="24" spans="1:31" ht="18.95" customHeight="1" x14ac:dyDescent="0.2">
      <c r="A24" s="46">
        <v>21</v>
      </c>
      <c r="B24" s="47" t="s">
        <v>46</v>
      </c>
      <c r="C24" s="37">
        <v>5</v>
      </c>
      <c r="D24" s="38">
        <v>5</v>
      </c>
      <c r="E24" s="23">
        <v>735</v>
      </c>
      <c r="F24" s="39">
        <v>701</v>
      </c>
      <c r="G24" s="25">
        <f t="shared" si="0"/>
        <v>-34</v>
      </c>
      <c r="H24" s="26">
        <f t="shared" si="1"/>
        <v>14.848484848484848</v>
      </c>
      <c r="I24" s="27">
        <f t="shared" si="1"/>
        <v>14.161616161616159</v>
      </c>
      <c r="J24" s="28">
        <v>736</v>
      </c>
      <c r="K24" s="39">
        <v>650</v>
      </c>
      <c r="L24" s="25">
        <f t="shared" si="2"/>
        <v>-86</v>
      </c>
      <c r="M24" s="31">
        <v>39</v>
      </c>
      <c r="N24" s="39">
        <v>25</v>
      </c>
      <c r="O24" s="25">
        <f t="shared" si="3"/>
        <v>-14</v>
      </c>
      <c r="P24" s="26">
        <f t="shared" si="4"/>
        <v>5.2989130434782608</v>
      </c>
      <c r="Q24" s="27">
        <f t="shared" si="4"/>
        <v>3.8461538461538463</v>
      </c>
      <c r="R24" s="26">
        <f t="shared" si="5"/>
        <v>14.868686868686867</v>
      </c>
      <c r="S24" s="27">
        <f t="shared" si="5"/>
        <v>13.131313131313131</v>
      </c>
      <c r="T24" s="28">
        <v>103</v>
      </c>
      <c r="U24" s="39">
        <v>147</v>
      </c>
      <c r="V24" s="25">
        <f t="shared" si="6"/>
        <v>44</v>
      </c>
      <c r="W24" s="31">
        <f t="shared" si="7"/>
        <v>20.6</v>
      </c>
      <c r="X24" s="24">
        <f t="shared" si="7"/>
        <v>29.4</v>
      </c>
      <c r="Y24" s="88">
        <v>80.3</v>
      </c>
      <c r="Z24" s="91">
        <v>60.7</v>
      </c>
      <c r="AA24" s="26">
        <v>0.62695924764890276</v>
      </c>
      <c r="AB24" s="42">
        <v>0.71942446043165476</v>
      </c>
      <c r="AC24" s="89">
        <v>1.4106583072100314</v>
      </c>
      <c r="AD24" s="91">
        <v>3.2374100719424459</v>
      </c>
      <c r="AE24" s="93">
        <v>21</v>
      </c>
    </row>
    <row r="25" spans="1:31" ht="18.95" customHeight="1" x14ac:dyDescent="0.2">
      <c r="A25" s="46">
        <v>22</v>
      </c>
      <c r="B25" s="47" t="s">
        <v>47</v>
      </c>
      <c r="C25" s="37">
        <v>5</v>
      </c>
      <c r="D25" s="38">
        <v>5</v>
      </c>
      <c r="E25" s="23">
        <v>563</v>
      </c>
      <c r="F25" s="39">
        <v>497</v>
      </c>
      <c r="G25" s="25">
        <f t="shared" si="0"/>
        <v>-66</v>
      </c>
      <c r="H25" s="26">
        <f t="shared" si="1"/>
        <v>11.373737373737372</v>
      </c>
      <c r="I25" s="27">
        <f t="shared" si="1"/>
        <v>10.04040404040404</v>
      </c>
      <c r="J25" s="28">
        <v>555</v>
      </c>
      <c r="K25" s="39">
        <v>469</v>
      </c>
      <c r="L25" s="25">
        <f t="shared" si="2"/>
        <v>-86</v>
      </c>
      <c r="M25" s="31">
        <v>4</v>
      </c>
      <c r="N25" s="39">
        <v>8</v>
      </c>
      <c r="O25" s="25">
        <f t="shared" si="3"/>
        <v>4</v>
      </c>
      <c r="P25" s="26">
        <f t="shared" si="4"/>
        <v>0.72072072072072069</v>
      </c>
      <c r="Q25" s="27">
        <f t="shared" si="4"/>
        <v>1.7057569296375266</v>
      </c>
      <c r="R25" s="26">
        <f t="shared" si="5"/>
        <v>11.212121212121211</v>
      </c>
      <c r="S25" s="27">
        <f t="shared" si="5"/>
        <v>9.474747474747474</v>
      </c>
      <c r="T25" s="28">
        <v>87</v>
      </c>
      <c r="U25" s="39">
        <v>110</v>
      </c>
      <c r="V25" s="25">
        <f t="shared" si="6"/>
        <v>23</v>
      </c>
      <c r="W25" s="31">
        <f t="shared" si="7"/>
        <v>17.399999999999999</v>
      </c>
      <c r="X25" s="24">
        <f t="shared" si="7"/>
        <v>22</v>
      </c>
      <c r="Y25" s="88">
        <v>78.7</v>
      </c>
      <c r="Z25" s="91">
        <v>76.099999999999994</v>
      </c>
      <c r="AA25" s="26">
        <v>0.21097046413502107</v>
      </c>
      <c r="AB25" s="42">
        <v>0.97560975609756095</v>
      </c>
      <c r="AC25" s="89">
        <v>1.89873417721519</v>
      </c>
      <c r="AD25" s="91">
        <v>1.7073170731707319</v>
      </c>
      <c r="AE25" s="93">
        <v>22</v>
      </c>
    </row>
    <row r="26" spans="1:31" ht="18.95" customHeight="1" x14ac:dyDescent="0.2">
      <c r="A26" s="46">
        <v>23</v>
      </c>
      <c r="B26" s="47" t="s">
        <v>48</v>
      </c>
      <c r="C26" s="37">
        <v>3</v>
      </c>
      <c r="D26" s="38">
        <v>3</v>
      </c>
      <c r="E26" s="23">
        <v>282</v>
      </c>
      <c r="F26" s="39">
        <v>199</v>
      </c>
      <c r="G26" s="25">
        <f t="shared" si="0"/>
        <v>-83</v>
      </c>
      <c r="H26" s="26">
        <f t="shared" si="1"/>
        <v>9.4949494949494948</v>
      </c>
      <c r="I26" s="27">
        <f t="shared" si="1"/>
        <v>6.7003367003366998</v>
      </c>
      <c r="J26" s="28">
        <v>291</v>
      </c>
      <c r="K26" s="39">
        <v>205</v>
      </c>
      <c r="L26" s="25">
        <f t="shared" si="2"/>
        <v>-86</v>
      </c>
      <c r="M26" s="31">
        <v>4</v>
      </c>
      <c r="N26" s="39">
        <v>5</v>
      </c>
      <c r="O26" s="25">
        <f t="shared" si="3"/>
        <v>1</v>
      </c>
      <c r="P26" s="26">
        <f t="shared" si="4"/>
        <v>1.3745704467353952</v>
      </c>
      <c r="Q26" s="27">
        <f t="shared" si="4"/>
        <v>2.4390243902439024</v>
      </c>
      <c r="R26" s="26">
        <f t="shared" si="5"/>
        <v>9.7979797979797976</v>
      </c>
      <c r="S26" s="27">
        <f t="shared" si="5"/>
        <v>6.9023569023569014</v>
      </c>
      <c r="T26" s="28">
        <v>22</v>
      </c>
      <c r="U26" s="39">
        <v>16</v>
      </c>
      <c r="V26" s="25">
        <f t="shared" si="6"/>
        <v>-6</v>
      </c>
      <c r="W26" s="31">
        <f t="shared" si="7"/>
        <v>7.333333333333333</v>
      </c>
      <c r="X26" s="24">
        <f t="shared" si="7"/>
        <v>5.333333333333333</v>
      </c>
      <c r="Y26" s="88">
        <v>87.1</v>
      </c>
      <c r="Z26" s="91">
        <v>70</v>
      </c>
      <c r="AA26" s="26">
        <v>0</v>
      </c>
      <c r="AB26" s="42">
        <v>0</v>
      </c>
      <c r="AC26" s="89">
        <v>1.4925373134328357</v>
      </c>
      <c r="AD26" s="91">
        <v>3.2085561497326207</v>
      </c>
      <c r="AE26" s="93">
        <v>23</v>
      </c>
    </row>
    <row r="27" spans="1:31" ht="18.95" customHeight="1" x14ac:dyDescent="0.2">
      <c r="A27" s="46">
        <v>24</v>
      </c>
      <c r="B27" s="47" t="s">
        <v>49</v>
      </c>
      <c r="C27" s="37">
        <v>6</v>
      </c>
      <c r="D27" s="38">
        <v>6</v>
      </c>
      <c r="E27" s="23">
        <v>1017</v>
      </c>
      <c r="F27" s="39">
        <v>717</v>
      </c>
      <c r="G27" s="25">
        <f t="shared" si="0"/>
        <v>-300</v>
      </c>
      <c r="H27" s="26">
        <f t="shared" si="1"/>
        <v>17.121212121212121</v>
      </c>
      <c r="I27" s="27">
        <f t="shared" si="1"/>
        <v>12.070707070707071</v>
      </c>
      <c r="J27" s="28">
        <v>930</v>
      </c>
      <c r="K27" s="39">
        <v>732</v>
      </c>
      <c r="L27" s="25">
        <f t="shared" si="2"/>
        <v>-198</v>
      </c>
      <c r="M27" s="31">
        <v>33</v>
      </c>
      <c r="N27" s="39">
        <v>51</v>
      </c>
      <c r="O27" s="25">
        <f t="shared" si="3"/>
        <v>18</v>
      </c>
      <c r="P27" s="26">
        <f t="shared" si="4"/>
        <v>3.5483870967741935</v>
      </c>
      <c r="Q27" s="27">
        <f t="shared" si="4"/>
        <v>6.9672131147540979</v>
      </c>
      <c r="R27" s="26">
        <f t="shared" si="5"/>
        <v>15.656565656565656</v>
      </c>
      <c r="S27" s="27">
        <f t="shared" si="5"/>
        <v>12.323232323232324</v>
      </c>
      <c r="T27" s="28">
        <v>220</v>
      </c>
      <c r="U27" s="39">
        <v>198</v>
      </c>
      <c r="V27" s="25">
        <f t="shared" si="6"/>
        <v>-22</v>
      </c>
      <c r="W27" s="31">
        <f t="shared" si="7"/>
        <v>36.666666666666664</v>
      </c>
      <c r="X27" s="24">
        <f t="shared" si="7"/>
        <v>33</v>
      </c>
      <c r="Y27" s="88">
        <v>61.9</v>
      </c>
      <c r="Z27" s="91">
        <v>66.7</v>
      </c>
      <c r="AA27" s="26">
        <v>0.66225165562913912</v>
      </c>
      <c r="AB27" s="42">
        <v>0</v>
      </c>
      <c r="AC27" s="89">
        <v>4.2384105960264904</v>
      </c>
      <c r="AD27" s="91">
        <v>4.2517006802721085</v>
      </c>
      <c r="AE27" s="93">
        <v>24</v>
      </c>
    </row>
    <row r="28" spans="1:31" ht="18.95" customHeight="1" x14ac:dyDescent="0.2">
      <c r="A28" s="46">
        <v>25</v>
      </c>
      <c r="B28" s="47" t="s">
        <v>50</v>
      </c>
      <c r="C28" s="37">
        <v>4</v>
      </c>
      <c r="D28" s="38">
        <v>4</v>
      </c>
      <c r="E28" s="23">
        <v>496</v>
      </c>
      <c r="F28" s="39">
        <v>1834</v>
      </c>
      <c r="G28" s="25">
        <f t="shared" si="0"/>
        <v>1338</v>
      </c>
      <c r="H28" s="26">
        <f t="shared" si="1"/>
        <v>12.525252525252524</v>
      </c>
      <c r="I28" s="27">
        <f t="shared" si="1"/>
        <v>46.313131313131315</v>
      </c>
      <c r="J28" s="28">
        <v>458</v>
      </c>
      <c r="K28" s="39">
        <v>1871</v>
      </c>
      <c r="L28" s="25">
        <f t="shared" si="2"/>
        <v>1413</v>
      </c>
      <c r="M28" s="31">
        <v>1</v>
      </c>
      <c r="N28" s="39">
        <v>0</v>
      </c>
      <c r="O28" s="25">
        <f t="shared" si="3"/>
        <v>-1</v>
      </c>
      <c r="P28" s="26">
        <f t="shared" si="4"/>
        <v>0.21834061135371177</v>
      </c>
      <c r="Q28" s="27">
        <f t="shared" si="4"/>
        <v>0</v>
      </c>
      <c r="R28" s="26">
        <f t="shared" si="5"/>
        <v>11.565656565656566</v>
      </c>
      <c r="S28" s="27">
        <f t="shared" si="5"/>
        <v>47.247474747474747</v>
      </c>
      <c r="T28" s="28">
        <v>99</v>
      </c>
      <c r="U28" s="39">
        <v>61</v>
      </c>
      <c r="V28" s="25">
        <f t="shared" si="6"/>
        <v>-38</v>
      </c>
      <c r="W28" s="31">
        <f t="shared" si="7"/>
        <v>24.75</v>
      </c>
      <c r="X28" s="24">
        <f t="shared" si="7"/>
        <v>15.25</v>
      </c>
      <c r="Y28" s="88">
        <v>52.8</v>
      </c>
      <c r="Z28" s="91">
        <v>51.4</v>
      </c>
      <c r="AA28" s="26">
        <v>0.49382716049382713</v>
      </c>
      <c r="AB28" s="42">
        <v>0.37336652146857496</v>
      </c>
      <c r="AC28" s="89">
        <v>5.6790123456790127</v>
      </c>
      <c r="AD28" s="91">
        <v>0.74673304293714993</v>
      </c>
      <c r="AE28" s="93">
        <v>25</v>
      </c>
    </row>
    <row r="29" spans="1:31" ht="18.95" customHeight="1" x14ac:dyDescent="0.2">
      <c r="A29" s="46">
        <v>26</v>
      </c>
      <c r="B29" s="47" t="s">
        <v>51</v>
      </c>
      <c r="C29" s="37">
        <v>6</v>
      </c>
      <c r="D29" s="38">
        <v>6</v>
      </c>
      <c r="E29" s="23">
        <v>552</v>
      </c>
      <c r="F29" s="39">
        <v>527</v>
      </c>
      <c r="G29" s="25">
        <f t="shared" si="0"/>
        <v>-25</v>
      </c>
      <c r="H29" s="26">
        <f t="shared" si="1"/>
        <v>9.2929292929292924</v>
      </c>
      <c r="I29" s="27">
        <f t="shared" si="1"/>
        <v>8.872053872053872</v>
      </c>
      <c r="J29" s="28">
        <v>573</v>
      </c>
      <c r="K29" s="39">
        <v>521</v>
      </c>
      <c r="L29" s="25">
        <f t="shared" si="2"/>
        <v>-52</v>
      </c>
      <c r="M29" s="31">
        <v>0</v>
      </c>
      <c r="N29" s="39">
        <v>0</v>
      </c>
      <c r="O29" s="25">
        <f t="shared" si="3"/>
        <v>0</v>
      </c>
      <c r="P29" s="26">
        <f t="shared" si="4"/>
        <v>0</v>
      </c>
      <c r="Q29" s="27">
        <f t="shared" si="4"/>
        <v>0</v>
      </c>
      <c r="R29" s="26">
        <f t="shared" si="5"/>
        <v>9.6464646464646453</v>
      </c>
      <c r="S29" s="27">
        <f t="shared" si="5"/>
        <v>8.7710437710437699</v>
      </c>
      <c r="T29" s="28">
        <v>89</v>
      </c>
      <c r="U29" s="39">
        <v>94</v>
      </c>
      <c r="V29" s="25">
        <f t="shared" si="6"/>
        <v>5</v>
      </c>
      <c r="W29" s="31">
        <f t="shared" si="7"/>
        <v>14.833333333333334</v>
      </c>
      <c r="X29" s="24">
        <f t="shared" si="7"/>
        <v>15.666666666666666</v>
      </c>
      <c r="Y29" s="88">
        <v>63.1</v>
      </c>
      <c r="Z29" s="91">
        <v>69.400000000000006</v>
      </c>
      <c r="AA29" s="26">
        <v>0</v>
      </c>
      <c r="AB29" s="42">
        <v>0.24271844660194172</v>
      </c>
      <c r="AC29" s="89">
        <v>5.298013245033113</v>
      </c>
      <c r="AD29" s="91">
        <v>3.3980582524271843</v>
      </c>
      <c r="AE29" s="93">
        <v>26</v>
      </c>
    </row>
    <row r="30" spans="1:31" ht="18.95" customHeight="1" x14ac:dyDescent="0.2">
      <c r="A30" s="46">
        <v>28</v>
      </c>
      <c r="B30" s="47" t="s">
        <v>52</v>
      </c>
      <c r="C30" s="37">
        <v>3</v>
      </c>
      <c r="D30" s="38">
        <v>2</v>
      </c>
      <c r="E30" s="23">
        <v>232</v>
      </c>
      <c r="F30" s="39">
        <v>152</v>
      </c>
      <c r="G30" s="25">
        <f t="shared" si="0"/>
        <v>-80</v>
      </c>
      <c r="H30" s="26">
        <f t="shared" si="1"/>
        <v>7.8114478114478105</v>
      </c>
      <c r="I30" s="27">
        <f t="shared" si="1"/>
        <v>7.6767676767676765</v>
      </c>
      <c r="J30" s="28">
        <v>238</v>
      </c>
      <c r="K30" s="39">
        <v>167</v>
      </c>
      <c r="L30" s="25">
        <f t="shared" si="2"/>
        <v>-71</v>
      </c>
      <c r="M30" s="31">
        <v>1</v>
      </c>
      <c r="N30" s="39">
        <v>5</v>
      </c>
      <c r="O30" s="25">
        <f t="shared" si="3"/>
        <v>4</v>
      </c>
      <c r="P30" s="26">
        <f t="shared" si="4"/>
        <v>0.42016806722689076</v>
      </c>
      <c r="Q30" s="27">
        <f t="shared" si="4"/>
        <v>2.9940119760479043</v>
      </c>
      <c r="R30" s="26">
        <f t="shared" si="5"/>
        <v>8.0134680134680121</v>
      </c>
      <c r="S30" s="27">
        <f t="shared" si="5"/>
        <v>8.4343434343434343</v>
      </c>
      <c r="T30" s="28">
        <v>18</v>
      </c>
      <c r="U30" s="39">
        <v>3</v>
      </c>
      <c r="V30" s="25">
        <f t="shared" si="6"/>
        <v>-15</v>
      </c>
      <c r="W30" s="31">
        <f t="shared" si="7"/>
        <v>6</v>
      </c>
      <c r="X30" s="24">
        <f t="shared" si="7"/>
        <v>1.5</v>
      </c>
      <c r="Y30" s="88">
        <v>75</v>
      </c>
      <c r="Z30" s="91">
        <v>57.1</v>
      </c>
      <c r="AA30" s="26">
        <v>0</v>
      </c>
      <c r="AB30" s="42">
        <v>0</v>
      </c>
      <c r="AC30" s="89">
        <v>1.5306122448979591</v>
      </c>
      <c r="AD30" s="91">
        <v>4.3795620437956204</v>
      </c>
      <c r="AE30" s="93">
        <v>28</v>
      </c>
    </row>
    <row r="31" spans="1:31" ht="18.95" customHeight="1" x14ac:dyDescent="0.2">
      <c r="A31" s="46">
        <v>29</v>
      </c>
      <c r="B31" s="47" t="s">
        <v>53</v>
      </c>
      <c r="C31" s="37">
        <v>27</v>
      </c>
      <c r="D31" s="38">
        <v>27</v>
      </c>
      <c r="E31" s="23">
        <v>4744</v>
      </c>
      <c r="F31" s="39">
        <v>4610</v>
      </c>
      <c r="G31" s="25">
        <f t="shared" si="0"/>
        <v>-134</v>
      </c>
      <c r="H31" s="26">
        <f t="shared" si="1"/>
        <v>17.747848858959969</v>
      </c>
      <c r="I31" s="27">
        <f t="shared" si="1"/>
        <v>17.246539468761689</v>
      </c>
      <c r="J31" s="28">
        <v>4756</v>
      </c>
      <c r="K31" s="39">
        <v>4538</v>
      </c>
      <c r="L31" s="25">
        <f t="shared" si="2"/>
        <v>-218</v>
      </c>
      <c r="M31" s="31">
        <v>518</v>
      </c>
      <c r="N31" s="39">
        <v>300</v>
      </c>
      <c r="O31" s="25">
        <f t="shared" si="3"/>
        <v>-218</v>
      </c>
      <c r="P31" s="26">
        <f t="shared" si="4"/>
        <v>10.891505466778806</v>
      </c>
      <c r="Q31" s="27">
        <f t="shared" si="4"/>
        <v>6.6108417805200537</v>
      </c>
      <c r="R31" s="26">
        <f t="shared" si="5"/>
        <v>17.79274223718668</v>
      </c>
      <c r="S31" s="27">
        <f t="shared" si="5"/>
        <v>16.977179199401423</v>
      </c>
      <c r="T31" s="28">
        <v>963</v>
      </c>
      <c r="U31" s="39">
        <v>1022</v>
      </c>
      <c r="V31" s="25">
        <f t="shared" si="6"/>
        <v>59</v>
      </c>
      <c r="W31" s="31">
        <f t="shared" si="7"/>
        <v>35.666666666666664</v>
      </c>
      <c r="X31" s="24">
        <f t="shared" si="7"/>
        <v>37.851851851851855</v>
      </c>
      <c r="Y31" s="88">
        <v>73.599999999999994</v>
      </c>
      <c r="Z31" s="91">
        <v>72.3</v>
      </c>
      <c r="AA31" s="26">
        <v>0.50903537795876819</v>
      </c>
      <c r="AB31" s="42">
        <v>0.76215505913272008</v>
      </c>
      <c r="AC31" s="89">
        <v>3.0287604988546706</v>
      </c>
      <c r="AD31" s="91">
        <v>3.0486202365308803</v>
      </c>
      <c r="AE31" s="93">
        <v>29</v>
      </c>
    </row>
    <row r="32" spans="1:31" ht="18.95" customHeight="1" x14ac:dyDescent="0.2">
      <c r="A32" s="46">
        <v>30</v>
      </c>
      <c r="B32" s="47" t="s">
        <v>54</v>
      </c>
      <c r="C32" s="37">
        <v>6</v>
      </c>
      <c r="D32" s="38">
        <v>6</v>
      </c>
      <c r="E32" s="23">
        <v>850</v>
      </c>
      <c r="F32" s="39">
        <v>893</v>
      </c>
      <c r="G32" s="25">
        <f t="shared" si="0"/>
        <v>43</v>
      </c>
      <c r="H32" s="26">
        <f t="shared" si="1"/>
        <v>14.309764309764308</v>
      </c>
      <c r="I32" s="27">
        <f t="shared" si="1"/>
        <v>15.033670033670035</v>
      </c>
      <c r="J32" s="28">
        <v>840</v>
      </c>
      <c r="K32" s="39">
        <v>874</v>
      </c>
      <c r="L32" s="25">
        <f t="shared" si="2"/>
        <v>34</v>
      </c>
      <c r="M32" s="31">
        <v>85</v>
      </c>
      <c r="N32" s="39">
        <v>69</v>
      </c>
      <c r="O32" s="25">
        <f t="shared" si="3"/>
        <v>-16</v>
      </c>
      <c r="P32" s="26">
        <f t="shared" si="4"/>
        <v>10.119047619047619</v>
      </c>
      <c r="Q32" s="27">
        <f t="shared" si="4"/>
        <v>7.8947368421052628</v>
      </c>
      <c r="R32" s="26">
        <f t="shared" si="5"/>
        <v>14.14141414141414</v>
      </c>
      <c r="S32" s="27">
        <f t="shared" si="5"/>
        <v>14.713804713804713</v>
      </c>
      <c r="T32" s="28">
        <v>152</v>
      </c>
      <c r="U32" s="39">
        <v>170</v>
      </c>
      <c r="V32" s="25">
        <f t="shared" si="6"/>
        <v>18</v>
      </c>
      <c r="W32" s="31">
        <f t="shared" si="7"/>
        <v>25.333333333333332</v>
      </c>
      <c r="X32" s="24">
        <f t="shared" si="7"/>
        <v>28.333333333333332</v>
      </c>
      <c r="Y32" s="88">
        <v>69.2</v>
      </c>
      <c r="Z32" s="91">
        <v>60</v>
      </c>
      <c r="AA32" s="26">
        <v>0.53908355795148255</v>
      </c>
      <c r="AB32" s="42">
        <v>1.1508951406649617</v>
      </c>
      <c r="AC32" s="89">
        <v>4.3126684636118604</v>
      </c>
      <c r="AD32" s="91">
        <v>5.7544757033248084</v>
      </c>
      <c r="AE32" s="93">
        <v>30</v>
      </c>
    </row>
    <row r="33" spans="1:31" ht="18.95" customHeight="1" x14ac:dyDescent="0.2">
      <c r="A33" s="46">
        <v>31</v>
      </c>
      <c r="B33" s="47" t="s">
        <v>55</v>
      </c>
      <c r="C33" s="37">
        <v>5</v>
      </c>
      <c r="D33" s="38">
        <v>5</v>
      </c>
      <c r="E33" s="23">
        <v>594</v>
      </c>
      <c r="F33" s="39">
        <v>429</v>
      </c>
      <c r="G33" s="25">
        <f t="shared" si="0"/>
        <v>-165</v>
      </c>
      <c r="H33" s="26">
        <f t="shared" si="1"/>
        <v>12</v>
      </c>
      <c r="I33" s="27">
        <f t="shared" si="1"/>
        <v>8.6666666666666661</v>
      </c>
      <c r="J33" s="28">
        <v>542</v>
      </c>
      <c r="K33" s="39">
        <v>434</v>
      </c>
      <c r="L33" s="25">
        <f t="shared" si="2"/>
        <v>-108</v>
      </c>
      <c r="M33" s="31">
        <v>0</v>
      </c>
      <c r="N33" s="39">
        <v>0</v>
      </c>
      <c r="O33" s="25">
        <f t="shared" si="3"/>
        <v>0</v>
      </c>
      <c r="P33" s="26">
        <f t="shared" si="4"/>
        <v>0</v>
      </c>
      <c r="Q33" s="27">
        <f t="shared" si="4"/>
        <v>0</v>
      </c>
      <c r="R33" s="26">
        <f t="shared" si="5"/>
        <v>10.94949494949495</v>
      </c>
      <c r="S33" s="27">
        <f t="shared" si="5"/>
        <v>8.7676767676767664</v>
      </c>
      <c r="T33" s="28">
        <v>87</v>
      </c>
      <c r="U33" s="39">
        <v>82</v>
      </c>
      <c r="V33" s="25">
        <f t="shared" si="6"/>
        <v>-5</v>
      </c>
      <c r="W33" s="31">
        <f t="shared" si="7"/>
        <v>17.399999999999999</v>
      </c>
      <c r="X33" s="24">
        <f t="shared" si="7"/>
        <v>16.399999999999999</v>
      </c>
      <c r="Y33" s="88">
        <v>75.7</v>
      </c>
      <c r="Z33" s="91">
        <v>69.599999999999994</v>
      </c>
      <c r="AA33" s="26">
        <v>0.88691796008869184</v>
      </c>
      <c r="AB33" s="42">
        <v>0</v>
      </c>
      <c r="AC33" s="89">
        <v>1.1086474501108647</v>
      </c>
      <c r="AD33" s="91">
        <v>2.1341463414634148</v>
      </c>
      <c r="AE33" s="93">
        <v>31</v>
      </c>
    </row>
    <row r="34" spans="1:31" ht="18.95" customHeight="1" x14ac:dyDescent="0.2">
      <c r="A34" s="46">
        <v>32</v>
      </c>
      <c r="B34" s="47" t="s">
        <v>56</v>
      </c>
      <c r="C34" s="48">
        <v>5</v>
      </c>
      <c r="D34" s="38">
        <v>5</v>
      </c>
      <c r="E34" s="23">
        <v>594</v>
      </c>
      <c r="F34" s="39">
        <v>578</v>
      </c>
      <c r="G34" s="25">
        <f t="shared" si="0"/>
        <v>-16</v>
      </c>
      <c r="H34" s="26">
        <f t="shared" si="1"/>
        <v>12</v>
      </c>
      <c r="I34" s="27">
        <f t="shared" si="1"/>
        <v>11.676767676767676</v>
      </c>
      <c r="J34" s="28">
        <v>595</v>
      </c>
      <c r="K34" s="39">
        <v>573</v>
      </c>
      <c r="L34" s="25">
        <f t="shared" si="2"/>
        <v>-22</v>
      </c>
      <c r="M34" s="31">
        <v>8</v>
      </c>
      <c r="N34" s="39">
        <v>18</v>
      </c>
      <c r="O34" s="25">
        <f t="shared" si="3"/>
        <v>10</v>
      </c>
      <c r="P34" s="26">
        <f t="shared" si="4"/>
        <v>1.3445378151260505</v>
      </c>
      <c r="Q34" s="27">
        <f t="shared" si="4"/>
        <v>3.1413612565445024</v>
      </c>
      <c r="R34" s="26">
        <f t="shared" si="5"/>
        <v>12.020202020202019</v>
      </c>
      <c r="S34" s="27">
        <f t="shared" si="5"/>
        <v>11.575757575757574</v>
      </c>
      <c r="T34" s="28">
        <v>75</v>
      </c>
      <c r="U34" s="39">
        <v>80</v>
      </c>
      <c r="V34" s="25">
        <f t="shared" si="6"/>
        <v>5</v>
      </c>
      <c r="W34" s="31">
        <f t="shared" si="7"/>
        <v>15</v>
      </c>
      <c r="X34" s="24">
        <f t="shared" si="7"/>
        <v>16</v>
      </c>
      <c r="Y34" s="88">
        <v>70.2</v>
      </c>
      <c r="Z34" s="91">
        <v>71.400000000000006</v>
      </c>
      <c r="AA34" s="26">
        <v>0.38986354775828458</v>
      </c>
      <c r="AB34" s="42">
        <v>0.62761506276150625</v>
      </c>
      <c r="AC34" s="89">
        <v>2.9239766081871341</v>
      </c>
      <c r="AD34" s="91">
        <v>3.5564853556485359</v>
      </c>
      <c r="AE34" s="93">
        <v>32</v>
      </c>
    </row>
    <row r="35" spans="1:31" ht="18.95" customHeight="1" x14ac:dyDescent="0.2">
      <c r="A35" s="46">
        <v>33</v>
      </c>
      <c r="B35" s="47" t="s">
        <v>57</v>
      </c>
      <c r="C35" s="49">
        <v>5</v>
      </c>
      <c r="D35" s="38">
        <v>4</v>
      </c>
      <c r="E35" s="23">
        <v>634</v>
      </c>
      <c r="F35" s="39">
        <v>796</v>
      </c>
      <c r="G35" s="25">
        <f t="shared" si="0"/>
        <v>162</v>
      </c>
      <c r="H35" s="26">
        <f t="shared" si="1"/>
        <v>12.808080808080808</v>
      </c>
      <c r="I35" s="27">
        <f t="shared" si="1"/>
        <v>20.1010101010101</v>
      </c>
      <c r="J35" s="28">
        <v>636</v>
      </c>
      <c r="K35" s="39">
        <v>732</v>
      </c>
      <c r="L35" s="25">
        <f t="shared" si="2"/>
        <v>96</v>
      </c>
      <c r="M35" s="31">
        <v>1</v>
      </c>
      <c r="N35" s="39">
        <v>0</v>
      </c>
      <c r="O35" s="25">
        <f t="shared" si="3"/>
        <v>-1</v>
      </c>
      <c r="P35" s="26">
        <f t="shared" si="4"/>
        <v>0.15723270440251574</v>
      </c>
      <c r="Q35" s="27">
        <f t="shared" si="4"/>
        <v>0</v>
      </c>
      <c r="R35" s="26">
        <f t="shared" si="5"/>
        <v>12.848484848484848</v>
      </c>
      <c r="S35" s="27">
        <f t="shared" si="5"/>
        <v>18.484848484848484</v>
      </c>
      <c r="T35" s="28">
        <v>88</v>
      </c>
      <c r="U35" s="39">
        <v>151</v>
      </c>
      <c r="V35" s="25">
        <f t="shared" si="6"/>
        <v>63</v>
      </c>
      <c r="W35" s="31">
        <f t="shared" si="7"/>
        <v>17.600000000000001</v>
      </c>
      <c r="X35" s="24">
        <f t="shared" si="7"/>
        <v>37.75</v>
      </c>
      <c r="Y35" s="88">
        <v>71</v>
      </c>
      <c r="Z35" s="91">
        <v>56.1</v>
      </c>
      <c r="AA35" s="26">
        <v>0.18761726078799248</v>
      </c>
      <c r="AB35" s="42">
        <v>0.84175084175084169</v>
      </c>
      <c r="AC35" s="89">
        <v>1.5009380863039399</v>
      </c>
      <c r="AD35" s="91">
        <v>3.3670033670033668</v>
      </c>
      <c r="AE35" s="93">
        <v>33</v>
      </c>
    </row>
    <row r="36" spans="1:31" ht="18.95" customHeight="1" x14ac:dyDescent="0.2">
      <c r="A36" s="46">
        <v>34</v>
      </c>
      <c r="B36" s="47" t="s">
        <v>58</v>
      </c>
      <c r="C36" s="49">
        <v>4</v>
      </c>
      <c r="D36" s="38">
        <v>4</v>
      </c>
      <c r="E36" s="23">
        <v>386</v>
      </c>
      <c r="F36" s="39">
        <v>319</v>
      </c>
      <c r="G36" s="25">
        <f t="shared" si="0"/>
        <v>-67</v>
      </c>
      <c r="H36" s="26">
        <f t="shared" si="1"/>
        <v>9.7474747474747474</v>
      </c>
      <c r="I36" s="27">
        <f t="shared" si="1"/>
        <v>8.0555555555555554</v>
      </c>
      <c r="J36" s="28">
        <v>389</v>
      </c>
      <c r="K36" s="39">
        <v>317</v>
      </c>
      <c r="L36" s="25">
        <f t="shared" si="2"/>
        <v>-72</v>
      </c>
      <c r="M36" s="31">
        <v>0</v>
      </c>
      <c r="N36" s="39">
        <v>0</v>
      </c>
      <c r="O36" s="25">
        <f t="shared" si="3"/>
        <v>0</v>
      </c>
      <c r="P36" s="26">
        <f t="shared" si="4"/>
        <v>0</v>
      </c>
      <c r="Q36" s="27">
        <f t="shared" si="4"/>
        <v>0</v>
      </c>
      <c r="R36" s="26">
        <f t="shared" si="5"/>
        <v>9.8232323232323235</v>
      </c>
      <c r="S36" s="27">
        <f t="shared" si="5"/>
        <v>8.0050505050505052</v>
      </c>
      <c r="T36" s="28">
        <v>44</v>
      </c>
      <c r="U36" s="39">
        <v>42</v>
      </c>
      <c r="V36" s="25">
        <f t="shared" si="6"/>
        <v>-2</v>
      </c>
      <c r="W36" s="31">
        <f t="shared" si="7"/>
        <v>11</v>
      </c>
      <c r="X36" s="24">
        <f t="shared" si="7"/>
        <v>10.5</v>
      </c>
      <c r="Y36" s="88">
        <v>67.5</v>
      </c>
      <c r="Z36" s="91">
        <v>64.7</v>
      </c>
      <c r="AA36" s="26">
        <v>0.58823529411764708</v>
      </c>
      <c r="AB36" s="42">
        <v>0.34965034965034963</v>
      </c>
      <c r="AC36" s="89">
        <v>3.2352941176470593</v>
      </c>
      <c r="AD36" s="91">
        <v>3.8461538461538463</v>
      </c>
      <c r="AE36" s="93">
        <v>34</v>
      </c>
    </row>
    <row r="37" spans="1:31" ht="18.95" customHeight="1" x14ac:dyDescent="0.2">
      <c r="A37" s="46">
        <v>35</v>
      </c>
      <c r="B37" s="47" t="s">
        <v>59</v>
      </c>
      <c r="C37" s="49">
        <v>9</v>
      </c>
      <c r="D37" s="38">
        <v>9</v>
      </c>
      <c r="E37" s="23">
        <v>1587</v>
      </c>
      <c r="F37" s="39">
        <v>1170</v>
      </c>
      <c r="G37" s="25">
        <f t="shared" si="0"/>
        <v>-417</v>
      </c>
      <c r="H37" s="26">
        <f t="shared" si="1"/>
        <v>17.811447811447813</v>
      </c>
      <c r="I37" s="27">
        <f t="shared" si="1"/>
        <v>13.131313131313131</v>
      </c>
      <c r="J37" s="28">
        <v>1592</v>
      </c>
      <c r="K37" s="39">
        <v>1146</v>
      </c>
      <c r="L37" s="25">
        <f t="shared" si="2"/>
        <v>-446</v>
      </c>
      <c r="M37" s="31">
        <v>67</v>
      </c>
      <c r="N37" s="39">
        <v>63</v>
      </c>
      <c r="O37" s="25">
        <f t="shared" si="3"/>
        <v>-4</v>
      </c>
      <c r="P37" s="26">
        <f t="shared" si="4"/>
        <v>4.208542713567839</v>
      </c>
      <c r="Q37" s="27">
        <f t="shared" si="4"/>
        <v>5.4973821989528799</v>
      </c>
      <c r="R37" s="26">
        <f t="shared" si="5"/>
        <v>17.8675645342312</v>
      </c>
      <c r="S37" s="27">
        <f t="shared" si="5"/>
        <v>12.861952861952862</v>
      </c>
      <c r="T37" s="28">
        <v>290</v>
      </c>
      <c r="U37" s="39">
        <v>305</v>
      </c>
      <c r="V37" s="25">
        <f t="shared" si="6"/>
        <v>15</v>
      </c>
      <c r="W37" s="31">
        <f t="shared" si="7"/>
        <v>32.222222222222221</v>
      </c>
      <c r="X37" s="24">
        <f t="shared" si="7"/>
        <v>33.888888888888886</v>
      </c>
      <c r="Y37" s="88">
        <v>65.400000000000006</v>
      </c>
      <c r="Z37" s="91">
        <v>74.599999999999994</v>
      </c>
      <c r="AA37" s="26">
        <v>0.83916083916083917</v>
      </c>
      <c r="AB37" s="42">
        <v>0.6937561942517344</v>
      </c>
      <c r="AC37" s="89">
        <v>2.9370629370629371</v>
      </c>
      <c r="AD37" s="91">
        <v>2.2794846382556986</v>
      </c>
      <c r="AE37" s="93">
        <v>35</v>
      </c>
    </row>
    <row r="38" spans="1:31" ht="18.95" customHeight="1" x14ac:dyDescent="0.2">
      <c r="A38" s="46">
        <v>36</v>
      </c>
      <c r="B38" s="47" t="s">
        <v>60</v>
      </c>
      <c r="C38" s="49">
        <v>3</v>
      </c>
      <c r="D38" s="38">
        <v>2</v>
      </c>
      <c r="E38" s="23">
        <v>253</v>
      </c>
      <c r="F38" s="39">
        <v>153</v>
      </c>
      <c r="G38" s="25">
        <f t="shared" si="0"/>
        <v>-100</v>
      </c>
      <c r="H38" s="26">
        <f t="shared" si="1"/>
        <v>8.5185185185185173</v>
      </c>
      <c r="I38" s="27">
        <f t="shared" si="1"/>
        <v>7.7272727272727266</v>
      </c>
      <c r="J38" s="28">
        <v>249</v>
      </c>
      <c r="K38" s="39">
        <v>151</v>
      </c>
      <c r="L38" s="25">
        <f t="shared" si="2"/>
        <v>-98</v>
      </c>
      <c r="M38" s="31">
        <v>20</v>
      </c>
      <c r="N38" s="39">
        <v>17</v>
      </c>
      <c r="O38" s="25">
        <f t="shared" si="3"/>
        <v>-3</v>
      </c>
      <c r="P38" s="26">
        <f t="shared" si="4"/>
        <v>8.0321285140562253</v>
      </c>
      <c r="Q38" s="27">
        <f t="shared" si="4"/>
        <v>11.258278145695364</v>
      </c>
      <c r="R38" s="26">
        <f t="shared" si="5"/>
        <v>8.3838383838383841</v>
      </c>
      <c r="S38" s="27">
        <f t="shared" si="5"/>
        <v>7.6262626262626263</v>
      </c>
      <c r="T38" s="28">
        <v>33</v>
      </c>
      <c r="U38" s="39">
        <v>35</v>
      </c>
      <c r="V38" s="25">
        <f t="shared" si="6"/>
        <v>2</v>
      </c>
      <c r="W38" s="31">
        <f t="shared" si="7"/>
        <v>11</v>
      </c>
      <c r="X38" s="24">
        <f t="shared" si="7"/>
        <v>17.5</v>
      </c>
      <c r="Y38" s="88">
        <v>72.7</v>
      </c>
      <c r="Z38" s="91">
        <v>77.8</v>
      </c>
      <c r="AA38" s="26">
        <v>1.4563106796116505</v>
      </c>
      <c r="AB38" s="42">
        <v>0</v>
      </c>
      <c r="AC38" s="89">
        <v>0</v>
      </c>
      <c r="AD38" s="91">
        <v>1.9801980198019802</v>
      </c>
      <c r="AE38" s="93">
        <v>36</v>
      </c>
    </row>
    <row r="39" spans="1:31" ht="18.95" customHeight="1" x14ac:dyDescent="0.2">
      <c r="A39" s="46">
        <v>38</v>
      </c>
      <c r="B39" s="47" t="s">
        <v>61</v>
      </c>
      <c r="C39" s="49">
        <v>4</v>
      </c>
      <c r="D39" s="38">
        <v>4</v>
      </c>
      <c r="E39" s="23">
        <v>746</v>
      </c>
      <c r="F39" s="39">
        <v>716</v>
      </c>
      <c r="G39" s="25">
        <f t="shared" si="0"/>
        <v>-30</v>
      </c>
      <c r="H39" s="26">
        <f t="shared" si="1"/>
        <v>18.838383838383837</v>
      </c>
      <c r="I39" s="27">
        <f t="shared" si="1"/>
        <v>18.08080808080808</v>
      </c>
      <c r="J39" s="28">
        <v>733</v>
      </c>
      <c r="K39" s="39">
        <v>725</v>
      </c>
      <c r="L39" s="25">
        <f t="shared" si="2"/>
        <v>-8</v>
      </c>
      <c r="M39" s="31">
        <v>100</v>
      </c>
      <c r="N39" s="39">
        <v>104</v>
      </c>
      <c r="O39" s="25">
        <f t="shared" si="3"/>
        <v>4</v>
      </c>
      <c r="P39" s="26">
        <f t="shared" si="4"/>
        <v>13.642564802182811</v>
      </c>
      <c r="Q39" s="27">
        <f t="shared" si="4"/>
        <v>14.344827586206895</v>
      </c>
      <c r="R39" s="26">
        <f t="shared" si="5"/>
        <v>18.51010101010101</v>
      </c>
      <c r="S39" s="27">
        <f t="shared" si="5"/>
        <v>18.308080808080806</v>
      </c>
      <c r="T39" s="28">
        <v>122</v>
      </c>
      <c r="U39" s="39">
        <v>113</v>
      </c>
      <c r="V39" s="25">
        <f t="shared" si="6"/>
        <v>-9</v>
      </c>
      <c r="W39" s="31">
        <f t="shared" si="7"/>
        <v>30.5</v>
      </c>
      <c r="X39" s="24">
        <f t="shared" si="7"/>
        <v>28.25</v>
      </c>
      <c r="Y39" s="88">
        <v>65.400000000000006</v>
      </c>
      <c r="Z39" s="91">
        <v>67.099999999999994</v>
      </c>
      <c r="AA39" s="26">
        <v>1.1075949367088607</v>
      </c>
      <c r="AB39" s="42">
        <v>1.4950166112956811</v>
      </c>
      <c r="AC39" s="89">
        <v>3.1645569620253164</v>
      </c>
      <c r="AD39" s="91">
        <v>2.823920265780731</v>
      </c>
      <c r="AE39" s="93">
        <v>38</v>
      </c>
    </row>
    <row r="40" spans="1:31" ht="18.95" customHeight="1" thickBot="1" x14ac:dyDescent="0.25">
      <c r="A40" s="50" t="s">
        <v>62</v>
      </c>
      <c r="B40" s="47" t="s">
        <v>63</v>
      </c>
      <c r="C40" s="51">
        <v>6</v>
      </c>
      <c r="D40" s="52">
        <v>7</v>
      </c>
      <c r="E40" s="23">
        <v>2397</v>
      </c>
      <c r="F40" s="54">
        <v>2102</v>
      </c>
      <c r="G40" s="25">
        <f t="shared" si="0"/>
        <v>-295</v>
      </c>
      <c r="H40" s="26">
        <f t="shared" si="1"/>
        <v>40.353535353535349</v>
      </c>
      <c r="I40" s="27">
        <f t="shared" si="1"/>
        <v>30.331890331890332</v>
      </c>
      <c r="J40" s="28">
        <v>2352</v>
      </c>
      <c r="K40" s="54">
        <v>1940</v>
      </c>
      <c r="L40" s="25">
        <f t="shared" si="2"/>
        <v>-412</v>
      </c>
      <c r="M40" s="31">
        <v>255</v>
      </c>
      <c r="N40" s="54">
        <v>410</v>
      </c>
      <c r="O40" s="25">
        <f t="shared" si="3"/>
        <v>155</v>
      </c>
      <c r="P40" s="26">
        <f t="shared" si="4"/>
        <v>10.841836734693878</v>
      </c>
      <c r="Q40" s="27">
        <f t="shared" si="4"/>
        <v>21.134020618556701</v>
      </c>
      <c r="R40" s="26">
        <f t="shared" si="5"/>
        <v>39.595959595959592</v>
      </c>
      <c r="S40" s="27">
        <f t="shared" si="5"/>
        <v>27.994227994227995</v>
      </c>
      <c r="T40" s="28">
        <v>472</v>
      </c>
      <c r="U40" s="54">
        <v>629</v>
      </c>
      <c r="V40" s="25">
        <f t="shared" si="6"/>
        <v>157</v>
      </c>
      <c r="W40" s="31">
        <f t="shared" si="7"/>
        <v>78.666666666666671</v>
      </c>
      <c r="X40" s="24">
        <f t="shared" si="7"/>
        <v>89.857142857142861</v>
      </c>
      <c r="Y40" s="95">
        <v>66.099999999999994</v>
      </c>
      <c r="Z40" s="96">
        <v>59.6</v>
      </c>
      <c r="AA40" s="97">
        <v>0.64165844027640673</v>
      </c>
      <c r="AB40" s="57">
        <v>0.36122817579771221</v>
      </c>
      <c r="AC40" s="98">
        <v>3.1095755182625866</v>
      </c>
      <c r="AD40" s="96">
        <v>4.5755568934376889</v>
      </c>
      <c r="AE40" s="99" t="s">
        <v>62</v>
      </c>
    </row>
    <row r="41" spans="1:31" ht="18.95" customHeight="1" thickTop="1" thickBot="1" x14ac:dyDescent="0.25">
      <c r="A41" s="62"/>
      <c r="B41" s="63" t="s">
        <v>64</v>
      </c>
      <c r="C41" s="64">
        <v>297</v>
      </c>
      <c r="D41" s="65">
        <f>SUM(D6:D40)</f>
        <v>297</v>
      </c>
      <c r="E41" s="66">
        <f>SUM(E6:E40)</f>
        <v>54208</v>
      </c>
      <c r="F41" s="67">
        <f>SUM(F6:F40)</f>
        <v>48226</v>
      </c>
      <c r="G41" s="68">
        <f>F41-E41</f>
        <v>-5982</v>
      </c>
      <c r="H41" s="100">
        <f>E41/C41/9.9</f>
        <v>18.436213991769545</v>
      </c>
      <c r="I41" s="74">
        <f>F41/D41/9.9</f>
        <v>16.401727714859028</v>
      </c>
      <c r="J41" s="66">
        <f>SUM(J6:J40)</f>
        <v>55153</v>
      </c>
      <c r="K41" s="67">
        <f>SUM(K6:K40)</f>
        <v>47542</v>
      </c>
      <c r="L41" s="68">
        <f>K41-J41</f>
        <v>-7611</v>
      </c>
      <c r="M41" s="75">
        <f>SUM(M6:M40)</f>
        <v>5828</v>
      </c>
      <c r="N41" s="67">
        <f>SUM(N6:N40)</f>
        <v>4471</v>
      </c>
      <c r="O41" s="68">
        <f>N41-M41</f>
        <v>-1357</v>
      </c>
      <c r="P41" s="69">
        <f>M41/J41*100</f>
        <v>10.566968251953657</v>
      </c>
      <c r="Q41" s="74">
        <f>N41/K41*100</f>
        <v>9.4043161835850402</v>
      </c>
      <c r="R41" s="69">
        <f>J41/C41/9.9</f>
        <v>18.757609767710775</v>
      </c>
      <c r="S41" s="74">
        <f>K41/D41/9.9</f>
        <v>16.169098391320613</v>
      </c>
      <c r="T41" s="66">
        <f>SUM(T6:T40)</f>
        <v>12051</v>
      </c>
      <c r="U41" s="67">
        <f>SUM(U6:U40)</f>
        <v>12542</v>
      </c>
      <c r="V41" s="68">
        <f>U41-T41</f>
        <v>491</v>
      </c>
      <c r="W41" s="75">
        <f>T41/C41</f>
        <v>40.575757575757578</v>
      </c>
      <c r="X41" s="67">
        <f>U41/D41</f>
        <v>42.228956228956228</v>
      </c>
      <c r="Y41" s="101">
        <v>70.599999999999994</v>
      </c>
      <c r="Z41" s="74">
        <v>70.099999999999994</v>
      </c>
      <c r="AA41" s="69">
        <v>0.80360083433966401</v>
      </c>
      <c r="AB41" s="77">
        <v>0.77311696264543783</v>
      </c>
      <c r="AC41" s="102">
        <v>3.8555275002744542</v>
      </c>
      <c r="AD41" s="74">
        <v>4.2636252296387021</v>
      </c>
      <c r="AE41" s="103"/>
    </row>
    <row r="42" spans="1:31" ht="10.5" customHeight="1" x14ac:dyDescent="0.2"/>
    <row r="43" spans="1:31" ht="16.5" customHeight="1" x14ac:dyDescent="0.2">
      <c r="A43" s="104" t="s">
        <v>65</v>
      </c>
      <c r="B43" s="105" t="s">
        <v>78</v>
      </c>
      <c r="C43" s="106"/>
      <c r="D43" s="106"/>
      <c r="E43" s="106"/>
      <c r="F43" s="106"/>
      <c r="G43" s="106"/>
      <c r="H43" s="106"/>
      <c r="I43" s="107"/>
    </row>
    <row r="44" spans="1:31" ht="17.25" customHeight="1" x14ac:dyDescent="0.25">
      <c r="A44" s="104" t="s">
        <v>67</v>
      </c>
      <c r="B44" s="219" t="s">
        <v>79</v>
      </c>
      <c r="C44" s="219"/>
      <c r="D44" s="219"/>
      <c r="E44" s="219"/>
      <c r="F44" s="219"/>
      <c r="G44" s="219"/>
      <c r="H44" s="219"/>
      <c r="I44" s="219"/>
    </row>
    <row r="45" spans="1:31" ht="18" customHeight="1" x14ac:dyDescent="0.2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</row>
    <row r="46" spans="1:31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</sheetData>
  <mergeCells count="22">
    <mergeCell ref="B44:I44"/>
    <mergeCell ref="AE2:AE4"/>
    <mergeCell ref="E3:G4"/>
    <mergeCell ref="H3:I4"/>
    <mergeCell ref="J3:L4"/>
    <mergeCell ref="M3:Q3"/>
    <mergeCell ref="R3:S4"/>
    <mergeCell ref="T3:V4"/>
    <mergeCell ref="W3:X4"/>
    <mergeCell ref="Y3:Z4"/>
    <mergeCell ref="AA3:AB4"/>
    <mergeCell ref="A1:AD1"/>
    <mergeCell ref="A2:A4"/>
    <mergeCell ref="B2:B5"/>
    <mergeCell ref="C2:D4"/>
    <mergeCell ref="E2:I2"/>
    <mergeCell ref="J2:S2"/>
    <mergeCell ref="T2:X2"/>
    <mergeCell ref="Y2:AD2"/>
    <mergeCell ref="AC3:AD4"/>
    <mergeCell ref="M4:O4"/>
    <mergeCell ref="P4:Q4"/>
  </mergeCells>
  <pageMargins left="0.51181102362204722" right="0.19685039370078741" top="0.27559055118110237" bottom="0.27559055118110237" header="0.23622047244094491" footer="0.23622047244094491"/>
  <pageSetup paperSize="8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view="pageBreakPreview" zoomScaleNormal="100" zoomScaleSheetLayoutView="100" workbookViewId="0">
      <selection activeCell="AP21" sqref="AP21"/>
    </sheetView>
  </sheetViews>
  <sheetFormatPr defaultRowHeight="12.75" x14ac:dyDescent="0.2"/>
  <cols>
    <col min="1" max="1" width="2.85546875" customWidth="1"/>
    <col min="2" max="2" width="22.5703125" customWidth="1"/>
    <col min="3" max="3" width="4.42578125" bestFit="1" customWidth="1"/>
    <col min="4" max="5" width="5.28515625" bestFit="1" customWidth="1"/>
    <col min="6" max="6" width="5.7109375" customWidth="1"/>
    <col min="7" max="7" width="5" bestFit="1" customWidth="1"/>
    <col min="8" max="8" width="4.42578125" customWidth="1"/>
    <col min="9" max="9" width="5.28515625" customWidth="1"/>
    <col min="10" max="10" width="5.28515625" bestFit="1" customWidth="1"/>
    <col min="11" max="11" width="5.85546875" customWidth="1"/>
    <col min="12" max="12" width="5" customWidth="1"/>
    <col min="13" max="14" width="4.42578125" bestFit="1" customWidth="1"/>
    <col min="15" max="15" width="4.140625" bestFit="1" customWidth="1"/>
    <col min="16" max="16" width="5.42578125" customWidth="1"/>
    <col min="17" max="17" width="5.140625" customWidth="1"/>
    <col min="18" max="18" width="4.85546875" bestFit="1" customWidth="1"/>
    <col min="19" max="21" width="4.42578125" bestFit="1" customWidth="1"/>
    <col min="22" max="22" width="5.140625" customWidth="1"/>
    <col min="23" max="24" width="4.42578125" bestFit="1" customWidth="1"/>
    <col min="25" max="25" width="5.28515625" bestFit="1" customWidth="1"/>
    <col min="26" max="26" width="5.28515625" customWidth="1"/>
    <col min="27" max="27" width="5" bestFit="1" customWidth="1"/>
    <col min="28" max="28" width="6.85546875" customWidth="1"/>
    <col min="29" max="29" width="6.140625" customWidth="1"/>
    <col min="30" max="30" width="6.28515625" customWidth="1"/>
    <col min="31" max="31" width="6.5703125" customWidth="1"/>
    <col min="32" max="32" width="5.85546875" customWidth="1"/>
    <col min="33" max="33" width="6.42578125" customWidth="1"/>
    <col min="34" max="34" width="6.28515625" customWidth="1"/>
    <col min="35" max="35" width="6.140625" customWidth="1"/>
    <col min="36" max="36" width="7.140625" customWidth="1"/>
    <col min="37" max="37" width="6.140625" customWidth="1"/>
    <col min="38" max="38" width="5.85546875" customWidth="1"/>
    <col min="39" max="39" width="2.5703125" customWidth="1"/>
  </cols>
  <sheetData>
    <row r="1" spans="1:39" ht="16.5" customHeight="1" thickBot="1" x14ac:dyDescent="0.25">
      <c r="A1" s="232" t="s">
        <v>80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</row>
    <row r="2" spans="1:39" ht="25.5" customHeight="1" x14ac:dyDescent="0.2">
      <c r="A2" s="173" t="s">
        <v>1</v>
      </c>
      <c r="B2" s="177" t="s">
        <v>2</v>
      </c>
      <c r="C2" s="191" t="s">
        <v>3</v>
      </c>
      <c r="D2" s="192"/>
      <c r="E2" s="233" t="s">
        <v>81</v>
      </c>
      <c r="F2" s="187"/>
      <c r="G2" s="187"/>
      <c r="H2" s="187"/>
      <c r="I2" s="188"/>
      <c r="J2" s="189" t="s">
        <v>82</v>
      </c>
      <c r="K2" s="190"/>
      <c r="L2" s="190"/>
      <c r="M2" s="190"/>
      <c r="N2" s="190"/>
      <c r="O2" s="190"/>
      <c r="P2" s="190"/>
      <c r="Q2" s="190"/>
      <c r="R2" s="190"/>
      <c r="S2" s="190"/>
      <c r="T2" s="189" t="s">
        <v>6</v>
      </c>
      <c r="U2" s="190"/>
      <c r="V2" s="190"/>
      <c r="W2" s="190"/>
      <c r="X2" s="190"/>
      <c r="Y2" s="191" t="s">
        <v>83</v>
      </c>
      <c r="Z2" s="234"/>
      <c r="AA2" s="235"/>
      <c r="AB2" s="191" t="s">
        <v>84</v>
      </c>
      <c r="AC2" s="192"/>
      <c r="AD2" s="192"/>
      <c r="AE2" s="192"/>
      <c r="AF2" s="192"/>
      <c r="AG2" s="238"/>
      <c r="AH2" s="239" t="s">
        <v>85</v>
      </c>
      <c r="AI2" s="240"/>
      <c r="AJ2" s="240"/>
      <c r="AK2" s="240"/>
      <c r="AL2" s="241"/>
      <c r="AM2" s="220" t="s">
        <v>1</v>
      </c>
    </row>
    <row r="3" spans="1:39" ht="27.75" customHeight="1" x14ac:dyDescent="0.2">
      <c r="A3" s="174"/>
      <c r="B3" s="178"/>
      <c r="C3" s="217"/>
      <c r="D3" s="167"/>
      <c r="E3" s="160" t="s">
        <v>9</v>
      </c>
      <c r="F3" s="161"/>
      <c r="G3" s="162"/>
      <c r="H3" s="204" t="s">
        <v>10</v>
      </c>
      <c r="I3" s="161"/>
      <c r="J3" s="160" t="s">
        <v>9</v>
      </c>
      <c r="K3" s="161"/>
      <c r="L3" s="162"/>
      <c r="M3" s="201" t="s">
        <v>11</v>
      </c>
      <c r="N3" s="202"/>
      <c r="O3" s="202"/>
      <c r="P3" s="202"/>
      <c r="Q3" s="202"/>
      <c r="R3" s="204" t="s">
        <v>10</v>
      </c>
      <c r="S3" s="161"/>
      <c r="T3" s="160" t="s">
        <v>9</v>
      </c>
      <c r="U3" s="161"/>
      <c r="V3" s="162"/>
      <c r="W3" s="166" t="s">
        <v>12</v>
      </c>
      <c r="X3" s="167"/>
      <c r="Y3" s="160"/>
      <c r="Z3" s="161"/>
      <c r="AA3" s="236"/>
      <c r="AB3" s="193" t="s">
        <v>86</v>
      </c>
      <c r="AC3" s="194"/>
      <c r="AD3" s="197" t="s">
        <v>87</v>
      </c>
      <c r="AE3" s="198"/>
      <c r="AF3" s="197" t="s">
        <v>88</v>
      </c>
      <c r="AG3" s="242"/>
      <c r="AH3" s="217" t="s">
        <v>9</v>
      </c>
      <c r="AI3" s="167"/>
      <c r="AJ3" s="244"/>
      <c r="AK3" s="204" t="s">
        <v>10</v>
      </c>
      <c r="AL3" s="236"/>
      <c r="AM3" s="207"/>
    </row>
    <row r="4" spans="1:39" ht="36.75" customHeight="1" x14ac:dyDescent="0.2">
      <c r="A4" s="175"/>
      <c r="B4" s="179"/>
      <c r="C4" s="230"/>
      <c r="D4" s="169"/>
      <c r="E4" s="163"/>
      <c r="F4" s="164"/>
      <c r="G4" s="165"/>
      <c r="H4" s="205"/>
      <c r="I4" s="164"/>
      <c r="J4" s="163"/>
      <c r="K4" s="164"/>
      <c r="L4" s="165"/>
      <c r="M4" s="201" t="s">
        <v>9</v>
      </c>
      <c r="N4" s="202"/>
      <c r="O4" s="203"/>
      <c r="P4" s="202" t="s">
        <v>17</v>
      </c>
      <c r="Q4" s="202"/>
      <c r="R4" s="205"/>
      <c r="S4" s="164"/>
      <c r="T4" s="163"/>
      <c r="U4" s="164"/>
      <c r="V4" s="165"/>
      <c r="W4" s="168"/>
      <c r="X4" s="169"/>
      <c r="Y4" s="163"/>
      <c r="Z4" s="164"/>
      <c r="AA4" s="237"/>
      <c r="AB4" s="185"/>
      <c r="AC4" s="186"/>
      <c r="AD4" s="199"/>
      <c r="AE4" s="200"/>
      <c r="AF4" s="199"/>
      <c r="AG4" s="243"/>
      <c r="AH4" s="230"/>
      <c r="AI4" s="169"/>
      <c r="AJ4" s="231"/>
      <c r="AK4" s="205"/>
      <c r="AL4" s="237"/>
      <c r="AM4" s="207"/>
    </row>
    <row r="5" spans="1:39" ht="17.25" customHeight="1" thickBot="1" x14ac:dyDescent="0.25">
      <c r="A5" s="176"/>
      <c r="B5" s="180"/>
      <c r="C5" s="1">
        <v>2024</v>
      </c>
      <c r="D5" s="2">
        <v>2025</v>
      </c>
      <c r="E5" s="3">
        <v>2024</v>
      </c>
      <c r="F5" s="4">
        <v>2025</v>
      </c>
      <c r="G5" s="5"/>
      <c r="H5" s="6">
        <v>2024</v>
      </c>
      <c r="I5" s="7">
        <v>2025</v>
      </c>
      <c r="J5" s="8">
        <v>2024</v>
      </c>
      <c r="K5" s="4">
        <v>2025</v>
      </c>
      <c r="L5" s="5"/>
      <c r="M5" s="9">
        <v>2024</v>
      </c>
      <c r="N5" s="4">
        <v>2025</v>
      </c>
      <c r="O5" s="5"/>
      <c r="P5" s="10">
        <v>2024</v>
      </c>
      <c r="Q5" s="11">
        <v>2025</v>
      </c>
      <c r="R5" s="9">
        <v>2024</v>
      </c>
      <c r="S5" s="12">
        <v>2025</v>
      </c>
      <c r="T5" s="13">
        <v>2024</v>
      </c>
      <c r="U5" s="4">
        <v>2025</v>
      </c>
      <c r="V5" s="5"/>
      <c r="W5" s="14">
        <v>2024</v>
      </c>
      <c r="X5" s="15">
        <v>2025</v>
      </c>
      <c r="Y5" s="13">
        <v>2024</v>
      </c>
      <c r="Z5" s="4">
        <v>2025</v>
      </c>
      <c r="AA5" s="5"/>
      <c r="AB5" s="16">
        <v>2024</v>
      </c>
      <c r="AC5" s="12">
        <v>2025</v>
      </c>
      <c r="AD5" s="9">
        <v>2024</v>
      </c>
      <c r="AE5" s="87">
        <v>2025</v>
      </c>
      <c r="AF5" s="18">
        <v>2024</v>
      </c>
      <c r="AG5" s="110">
        <v>2025</v>
      </c>
      <c r="AH5" s="111">
        <v>2024</v>
      </c>
      <c r="AI5" s="4">
        <v>2025</v>
      </c>
      <c r="AJ5" s="112"/>
      <c r="AK5" s="113">
        <v>2024</v>
      </c>
      <c r="AL5" s="114">
        <v>2025</v>
      </c>
      <c r="AM5" s="245"/>
    </row>
    <row r="6" spans="1:39" ht="17.45" customHeight="1" x14ac:dyDescent="0.2">
      <c r="A6" s="19" t="s">
        <v>19</v>
      </c>
      <c r="B6" s="47" t="s">
        <v>20</v>
      </c>
      <c r="C6" s="21">
        <v>24</v>
      </c>
      <c r="D6" s="22">
        <v>24</v>
      </c>
      <c r="E6" s="23">
        <v>1238</v>
      </c>
      <c r="F6" s="24">
        <v>584</v>
      </c>
      <c r="G6" s="25">
        <f>F6-E6</f>
        <v>-654</v>
      </c>
      <c r="H6" s="26">
        <f>E6/C6/9.9</f>
        <v>5.2104377104377102</v>
      </c>
      <c r="I6" s="27">
        <f>F6/D6/9.9</f>
        <v>2.4579124579124576</v>
      </c>
      <c r="J6" s="115">
        <v>1204</v>
      </c>
      <c r="K6" s="116">
        <v>559</v>
      </c>
      <c r="L6" s="25">
        <f>K6-J6</f>
        <v>-645</v>
      </c>
      <c r="M6" s="24">
        <v>0</v>
      </c>
      <c r="N6" s="29">
        <v>1</v>
      </c>
      <c r="O6" s="25">
        <f>N6-M6</f>
        <v>1</v>
      </c>
      <c r="P6" s="27">
        <f>M6/J6*100</f>
        <v>0</v>
      </c>
      <c r="Q6" s="30">
        <f>N6/K6*100</f>
        <v>0.17889087656529518</v>
      </c>
      <c r="R6" s="26">
        <f>J6/C6/9.9</f>
        <v>5.0673400673400666</v>
      </c>
      <c r="S6" s="27">
        <f>K6/D6/9.9</f>
        <v>2.3526936026936029</v>
      </c>
      <c r="T6" s="28">
        <v>51</v>
      </c>
      <c r="U6" s="24">
        <v>69</v>
      </c>
      <c r="V6" s="25">
        <f>U6-T6</f>
        <v>18</v>
      </c>
      <c r="W6" s="31">
        <f>T6/C6</f>
        <v>2.125</v>
      </c>
      <c r="X6" s="24">
        <f>U6/D6</f>
        <v>2.875</v>
      </c>
      <c r="Y6" s="28">
        <v>1144</v>
      </c>
      <c r="Z6" s="24">
        <v>487</v>
      </c>
      <c r="AA6" s="25">
        <f>Z6-Y6</f>
        <v>-657</v>
      </c>
      <c r="AB6" s="117">
        <v>53.9</v>
      </c>
      <c r="AC6" s="118">
        <v>70</v>
      </c>
      <c r="AD6" s="119">
        <v>0.33840947546531303</v>
      </c>
      <c r="AE6" s="118">
        <v>1.1560693641618496</v>
      </c>
      <c r="AF6" s="119">
        <v>1.1844331641285957</v>
      </c>
      <c r="AG6" s="120">
        <v>2.8901734104046244</v>
      </c>
      <c r="AH6" s="121">
        <v>4688</v>
      </c>
      <c r="AI6" s="122">
        <v>4156</v>
      </c>
      <c r="AJ6" s="123">
        <f>AI6-AH6</f>
        <v>-532</v>
      </c>
      <c r="AK6" s="124">
        <f>AH6/C6/9.9</f>
        <v>19.73063973063973</v>
      </c>
      <c r="AL6" s="125">
        <f>AI6/D6/9.9</f>
        <v>17.491582491582491</v>
      </c>
      <c r="AM6" s="19" t="s">
        <v>19</v>
      </c>
    </row>
    <row r="7" spans="1:39" ht="17.45" customHeight="1" x14ac:dyDescent="0.2">
      <c r="A7" s="36" t="s">
        <v>21</v>
      </c>
      <c r="B7" s="47" t="s">
        <v>22</v>
      </c>
      <c r="C7" s="37">
        <v>18</v>
      </c>
      <c r="D7" s="38">
        <v>19</v>
      </c>
      <c r="E7" s="23">
        <v>2152</v>
      </c>
      <c r="F7" s="39">
        <v>945</v>
      </c>
      <c r="G7" s="25">
        <f t="shared" ref="G7:G40" si="0">F7-E7</f>
        <v>-1207</v>
      </c>
      <c r="H7" s="26">
        <f t="shared" ref="H7:I41" si="1">E7/C7/9.9</f>
        <v>12.076318742985409</v>
      </c>
      <c r="I7" s="27">
        <f t="shared" si="1"/>
        <v>5.0239234449760763</v>
      </c>
      <c r="J7" s="126">
        <v>2167</v>
      </c>
      <c r="K7" s="39">
        <v>954</v>
      </c>
      <c r="L7" s="25">
        <f t="shared" ref="L7:L40" si="2">K7-J7</f>
        <v>-1213</v>
      </c>
      <c r="M7" s="24">
        <v>16</v>
      </c>
      <c r="N7" s="40">
        <v>0</v>
      </c>
      <c r="O7" s="25">
        <f t="shared" ref="O7:O40" si="3">N7-M7</f>
        <v>-16</v>
      </c>
      <c r="P7" s="27">
        <f t="shared" ref="P7:Q40" si="4">M7/J7*100</f>
        <v>0.73834794646977386</v>
      </c>
      <c r="Q7" s="30">
        <f t="shared" si="4"/>
        <v>0</v>
      </c>
      <c r="R7" s="26">
        <f t="shared" ref="R7:S41" si="5">J7/C7/9.9</f>
        <v>12.160493827160494</v>
      </c>
      <c r="S7" s="27">
        <f t="shared" si="5"/>
        <v>5.071770334928229</v>
      </c>
      <c r="T7" s="28">
        <v>61</v>
      </c>
      <c r="U7" s="39">
        <v>52</v>
      </c>
      <c r="V7" s="25">
        <f t="shared" ref="V7:V40" si="6">U7-T7</f>
        <v>-9</v>
      </c>
      <c r="W7" s="31">
        <f t="shared" ref="W7:X40" si="7">T7/C7</f>
        <v>3.3888888888888888</v>
      </c>
      <c r="X7" s="24">
        <f t="shared" si="7"/>
        <v>2.736842105263158</v>
      </c>
      <c r="Y7" s="28">
        <v>1914</v>
      </c>
      <c r="Z7" s="39">
        <v>780</v>
      </c>
      <c r="AA7" s="25">
        <f t="shared" ref="AA7:AA40" si="8">Z7-Y7</f>
        <v>-1134</v>
      </c>
      <c r="AB7" s="127">
        <v>65.7</v>
      </c>
      <c r="AC7" s="94">
        <v>83.6</v>
      </c>
      <c r="AD7" s="128">
        <v>0.56470588235294117</v>
      </c>
      <c r="AE7" s="94">
        <v>0.96463022508038598</v>
      </c>
      <c r="AF7" s="128">
        <v>0.56470588235294117</v>
      </c>
      <c r="AG7" s="129">
        <v>0.96463022508038598</v>
      </c>
      <c r="AH7" s="130">
        <v>9839</v>
      </c>
      <c r="AI7" s="131">
        <v>5394</v>
      </c>
      <c r="AJ7" s="132">
        <f>AI7-AH7</f>
        <v>-4445</v>
      </c>
      <c r="AK7" s="133">
        <f t="shared" ref="AK7:AL41" si="9">AH7/C7/9.9</f>
        <v>55.213243546576876</v>
      </c>
      <c r="AL7" s="134">
        <f t="shared" si="9"/>
        <v>28.676236044657095</v>
      </c>
      <c r="AM7" s="36" t="s">
        <v>21</v>
      </c>
    </row>
    <row r="8" spans="1:39" ht="17.45" customHeight="1" x14ac:dyDescent="0.2">
      <c r="A8" s="36" t="s">
        <v>23</v>
      </c>
      <c r="B8" s="47" t="s">
        <v>24</v>
      </c>
      <c r="C8" s="37">
        <v>16</v>
      </c>
      <c r="D8" s="38">
        <v>17</v>
      </c>
      <c r="E8" s="23">
        <v>562</v>
      </c>
      <c r="F8" s="39">
        <v>295</v>
      </c>
      <c r="G8" s="25">
        <f t="shared" si="0"/>
        <v>-267</v>
      </c>
      <c r="H8" s="26">
        <f t="shared" si="1"/>
        <v>3.547979797979798</v>
      </c>
      <c r="I8" s="27">
        <f t="shared" si="1"/>
        <v>1.7528223410576349</v>
      </c>
      <c r="J8" s="126">
        <v>502</v>
      </c>
      <c r="K8" s="39">
        <v>351</v>
      </c>
      <c r="L8" s="25">
        <f t="shared" si="2"/>
        <v>-151</v>
      </c>
      <c r="M8" s="24">
        <v>3</v>
      </c>
      <c r="N8" s="40">
        <v>0</v>
      </c>
      <c r="O8" s="25">
        <f t="shared" si="3"/>
        <v>-3</v>
      </c>
      <c r="P8" s="27">
        <f t="shared" si="4"/>
        <v>0.59760956175298807</v>
      </c>
      <c r="Q8" s="30">
        <f t="shared" si="4"/>
        <v>0</v>
      </c>
      <c r="R8" s="26">
        <f t="shared" si="5"/>
        <v>3.1691919191919191</v>
      </c>
      <c r="S8" s="27">
        <f t="shared" si="5"/>
        <v>2.0855614973262031</v>
      </c>
      <c r="T8" s="28">
        <v>64</v>
      </c>
      <c r="U8" s="39">
        <v>8</v>
      </c>
      <c r="V8" s="25">
        <f t="shared" si="6"/>
        <v>-56</v>
      </c>
      <c r="W8" s="31">
        <f t="shared" si="7"/>
        <v>4</v>
      </c>
      <c r="X8" s="24">
        <f t="shared" si="7"/>
        <v>0.47058823529411764</v>
      </c>
      <c r="Y8" s="28">
        <v>459</v>
      </c>
      <c r="Z8" s="39">
        <v>276</v>
      </c>
      <c r="AA8" s="25">
        <f t="shared" si="8"/>
        <v>-183</v>
      </c>
      <c r="AB8" s="127">
        <v>66.7</v>
      </c>
      <c r="AC8" s="94">
        <v>94</v>
      </c>
      <c r="AD8" s="128">
        <v>0.40899795501022501</v>
      </c>
      <c r="AE8" s="94">
        <v>2.2875816993464051</v>
      </c>
      <c r="AF8" s="128">
        <v>0.40899795501022501</v>
      </c>
      <c r="AG8" s="129">
        <v>0.65359477124183007</v>
      </c>
      <c r="AH8" s="130">
        <v>4817</v>
      </c>
      <c r="AI8" s="131">
        <v>5382</v>
      </c>
      <c r="AJ8" s="132">
        <f t="shared" ref="AJ8:AJ41" si="10">AI8-AH8</f>
        <v>565</v>
      </c>
      <c r="AK8" s="133">
        <f t="shared" si="9"/>
        <v>30.410353535353533</v>
      </c>
      <c r="AL8" s="134">
        <f t="shared" si="9"/>
        <v>31.978609625668447</v>
      </c>
      <c r="AM8" s="36" t="s">
        <v>23</v>
      </c>
    </row>
    <row r="9" spans="1:39" ht="17.45" customHeight="1" x14ac:dyDescent="0.2">
      <c r="A9" s="36" t="s">
        <v>25</v>
      </c>
      <c r="B9" s="47" t="s">
        <v>26</v>
      </c>
      <c r="C9" s="37">
        <v>15</v>
      </c>
      <c r="D9" s="38">
        <v>16</v>
      </c>
      <c r="E9" s="23">
        <v>633</v>
      </c>
      <c r="F9" s="39">
        <v>125</v>
      </c>
      <c r="G9" s="25">
        <f t="shared" si="0"/>
        <v>-508</v>
      </c>
      <c r="H9" s="26">
        <f t="shared" si="1"/>
        <v>4.262626262626263</v>
      </c>
      <c r="I9" s="27">
        <f t="shared" si="1"/>
        <v>0.78914141414141414</v>
      </c>
      <c r="J9" s="126">
        <v>626</v>
      </c>
      <c r="K9" s="39">
        <v>125</v>
      </c>
      <c r="L9" s="25">
        <f t="shared" si="2"/>
        <v>-501</v>
      </c>
      <c r="M9" s="24">
        <v>9</v>
      </c>
      <c r="N9" s="40">
        <v>3</v>
      </c>
      <c r="O9" s="25">
        <f t="shared" si="3"/>
        <v>-6</v>
      </c>
      <c r="P9" s="27">
        <f t="shared" si="4"/>
        <v>1.4376996805111821</v>
      </c>
      <c r="Q9" s="30">
        <f t="shared" si="4"/>
        <v>2.4</v>
      </c>
      <c r="R9" s="26">
        <f t="shared" si="5"/>
        <v>4.2154882154882154</v>
      </c>
      <c r="S9" s="27">
        <f t="shared" si="5"/>
        <v>0.78914141414141414</v>
      </c>
      <c r="T9" s="28">
        <v>8</v>
      </c>
      <c r="U9" s="39">
        <v>8</v>
      </c>
      <c r="V9" s="25">
        <f t="shared" si="6"/>
        <v>0</v>
      </c>
      <c r="W9" s="31">
        <f t="shared" si="7"/>
        <v>0.53333333333333333</v>
      </c>
      <c r="X9" s="24">
        <f t="shared" si="7"/>
        <v>0.5</v>
      </c>
      <c r="Y9" s="28">
        <v>593</v>
      </c>
      <c r="Z9" s="39">
        <v>109</v>
      </c>
      <c r="AA9" s="25">
        <f t="shared" si="8"/>
        <v>-484</v>
      </c>
      <c r="AB9" s="127">
        <v>62.5</v>
      </c>
      <c r="AC9" s="94">
        <v>93.3</v>
      </c>
      <c r="AD9" s="128">
        <v>0.49423393739703458</v>
      </c>
      <c r="AE9" s="94">
        <v>1.680672268907563</v>
      </c>
      <c r="AF9" s="128">
        <v>0.49423393739703458</v>
      </c>
      <c r="AG9" s="129">
        <v>0</v>
      </c>
      <c r="AH9" s="130">
        <v>4178</v>
      </c>
      <c r="AI9" s="131">
        <v>3243</v>
      </c>
      <c r="AJ9" s="132">
        <f t="shared" si="10"/>
        <v>-935</v>
      </c>
      <c r="AK9" s="133">
        <f t="shared" si="9"/>
        <v>28.134680134680135</v>
      </c>
      <c r="AL9" s="134">
        <f t="shared" si="9"/>
        <v>20.473484848484848</v>
      </c>
      <c r="AM9" s="36" t="s">
        <v>25</v>
      </c>
    </row>
    <row r="10" spans="1:39" ht="17.45" customHeight="1" x14ac:dyDescent="0.2">
      <c r="A10" s="36" t="s">
        <v>27</v>
      </c>
      <c r="B10" s="47" t="s">
        <v>28</v>
      </c>
      <c r="C10" s="37">
        <v>13</v>
      </c>
      <c r="D10" s="38">
        <v>14</v>
      </c>
      <c r="E10" s="23">
        <v>662</v>
      </c>
      <c r="F10" s="39">
        <v>243</v>
      </c>
      <c r="G10" s="25">
        <f t="shared" si="0"/>
        <v>-419</v>
      </c>
      <c r="H10" s="26">
        <f t="shared" si="1"/>
        <v>5.1437451437451429</v>
      </c>
      <c r="I10" s="27">
        <f t="shared" si="1"/>
        <v>1.7532467532467533</v>
      </c>
      <c r="J10" s="126">
        <v>639</v>
      </c>
      <c r="K10" s="39">
        <v>267</v>
      </c>
      <c r="L10" s="25">
        <f t="shared" si="2"/>
        <v>-372</v>
      </c>
      <c r="M10" s="24">
        <v>9</v>
      </c>
      <c r="N10" s="40">
        <v>12</v>
      </c>
      <c r="O10" s="25">
        <f t="shared" si="3"/>
        <v>3</v>
      </c>
      <c r="P10" s="27">
        <f t="shared" si="4"/>
        <v>1.4084507042253522</v>
      </c>
      <c r="Q10" s="30">
        <f t="shared" si="4"/>
        <v>4.4943820224719104</v>
      </c>
      <c r="R10" s="26">
        <f t="shared" si="5"/>
        <v>4.965034965034965</v>
      </c>
      <c r="S10" s="27">
        <f t="shared" si="5"/>
        <v>1.9264069264069266</v>
      </c>
      <c r="T10" s="28">
        <v>27</v>
      </c>
      <c r="U10" s="39">
        <v>3</v>
      </c>
      <c r="V10" s="25">
        <f t="shared" si="6"/>
        <v>-24</v>
      </c>
      <c r="W10" s="31">
        <f t="shared" si="7"/>
        <v>2.0769230769230771</v>
      </c>
      <c r="X10" s="24">
        <f t="shared" si="7"/>
        <v>0.21428571428571427</v>
      </c>
      <c r="Y10" s="28">
        <v>602</v>
      </c>
      <c r="Z10" s="39">
        <v>238</v>
      </c>
      <c r="AA10" s="25">
        <f t="shared" si="8"/>
        <v>-364</v>
      </c>
      <c r="AB10" s="127">
        <v>71.400000000000006</v>
      </c>
      <c r="AC10" s="94">
        <v>76.3</v>
      </c>
      <c r="AD10" s="128">
        <v>0</v>
      </c>
      <c r="AE10" s="94">
        <v>1.5444015444015444</v>
      </c>
      <c r="AF10" s="128">
        <v>0.64</v>
      </c>
      <c r="AG10" s="129">
        <v>6.9498069498069501</v>
      </c>
      <c r="AH10" s="130">
        <v>3357</v>
      </c>
      <c r="AI10" s="131">
        <v>2963</v>
      </c>
      <c r="AJ10" s="132">
        <f t="shared" si="10"/>
        <v>-394</v>
      </c>
      <c r="AK10" s="133">
        <f t="shared" si="9"/>
        <v>26.083916083916083</v>
      </c>
      <c r="AL10" s="134">
        <f t="shared" si="9"/>
        <v>21.378066378066379</v>
      </c>
      <c r="AM10" s="36" t="s">
        <v>27</v>
      </c>
    </row>
    <row r="11" spans="1:39" ht="17.45" customHeight="1" x14ac:dyDescent="0.2">
      <c r="A11" s="36" t="s">
        <v>29</v>
      </c>
      <c r="B11" s="47" t="s">
        <v>30</v>
      </c>
      <c r="C11" s="37">
        <v>8</v>
      </c>
      <c r="D11" s="38">
        <v>8</v>
      </c>
      <c r="E11" s="23">
        <v>90</v>
      </c>
      <c r="F11" s="39">
        <v>29</v>
      </c>
      <c r="G11" s="25">
        <f t="shared" si="0"/>
        <v>-61</v>
      </c>
      <c r="H11" s="26">
        <f t="shared" si="1"/>
        <v>1.1363636363636362</v>
      </c>
      <c r="I11" s="27">
        <f t="shared" si="1"/>
        <v>0.36616161616161613</v>
      </c>
      <c r="J11" s="126">
        <v>85</v>
      </c>
      <c r="K11" s="39">
        <v>32</v>
      </c>
      <c r="L11" s="25">
        <f t="shared" si="2"/>
        <v>-53</v>
      </c>
      <c r="M11" s="24">
        <v>2</v>
      </c>
      <c r="N11" s="40">
        <v>0</v>
      </c>
      <c r="O11" s="25">
        <f t="shared" si="3"/>
        <v>-2</v>
      </c>
      <c r="P11" s="27">
        <f t="shared" si="4"/>
        <v>2.3529411764705883</v>
      </c>
      <c r="Q11" s="30">
        <f t="shared" si="4"/>
        <v>0</v>
      </c>
      <c r="R11" s="26">
        <f t="shared" si="5"/>
        <v>1.0732323232323231</v>
      </c>
      <c r="S11" s="27">
        <f t="shared" si="5"/>
        <v>0.40404040404040403</v>
      </c>
      <c r="T11" s="28">
        <v>7</v>
      </c>
      <c r="U11" s="39">
        <v>4</v>
      </c>
      <c r="V11" s="25">
        <f t="shared" si="6"/>
        <v>-3</v>
      </c>
      <c r="W11" s="31">
        <f t="shared" si="7"/>
        <v>0.875</v>
      </c>
      <c r="X11" s="24">
        <f t="shared" si="7"/>
        <v>0.5</v>
      </c>
      <c r="Y11" s="28">
        <v>75</v>
      </c>
      <c r="Z11" s="39">
        <v>26</v>
      </c>
      <c r="AA11" s="25">
        <f t="shared" si="8"/>
        <v>-49</v>
      </c>
      <c r="AB11" s="127">
        <v>75</v>
      </c>
      <c r="AC11" s="94">
        <v>100</v>
      </c>
      <c r="AD11" s="128">
        <v>1.2195121951219512</v>
      </c>
      <c r="AE11" s="94">
        <v>0</v>
      </c>
      <c r="AF11" s="128">
        <v>1.2195121951219512</v>
      </c>
      <c r="AG11" s="129">
        <v>0</v>
      </c>
      <c r="AH11" s="130">
        <v>1926</v>
      </c>
      <c r="AI11" s="131">
        <v>2040</v>
      </c>
      <c r="AJ11" s="132">
        <f t="shared" si="10"/>
        <v>114</v>
      </c>
      <c r="AK11" s="133">
        <f t="shared" si="9"/>
        <v>24.318181818181817</v>
      </c>
      <c r="AL11" s="134">
        <f t="shared" si="9"/>
        <v>25.757575757575758</v>
      </c>
      <c r="AM11" s="36" t="s">
        <v>29</v>
      </c>
    </row>
    <row r="12" spans="1:39" ht="17.45" customHeight="1" x14ac:dyDescent="0.2">
      <c r="A12" s="36" t="s">
        <v>31</v>
      </c>
      <c r="B12" s="47" t="s">
        <v>32</v>
      </c>
      <c r="C12" s="37">
        <v>15</v>
      </c>
      <c r="D12" s="38">
        <v>15</v>
      </c>
      <c r="E12" s="23">
        <v>805</v>
      </c>
      <c r="F12" s="39">
        <v>285</v>
      </c>
      <c r="G12" s="25">
        <f t="shared" si="0"/>
        <v>-520</v>
      </c>
      <c r="H12" s="26">
        <f t="shared" si="1"/>
        <v>5.4208754208754204</v>
      </c>
      <c r="I12" s="27">
        <f t="shared" si="1"/>
        <v>1.9191919191919191</v>
      </c>
      <c r="J12" s="126">
        <v>777</v>
      </c>
      <c r="K12" s="39">
        <v>290</v>
      </c>
      <c r="L12" s="25">
        <f t="shared" si="2"/>
        <v>-487</v>
      </c>
      <c r="M12" s="24">
        <v>94</v>
      </c>
      <c r="N12" s="40">
        <v>87</v>
      </c>
      <c r="O12" s="25">
        <f t="shared" si="3"/>
        <v>-7</v>
      </c>
      <c r="P12" s="27">
        <f t="shared" si="4"/>
        <v>12.097812097812097</v>
      </c>
      <c r="Q12" s="30">
        <f t="shared" si="4"/>
        <v>30</v>
      </c>
      <c r="R12" s="26">
        <f t="shared" si="5"/>
        <v>5.2323232323232318</v>
      </c>
      <c r="S12" s="27">
        <f t="shared" si="5"/>
        <v>1.9528619528619526</v>
      </c>
      <c r="T12" s="28">
        <v>35</v>
      </c>
      <c r="U12" s="39">
        <v>30</v>
      </c>
      <c r="V12" s="25">
        <f t="shared" si="6"/>
        <v>-5</v>
      </c>
      <c r="W12" s="31">
        <f t="shared" si="7"/>
        <v>2.3333333333333335</v>
      </c>
      <c r="X12" s="24">
        <f t="shared" si="7"/>
        <v>2</v>
      </c>
      <c r="Y12" s="28">
        <v>732</v>
      </c>
      <c r="Z12" s="39">
        <v>238</v>
      </c>
      <c r="AA12" s="25">
        <f t="shared" si="8"/>
        <v>-494</v>
      </c>
      <c r="AB12" s="127">
        <v>23.1</v>
      </c>
      <c r="AC12" s="94">
        <v>39.1</v>
      </c>
      <c r="AD12" s="128">
        <v>0.53404539385847793</v>
      </c>
      <c r="AE12" s="94">
        <v>1.5503875968992249</v>
      </c>
      <c r="AF12" s="128">
        <v>3.4712950600801067</v>
      </c>
      <c r="AG12" s="129">
        <v>3.8759689922480618</v>
      </c>
      <c r="AH12" s="130">
        <v>3596</v>
      </c>
      <c r="AI12" s="131">
        <v>4206</v>
      </c>
      <c r="AJ12" s="132">
        <f t="shared" si="10"/>
        <v>610</v>
      </c>
      <c r="AK12" s="133">
        <f t="shared" si="9"/>
        <v>24.215488215488215</v>
      </c>
      <c r="AL12" s="134">
        <f t="shared" si="9"/>
        <v>28.323232323232318</v>
      </c>
      <c r="AM12" s="36" t="s">
        <v>31</v>
      </c>
    </row>
    <row r="13" spans="1:39" ht="17.45" customHeight="1" x14ac:dyDescent="0.2">
      <c r="A13" s="36" t="s">
        <v>33</v>
      </c>
      <c r="B13" s="47" t="s">
        <v>34</v>
      </c>
      <c r="C13" s="37">
        <v>8</v>
      </c>
      <c r="D13" s="38">
        <v>8</v>
      </c>
      <c r="E13" s="23">
        <v>136</v>
      </c>
      <c r="F13" s="39">
        <v>98</v>
      </c>
      <c r="G13" s="25">
        <f t="shared" si="0"/>
        <v>-38</v>
      </c>
      <c r="H13" s="26">
        <f t="shared" si="1"/>
        <v>1.7171717171717171</v>
      </c>
      <c r="I13" s="27">
        <f t="shared" si="1"/>
        <v>1.2373737373737372</v>
      </c>
      <c r="J13" s="126">
        <v>135</v>
      </c>
      <c r="K13" s="39">
        <v>100</v>
      </c>
      <c r="L13" s="25">
        <f t="shared" si="2"/>
        <v>-35</v>
      </c>
      <c r="M13" s="24">
        <v>0</v>
      </c>
      <c r="N13" s="40">
        <v>2</v>
      </c>
      <c r="O13" s="25">
        <f t="shared" si="3"/>
        <v>2</v>
      </c>
      <c r="P13" s="27">
        <f t="shared" si="4"/>
        <v>0</v>
      </c>
      <c r="Q13" s="30">
        <f t="shared" si="4"/>
        <v>2</v>
      </c>
      <c r="R13" s="26">
        <f t="shared" si="5"/>
        <v>1.7045454545454546</v>
      </c>
      <c r="S13" s="27">
        <f t="shared" si="5"/>
        <v>1.2626262626262625</v>
      </c>
      <c r="T13" s="28">
        <v>3</v>
      </c>
      <c r="U13" s="39">
        <v>1</v>
      </c>
      <c r="V13" s="25">
        <f t="shared" si="6"/>
        <v>-2</v>
      </c>
      <c r="W13" s="31">
        <f t="shared" si="7"/>
        <v>0.375</v>
      </c>
      <c r="X13" s="24">
        <f t="shared" si="7"/>
        <v>0.125</v>
      </c>
      <c r="Y13" s="28">
        <v>112</v>
      </c>
      <c r="Z13" s="39">
        <v>91</v>
      </c>
      <c r="AA13" s="25">
        <f t="shared" si="8"/>
        <v>-21</v>
      </c>
      <c r="AB13" s="127">
        <v>66.7</v>
      </c>
      <c r="AC13" s="94">
        <v>66.7</v>
      </c>
      <c r="AD13" s="128">
        <v>0</v>
      </c>
      <c r="AE13" s="135">
        <v>0</v>
      </c>
      <c r="AF13" s="128">
        <v>1.5267175572519083</v>
      </c>
      <c r="AG13" s="129">
        <v>1.0101010101010102</v>
      </c>
      <c r="AH13" s="130">
        <v>1289</v>
      </c>
      <c r="AI13" s="131">
        <v>1571</v>
      </c>
      <c r="AJ13" s="132">
        <f t="shared" si="10"/>
        <v>282</v>
      </c>
      <c r="AK13" s="133">
        <f t="shared" si="9"/>
        <v>16.275252525252526</v>
      </c>
      <c r="AL13" s="134">
        <f t="shared" si="9"/>
        <v>19.835858585858585</v>
      </c>
      <c r="AM13" s="36" t="s">
        <v>33</v>
      </c>
    </row>
    <row r="14" spans="1:39" ht="17.45" customHeight="1" x14ac:dyDescent="0.2">
      <c r="A14" s="36" t="s">
        <v>35</v>
      </c>
      <c r="B14" s="47" t="s">
        <v>36</v>
      </c>
      <c r="C14" s="37">
        <v>8</v>
      </c>
      <c r="D14" s="38">
        <v>8</v>
      </c>
      <c r="E14" s="23">
        <v>92</v>
      </c>
      <c r="F14" s="39">
        <v>45</v>
      </c>
      <c r="G14" s="25">
        <f t="shared" si="0"/>
        <v>-47</v>
      </c>
      <c r="H14" s="26">
        <f t="shared" si="1"/>
        <v>1.1616161616161615</v>
      </c>
      <c r="I14" s="27">
        <f t="shared" si="1"/>
        <v>0.56818181818181812</v>
      </c>
      <c r="J14" s="126">
        <v>90</v>
      </c>
      <c r="K14" s="39">
        <v>48</v>
      </c>
      <c r="L14" s="25">
        <f t="shared" si="2"/>
        <v>-42</v>
      </c>
      <c r="M14" s="24">
        <v>0</v>
      </c>
      <c r="N14" s="40">
        <v>0</v>
      </c>
      <c r="O14" s="25">
        <f t="shared" si="3"/>
        <v>0</v>
      </c>
      <c r="P14" s="27">
        <f t="shared" si="4"/>
        <v>0</v>
      </c>
      <c r="Q14" s="30">
        <f t="shared" si="4"/>
        <v>0</v>
      </c>
      <c r="R14" s="26">
        <f t="shared" si="5"/>
        <v>1.1363636363636362</v>
      </c>
      <c r="S14" s="27">
        <f t="shared" si="5"/>
        <v>0.60606060606060608</v>
      </c>
      <c r="T14" s="28">
        <v>5</v>
      </c>
      <c r="U14" s="39">
        <v>0</v>
      </c>
      <c r="V14" s="25">
        <f t="shared" si="6"/>
        <v>-5</v>
      </c>
      <c r="W14" s="31">
        <f t="shared" si="7"/>
        <v>0.625</v>
      </c>
      <c r="X14" s="24">
        <f t="shared" si="7"/>
        <v>0</v>
      </c>
      <c r="Y14" s="28">
        <v>71</v>
      </c>
      <c r="Z14" s="39">
        <v>35</v>
      </c>
      <c r="AA14" s="25">
        <f t="shared" si="8"/>
        <v>-36</v>
      </c>
      <c r="AB14" s="127">
        <v>50</v>
      </c>
      <c r="AC14" s="94">
        <v>0</v>
      </c>
      <c r="AD14" s="128">
        <v>0</v>
      </c>
      <c r="AE14" s="94">
        <v>0</v>
      </c>
      <c r="AF14" s="128">
        <v>1.2048192771084338</v>
      </c>
      <c r="AG14" s="129">
        <v>2.083333333333333</v>
      </c>
      <c r="AH14" s="130">
        <v>1763</v>
      </c>
      <c r="AI14" s="131">
        <v>1311</v>
      </c>
      <c r="AJ14" s="132">
        <f t="shared" si="10"/>
        <v>-452</v>
      </c>
      <c r="AK14" s="133">
        <f t="shared" si="9"/>
        <v>22.26010101010101</v>
      </c>
      <c r="AL14" s="134">
        <f t="shared" si="9"/>
        <v>16.553030303030301</v>
      </c>
      <c r="AM14" s="36" t="s">
        <v>35</v>
      </c>
    </row>
    <row r="15" spans="1:39" ht="17.45" customHeight="1" x14ac:dyDescent="0.2">
      <c r="A15" s="46">
        <v>10</v>
      </c>
      <c r="B15" s="47" t="s">
        <v>37</v>
      </c>
      <c r="C15" s="37">
        <v>22</v>
      </c>
      <c r="D15" s="38">
        <v>22</v>
      </c>
      <c r="E15" s="23">
        <v>947</v>
      </c>
      <c r="F15" s="39">
        <v>537</v>
      </c>
      <c r="G15" s="25">
        <f t="shared" si="0"/>
        <v>-410</v>
      </c>
      <c r="H15" s="26">
        <f t="shared" si="1"/>
        <v>4.3480257116620749</v>
      </c>
      <c r="I15" s="27">
        <f t="shared" si="1"/>
        <v>2.4655647382920112</v>
      </c>
      <c r="J15" s="126">
        <v>911</v>
      </c>
      <c r="K15" s="39">
        <v>568</v>
      </c>
      <c r="L15" s="25">
        <f t="shared" si="2"/>
        <v>-343</v>
      </c>
      <c r="M15" s="24">
        <v>13</v>
      </c>
      <c r="N15" s="40">
        <v>13</v>
      </c>
      <c r="O15" s="25">
        <f t="shared" si="3"/>
        <v>0</v>
      </c>
      <c r="P15" s="27">
        <f t="shared" si="4"/>
        <v>1.4270032930845227</v>
      </c>
      <c r="Q15" s="30">
        <f t="shared" si="4"/>
        <v>2.2887323943661975</v>
      </c>
      <c r="R15" s="26">
        <f t="shared" si="5"/>
        <v>4.1827364554637274</v>
      </c>
      <c r="S15" s="27">
        <f t="shared" si="5"/>
        <v>2.6078971533516984</v>
      </c>
      <c r="T15" s="28">
        <v>46</v>
      </c>
      <c r="U15" s="39">
        <v>15</v>
      </c>
      <c r="V15" s="25">
        <f t="shared" si="6"/>
        <v>-31</v>
      </c>
      <c r="W15" s="31">
        <f t="shared" si="7"/>
        <v>2.0909090909090908</v>
      </c>
      <c r="X15" s="24">
        <f t="shared" si="7"/>
        <v>0.68181818181818177</v>
      </c>
      <c r="Y15" s="28">
        <v>843</v>
      </c>
      <c r="Z15" s="39">
        <v>496</v>
      </c>
      <c r="AA15" s="25">
        <f t="shared" si="8"/>
        <v>-347</v>
      </c>
      <c r="AB15" s="127">
        <v>57.7</v>
      </c>
      <c r="AC15" s="94">
        <v>50</v>
      </c>
      <c r="AD15" s="128">
        <v>0.33898305084745761</v>
      </c>
      <c r="AE15" s="94">
        <v>0.74074074074074081</v>
      </c>
      <c r="AF15" s="128">
        <v>0.903954802259887</v>
      </c>
      <c r="AG15" s="129">
        <v>0.92592592592592582</v>
      </c>
      <c r="AH15" s="130">
        <v>4397</v>
      </c>
      <c r="AI15" s="131">
        <v>4020</v>
      </c>
      <c r="AJ15" s="132">
        <f t="shared" si="10"/>
        <v>-377</v>
      </c>
      <c r="AK15" s="133">
        <f t="shared" si="9"/>
        <v>20.188246097337007</v>
      </c>
      <c r="AL15" s="134">
        <f t="shared" si="9"/>
        <v>18.457300275482091</v>
      </c>
      <c r="AM15" s="46">
        <v>10</v>
      </c>
    </row>
    <row r="16" spans="1:39" ht="17.45" customHeight="1" x14ac:dyDescent="0.2">
      <c r="A16" s="46">
        <v>11</v>
      </c>
      <c r="B16" s="47" t="s">
        <v>38</v>
      </c>
      <c r="C16" s="37">
        <v>10</v>
      </c>
      <c r="D16" s="38">
        <v>10</v>
      </c>
      <c r="E16" s="23">
        <v>325</v>
      </c>
      <c r="F16" s="39">
        <v>224</v>
      </c>
      <c r="G16" s="25">
        <f t="shared" si="0"/>
        <v>-101</v>
      </c>
      <c r="H16" s="26">
        <f t="shared" si="1"/>
        <v>3.2828282828282829</v>
      </c>
      <c r="I16" s="27">
        <f t="shared" si="1"/>
        <v>2.2626262626262625</v>
      </c>
      <c r="J16" s="126">
        <v>324</v>
      </c>
      <c r="K16" s="39">
        <v>223</v>
      </c>
      <c r="L16" s="25">
        <f t="shared" si="2"/>
        <v>-101</v>
      </c>
      <c r="M16" s="24">
        <v>1</v>
      </c>
      <c r="N16" s="40">
        <v>6</v>
      </c>
      <c r="O16" s="25">
        <f t="shared" si="3"/>
        <v>5</v>
      </c>
      <c r="P16" s="27">
        <f t="shared" si="4"/>
        <v>0.30864197530864196</v>
      </c>
      <c r="Q16" s="30">
        <f t="shared" si="4"/>
        <v>2.6905829596412558</v>
      </c>
      <c r="R16" s="26">
        <f t="shared" si="5"/>
        <v>3.2727272727272725</v>
      </c>
      <c r="S16" s="27">
        <f t="shared" si="5"/>
        <v>2.2525252525252526</v>
      </c>
      <c r="T16" s="28">
        <v>7</v>
      </c>
      <c r="U16" s="39">
        <v>8</v>
      </c>
      <c r="V16" s="25">
        <f t="shared" si="6"/>
        <v>1</v>
      </c>
      <c r="W16" s="31">
        <f t="shared" si="7"/>
        <v>0.7</v>
      </c>
      <c r="X16" s="24">
        <f t="shared" si="7"/>
        <v>0.8</v>
      </c>
      <c r="Y16" s="28">
        <v>306</v>
      </c>
      <c r="Z16" s="39">
        <v>203</v>
      </c>
      <c r="AA16" s="25">
        <f t="shared" si="8"/>
        <v>-103</v>
      </c>
      <c r="AB16" s="127">
        <v>40</v>
      </c>
      <c r="AC16" s="94">
        <v>66.7</v>
      </c>
      <c r="AD16" s="128">
        <v>1.8691588785046727</v>
      </c>
      <c r="AE16" s="94">
        <v>0.90909090909090906</v>
      </c>
      <c r="AF16" s="128">
        <v>0</v>
      </c>
      <c r="AG16" s="129">
        <v>0</v>
      </c>
      <c r="AH16" s="130">
        <v>3094</v>
      </c>
      <c r="AI16" s="131">
        <v>2739</v>
      </c>
      <c r="AJ16" s="132">
        <f t="shared" si="10"/>
        <v>-355</v>
      </c>
      <c r="AK16" s="133">
        <f t="shared" si="9"/>
        <v>31.252525252525249</v>
      </c>
      <c r="AL16" s="134">
        <f t="shared" si="9"/>
        <v>27.666666666666664</v>
      </c>
      <c r="AM16" s="46">
        <v>11</v>
      </c>
    </row>
    <row r="17" spans="1:47" ht="17.45" customHeight="1" x14ac:dyDescent="0.2">
      <c r="A17" s="46">
        <v>13</v>
      </c>
      <c r="B17" s="47" t="s">
        <v>39</v>
      </c>
      <c r="C17" s="37">
        <v>9</v>
      </c>
      <c r="D17" s="38">
        <v>9</v>
      </c>
      <c r="E17" s="23">
        <v>150</v>
      </c>
      <c r="F17" s="39">
        <v>144</v>
      </c>
      <c r="G17" s="25">
        <f t="shared" si="0"/>
        <v>-6</v>
      </c>
      <c r="H17" s="26">
        <f t="shared" si="1"/>
        <v>1.6835016835016836</v>
      </c>
      <c r="I17" s="27">
        <f t="shared" si="1"/>
        <v>1.6161616161616161</v>
      </c>
      <c r="J17" s="126">
        <v>151</v>
      </c>
      <c r="K17" s="39">
        <v>141</v>
      </c>
      <c r="L17" s="25">
        <f t="shared" si="2"/>
        <v>-10</v>
      </c>
      <c r="M17" s="24">
        <v>2</v>
      </c>
      <c r="N17" s="40">
        <v>0</v>
      </c>
      <c r="O17" s="25">
        <f t="shared" si="3"/>
        <v>-2</v>
      </c>
      <c r="P17" s="27">
        <f t="shared" si="4"/>
        <v>1.3245033112582782</v>
      </c>
      <c r="Q17" s="30">
        <f t="shared" si="4"/>
        <v>0</v>
      </c>
      <c r="R17" s="26">
        <f t="shared" si="5"/>
        <v>1.6947250280583614</v>
      </c>
      <c r="S17" s="27">
        <f t="shared" si="5"/>
        <v>1.5824915824915824</v>
      </c>
      <c r="T17" s="28">
        <v>1</v>
      </c>
      <c r="U17" s="39">
        <v>4</v>
      </c>
      <c r="V17" s="25">
        <f t="shared" si="6"/>
        <v>3</v>
      </c>
      <c r="W17" s="31">
        <f t="shared" si="7"/>
        <v>0.1111111111111111</v>
      </c>
      <c r="X17" s="24">
        <f t="shared" si="7"/>
        <v>0.44444444444444442</v>
      </c>
      <c r="Y17" s="28">
        <v>114</v>
      </c>
      <c r="Z17" s="39">
        <v>96</v>
      </c>
      <c r="AA17" s="25">
        <f t="shared" si="8"/>
        <v>-18</v>
      </c>
      <c r="AB17" s="127">
        <v>75</v>
      </c>
      <c r="AC17" s="94" t="s">
        <v>96</v>
      </c>
      <c r="AD17" s="128">
        <v>0</v>
      </c>
      <c r="AE17" s="94" t="s">
        <v>96</v>
      </c>
      <c r="AF17" s="128">
        <v>0.75757575757575757</v>
      </c>
      <c r="AG17" s="129" t="s">
        <v>96</v>
      </c>
      <c r="AH17" s="130">
        <v>1201</v>
      </c>
      <c r="AI17" s="131">
        <v>1093</v>
      </c>
      <c r="AJ17" s="132">
        <f t="shared" si="10"/>
        <v>-108</v>
      </c>
      <c r="AK17" s="133">
        <f t="shared" si="9"/>
        <v>13.479236812570146</v>
      </c>
      <c r="AL17" s="134">
        <f t="shared" si="9"/>
        <v>12.267115600448934</v>
      </c>
      <c r="AM17" s="46">
        <v>13</v>
      </c>
    </row>
    <row r="18" spans="1:47" ht="17.45" customHeight="1" x14ac:dyDescent="0.2">
      <c r="A18" s="46">
        <v>14</v>
      </c>
      <c r="B18" s="47" t="s">
        <v>40</v>
      </c>
      <c r="C18" s="37">
        <v>3</v>
      </c>
      <c r="D18" s="38">
        <v>2</v>
      </c>
      <c r="E18" s="23">
        <v>19</v>
      </c>
      <c r="F18" s="39">
        <v>3</v>
      </c>
      <c r="G18" s="25">
        <f t="shared" si="0"/>
        <v>-16</v>
      </c>
      <c r="H18" s="26">
        <f t="shared" si="1"/>
        <v>0.63973063973063971</v>
      </c>
      <c r="I18" s="27">
        <f t="shared" si="1"/>
        <v>0.15151515151515152</v>
      </c>
      <c r="J18" s="126">
        <v>20</v>
      </c>
      <c r="K18" s="39">
        <v>3</v>
      </c>
      <c r="L18" s="25">
        <f t="shared" si="2"/>
        <v>-17</v>
      </c>
      <c r="M18" s="24">
        <v>0</v>
      </c>
      <c r="N18" s="40">
        <v>0</v>
      </c>
      <c r="O18" s="25">
        <f t="shared" si="3"/>
        <v>0</v>
      </c>
      <c r="P18" s="27">
        <f t="shared" si="4"/>
        <v>0</v>
      </c>
      <c r="Q18" s="30">
        <f t="shared" si="4"/>
        <v>0</v>
      </c>
      <c r="R18" s="26">
        <f t="shared" si="5"/>
        <v>0.67340067340067344</v>
      </c>
      <c r="S18" s="27">
        <f t="shared" si="5"/>
        <v>0.15151515151515152</v>
      </c>
      <c r="T18" s="28">
        <v>0</v>
      </c>
      <c r="U18" s="39">
        <v>0</v>
      </c>
      <c r="V18" s="25">
        <f t="shared" si="6"/>
        <v>0</v>
      </c>
      <c r="W18" s="31">
        <f t="shared" si="7"/>
        <v>0</v>
      </c>
      <c r="X18" s="24">
        <f t="shared" si="7"/>
        <v>0</v>
      </c>
      <c r="Y18" s="28">
        <v>15</v>
      </c>
      <c r="Z18" s="39">
        <v>2</v>
      </c>
      <c r="AA18" s="25">
        <f t="shared" si="8"/>
        <v>-13</v>
      </c>
      <c r="AB18" s="127" t="s">
        <v>96</v>
      </c>
      <c r="AC18" s="136" t="s">
        <v>96</v>
      </c>
      <c r="AD18" s="128" t="s">
        <v>96</v>
      </c>
      <c r="AE18" s="136" t="s">
        <v>96</v>
      </c>
      <c r="AF18" s="128" t="s">
        <v>96</v>
      </c>
      <c r="AG18" s="129" t="s">
        <v>96</v>
      </c>
      <c r="AH18" s="130">
        <v>292</v>
      </c>
      <c r="AI18" s="131">
        <v>170</v>
      </c>
      <c r="AJ18" s="132">
        <f t="shared" si="10"/>
        <v>-122</v>
      </c>
      <c r="AK18" s="133">
        <f t="shared" si="9"/>
        <v>9.8316498316498304</v>
      </c>
      <c r="AL18" s="134">
        <f t="shared" si="9"/>
        <v>8.5858585858585847</v>
      </c>
      <c r="AM18" s="46">
        <v>14</v>
      </c>
    </row>
    <row r="19" spans="1:47" ht="17.45" customHeight="1" x14ac:dyDescent="0.2">
      <c r="A19" s="46">
        <v>15</v>
      </c>
      <c r="B19" s="47" t="s">
        <v>41</v>
      </c>
      <c r="C19" s="37">
        <v>7</v>
      </c>
      <c r="D19" s="38">
        <v>7</v>
      </c>
      <c r="E19" s="23">
        <v>306</v>
      </c>
      <c r="F19" s="39">
        <v>172</v>
      </c>
      <c r="G19" s="25">
        <f t="shared" si="0"/>
        <v>-134</v>
      </c>
      <c r="H19" s="26">
        <f t="shared" si="1"/>
        <v>4.4155844155844157</v>
      </c>
      <c r="I19" s="27">
        <f t="shared" si="1"/>
        <v>2.4819624819624821</v>
      </c>
      <c r="J19" s="126">
        <v>305</v>
      </c>
      <c r="K19" s="39">
        <v>177</v>
      </c>
      <c r="L19" s="25">
        <f t="shared" si="2"/>
        <v>-128</v>
      </c>
      <c r="M19" s="24">
        <v>1</v>
      </c>
      <c r="N19" s="40">
        <v>3</v>
      </c>
      <c r="O19" s="25">
        <f t="shared" si="3"/>
        <v>2</v>
      </c>
      <c r="P19" s="27">
        <f t="shared" si="4"/>
        <v>0.32786885245901637</v>
      </c>
      <c r="Q19" s="30">
        <f t="shared" si="4"/>
        <v>1.6949152542372881</v>
      </c>
      <c r="R19" s="26">
        <f t="shared" si="5"/>
        <v>4.4011544011544004</v>
      </c>
      <c r="S19" s="27">
        <f t="shared" si="5"/>
        <v>2.554112554112554</v>
      </c>
      <c r="T19" s="28">
        <v>13</v>
      </c>
      <c r="U19" s="39">
        <v>7</v>
      </c>
      <c r="V19" s="25">
        <f t="shared" si="6"/>
        <v>-6</v>
      </c>
      <c r="W19" s="31">
        <f t="shared" si="7"/>
        <v>1.8571428571428572</v>
      </c>
      <c r="X19" s="24">
        <f t="shared" si="7"/>
        <v>1</v>
      </c>
      <c r="Y19" s="28">
        <v>286</v>
      </c>
      <c r="Z19" s="39">
        <v>163</v>
      </c>
      <c r="AA19" s="25">
        <f t="shared" si="8"/>
        <v>-123</v>
      </c>
      <c r="AB19" s="127">
        <v>100</v>
      </c>
      <c r="AC19" s="94">
        <v>16.7</v>
      </c>
      <c r="AD19" s="128">
        <v>0</v>
      </c>
      <c r="AE19" s="94">
        <v>1.1627906976744187</v>
      </c>
      <c r="AF19" s="128">
        <v>0</v>
      </c>
      <c r="AG19" s="129">
        <v>1.7441860465116279</v>
      </c>
      <c r="AH19" s="130">
        <v>1409</v>
      </c>
      <c r="AI19" s="131">
        <v>1148</v>
      </c>
      <c r="AJ19" s="132">
        <f t="shared" si="10"/>
        <v>-261</v>
      </c>
      <c r="AK19" s="133">
        <f t="shared" si="9"/>
        <v>20.331890331890332</v>
      </c>
      <c r="AL19" s="134">
        <f t="shared" si="9"/>
        <v>16.565656565656564</v>
      </c>
      <c r="AM19" s="46">
        <v>15</v>
      </c>
    </row>
    <row r="20" spans="1:47" ht="17.45" customHeight="1" x14ac:dyDescent="0.2">
      <c r="A20" s="46">
        <v>17</v>
      </c>
      <c r="B20" s="47" t="s">
        <v>42</v>
      </c>
      <c r="C20" s="37">
        <v>5</v>
      </c>
      <c r="D20" s="38">
        <v>5</v>
      </c>
      <c r="E20" s="23">
        <v>120</v>
      </c>
      <c r="F20" s="39">
        <v>44</v>
      </c>
      <c r="G20" s="25">
        <f t="shared" si="0"/>
        <v>-76</v>
      </c>
      <c r="H20" s="26">
        <f t="shared" si="1"/>
        <v>2.4242424242424243</v>
      </c>
      <c r="I20" s="27">
        <f t="shared" si="1"/>
        <v>0.88888888888888895</v>
      </c>
      <c r="J20" s="126">
        <v>126</v>
      </c>
      <c r="K20" s="39">
        <v>44</v>
      </c>
      <c r="L20" s="25">
        <f t="shared" si="2"/>
        <v>-82</v>
      </c>
      <c r="M20" s="24">
        <v>0</v>
      </c>
      <c r="N20" s="40">
        <v>1</v>
      </c>
      <c r="O20" s="25">
        <f t="shared" si="3"/>
        <v>1</v>
      </c>
      <c r="P20" s="27">
        <f t="shared" si="4"/>
        <v>0</v>
      </c>
      <c r="Q20" s="30">
        <f t="shared" si="4"/>
        <v>2.2727272727272729</v>
      </c>
      <c r="R20" s="26">
        <f t="shared" si="5"/>
        <v>2.5454545454545454</v>
      </c>
      <c r="S20" s="27">
        <f t="shared" si="5"/>
        <v>0.88888888888888895</v>
      </c>
      <c r="T20" s="28">
        <v>1</v>
      </c>
      <c r="U20" s="39">
        <v>1</v>
      </c>
      <c r="V20" s="25">
        <f t="shared" si="6"/>
        <v>0</v>
      </c>
      <c r="W20" s="31">
        <f t="shared" si="7"/>
        <v>0.2</v>
      </c>
      <c r="X20" s="24">
        <f t="shared" si="7"/>
        <v>0.2</v>
      </c>
      <c r="Y20" s="28">
        <v>123</v>
      </c>
      <c r="Z20" s="39">
        <v>41</v>
      </c>
      <c r="AA20" s="25">
        <f t="shared" si="8"/>
        <v>-82</v>
      </c>
      <c r="AB20" s="127">
        <v>33.299999999999997</v>
      </c>
      <c r="AC20" s="94" t="s">
        <v>96</v>
      </c>
      <c r="AD20" s="135">
        <v>1.6</v>
      </c>
      <c r="AE20" s="94" t="s">
        <v>96</v>
      </c>
      <c r="AF20" s="135">
        <v>0</v>
      </c>
      <c r="AG20" s="129" t="s">
        <v>96</v>
      </c>
      <c r="AH20" s="130">
        <v>660</v>
      </c>
      <c r="AI20" s="131">
        <v>737</v>
      </c>
      <c r="AJ20" s="132">
        <f t="shared" si="10"/>
        <v>77</v>
      </c>
      <c r="AK20" s="133">
        <f t="shared" si="9"/>
        <v>13.333333333333332</v>
      </c>
      <c r="AL20" s="134">
        <f t="shared" si="9"/>
        <v>14.888888888888889</v>
      </c>
      <c r="AM20" s="46">
        <v>17</v>
      </c>
    </row>
    <row r="21" spans="1:47" ht="17.45" customHeight="1" x14ac:dyDescent="0.2">
      <c r="A21" s="46">
        <v>18</v>
      </c>
      <c r="B21" s="47" t="s">
        <v>43</v>
      </c>
      <c r="C21" s="37">
        <v>5</v>
      </c>
      <c r="D21" s="38">
        <v>4</v>
      </c>
      <c r="E21" s="23">
        <v>26</v>
      </c>
      <c r="F21" s="39">
        <v>22</v>
      </c>
      <c r="G21" s="25">
        <f t="shared" si="0"/>
        <v>-4</v>
      </c>
      <c r="H21" s="26">
        <f t="shared" si="1"/>
        <v>0.5252525252525253</v>
      </c>
      <c r="I21" s="27">
        <f t="shared" si="1"/>
        <v>0.55555555555555558</v>
      </c>
      <c r="J21" s="126">
        <v>26</v>
      </c>
      <c r="K21" s="39">
        <v>22</v>
      </c>
      <c r="L21" s="25">
        <f t="shared" si="2"/>
        <v>-4</v>
      </c>
      <c r="M21" s="24">
        <v>0</v>
      </c>
      <c r="N21" s="40">
        <v>0</v>
      </c>
      <c r="O21" s="25">
        <f t="shared" si="3"/>
        <v>0</v>
      </c>
      <c r="P21" s="27">
        <f t="shared" si="4"/>
        <v>0</v>
      </c>
      <c r="Q21" s="30">
        <f t="shared" si="4"/>
        <v>0</v>
      </c>
      <c r="R21" s="26">
        <f t="shared" si="5"/>
        <v>0.5252525252525253</v>
      </c>
      <c r="S21" s="27">
        <f t="shared" si="5"/>
        <v>0.55555555555555558</v>
      </c>
      <c r="T21" s="28">
        <v>0</v>
      </c>
      <c r="U21" s="39">
        <v>0</v>
      </c>
      <c r="V21" s="25">
        <f t="shared" si="6"/>
        <v>0</v>
      </c>
      <c r="W21" s="31">
        <f t="shared" si="7"/>
        <v>0</v>
      </c>
      <c r="X21" s="24">
        <f t="shared" si="7"/>
        <v>0</v>
      </c>
      <c r="Y21" s="28">
        <v>23</v>
      </c>
      <c r="Z21" s="39">
        <v>20</v>
      </c>
      <c r="AA21" s="25">
        <f t="shared" si="8"/>
        <v>-3</v>
      </c>
      <c r="AB21" s="127" t="s">
        <v>96</v>
      </c>
      <c r="AC21" s="94" t="s">
        <v>96</v>
      </c>
      <c r="AD21" s="128" t="s">
        <v>96</v>
      </c>
      <c r="AE21" s="135" t="s">
        <v>96</v>
      </c>
      <c r="AF21" s="128" t="s">
        <v>96</v>
      </c>
      <c r="AG21" s="129" t="s">
        <v>96</v>
      </c>
      <c r="AH21" s="130">
        <v>465</v>
      </c>
      <c r="AI21" s="131">
        <v>552</v>
      </c>
      <c r="AJ21" s="132">
        <f t="shared" si="10"/>
        <v>87</v>
      </c>
      <c r="AK21" s="133">
        <f t="shared" si="9"/>
        <v>9.3939393939393945</v>
      </c>
      <c r="AL21" s="134">
        <f t="shared" si="9"/>
        <v>13.939393939393939</v>
      </c>
      <c r="AM21" s="46">
        <v>18</v>
      </c>
    </row>
    <row r="22" spans="1:47" ht="17.45" customHeight="1" x14ac:dyDescent="0.2">
      <c r="A22" s="46">
        <v>19</v>
      </c>
      <c r="B22" s="47" t="s">
        <v>44</v>
      </c>
      <c r="C22" s="37">
        <v>3</v>
      </c>
      <c r="D22" s="38">
        <v>3</v>
      </c>
      <c r="E22" s="23">
        <v>35</v>
      </c>
      <c r="F22" s="39">
        <v>39</v>
      </c>
      <c r="G22" s="25">
        <f t="shared" si="0"/>
        <v>4</v>
      </c>
      <c r="H22" s="26">
        <f t="shared" si="1"/>
        <v>1.1784511784511784</v>
      </c>
      <c r="I22" s="27">
        <f t="shared" si="1"/>
        <v>1.3131313131313131</v>
      </c>
      <c r="J22" s="126">
        <v>35</v>
      </c>
      <c r="K22" s="39">
        <v>39</v>
      </c>
      <c r="L22" s="25">
        <f t="shared" si="2"/>
        <v>4</v>
      </c>
      <c r="M22" s="24">
        <v>0</v>
      </c>
      <c r="N22" s="40">
        <v>0</v>
      </c>
      <c r="O22" s="25">
        <f t="shared" si="3"/>
        <v>0</v>
      </c>
      <c r="P22" s="27">
        <f t="shared" si="4"/>
        <v>0</v>
      </c>
      <c r="Q22" s="30">
        <f t="shared" si="4"/>
        <v>0</v>
      </c>
      <c r="R22" s="26">
        <f t="shared" si="5"/>
        <v>1.1784511784511784</v>
      </c>
      <c r="S22" s="27">
        <f t="shared" si="5"/>
        <v>1.3131313131313131</v>
      </c>
      <c r="T22" s="28">
        <v>0</v>
      </c>
      <c r="U22" s="39">
        <v>0</v>
      </c>
      <c r="V22" s="25">
        <f t="shared" si="6"/>
        <v>0</v>
      </c>
      <c r="W22" s="31">
        <f t="shared" si="7"/>
        <v>0</v>
      </c>
      <c r="X22" s="24">
        <f t="shared" si="7"/>
        <v>0</v>
      </c>
      <c r="Y22" s="28">
        <v>29</v>
      </c>
      <c r="Z22" s="39">
        <v>23</v>
      </c>
      <c r="AA22" s="25">
        <f t="shared" si="8"/>
        <v>-6</v>
      </c>
      <c r="AB22" s="246" t="s">
        <v>96</v>
      </c>
      <c r="AC22" s="135">
        <v>100</v>
      </c>
      <c r="AD22" s="247" t="s">
        <v>96</v>
      </c>
      <c r="AE22" s="135">
        <v>0</v>
      </c>
      <c r="AF22" s="247" t="s">
        <v>96</v>
      </c>
      <c r="AG22" s="129">
        <v>0</v>
      </c>
      <c r="AH22" s="137">
        <v>367</v>
      </c>
      <c r="AI22" s="131">
        <v>290</v>
      </c>
      <c r="AJ22" s="132">
        <f t="shared" si="10"/>
        <v>-77</v>
      </c>
      <c r="AK22" s="133">
        <f t="shared" si="9"/>
        <v>12.356902356902356</v>
      </c>
      <c r="AL22" s="134">
        <f t="shared" si="9"/>
        <v>9.7643097643097647</v>
      </c>
      <c r="AM22" s="46">
        <v>19</v>
      </c>
    </row>
    <row r="23" spans="1:47" ht="45" customHeight="1" x14ac:dyDescent="0.2">
      <c r="A23" s="46">
        <v>20</v>
      </c>
      <c r="B23" s="47" t="s">
        <v>45</v>
      </c>
      <c r="C23" s="37">
        <v>2</v>
      </c>
      <c r="D23" s="38">
        <v>2</v>
      </c>
      <c r="E23" s="23">
        <v>32</v>
      </c>
      <c r="F23" s="39">
        <v>30</v>
      </c>
      <c r="G23" s="25">
        <f t="shared" si="0"/>
        <v>-2</v>
      </c>
      <c r="H23" s="26">
        <f t="shared" si="1"/>
        <v>1.6161616161616161</v>
      </c>
      <c r="I23" s="27">
        <f t="shared" si="1"/>
        <v>1.5151515151515151</v>
      </c>
      <c r="J23" s="126">
        <v>33</v>
      </c>
      <c r="K23" s="39">
        <v>30</v>
      </c>
      <c r="L23" s="25">
        <f t="shared" si="2"/>
        <v>-3</v>
      </c>
      <c r="M23" s="24">
        <v>0</v>
      </c>
      <c r="N23" s="40">
        <v>0</v>
      </c>
      <c r="O23" s="25">
        <f t="shared" si="3"/>
        <v>0</v>
      </c>
      <c r="P23" s="27">
        <f t="shared" si="4"/>
        <v>0</v>
      </c>
      <c r="Q23" s="30">
        <f t="shared" si="4"/>
        <v>0</v>
      </c>
      <c r="R23" s="26">
        <f t="shared" si="5"/>
        <v>1.6666666666666665</v>
      </c>
      <c r="S23" s="27">
        <f t="shared" si="5"/>
        <v>1.5151515151515151</v>
      </c>
      <c r="T23" s="28">
        <v>0</v>
      </c>
      <c r="U23" s="39">
        <v>0</v>
      </c>
      <c r="V23" s="25">
        <f t="shared" si="6"/>
        <v>0</v>
      </c>
      <c r="W23" s="31">
        <f t="shared" si="7"/>
        <v>0</v>
      </c>
      <c r="X23" s="24">
        <f t="shared" si="7"/>
        <v>0</v>
      </c>
      <c r="Y23" s="28">
        <v>25</v>
      </c>
      <c r="Z23" s="39">
        <v>24</v>
      </c>
      <c r="AA23" s="25">
        <f t="shared" si="8"/>
        <v>-1</v>
      </c>
      <c r="AB23" s="127">
        <v>100</v>
      </c>
      <c r="AC23" s="94">
        <v>100</v>
      </c>
      <c r="AD23" s="128">
        <v>0</v>
      </c>
      <c r="AE23" s="94">
        <v>0</v>
      </c>
      <c r="AF23" s="128">
        <v>0</v>
      </c>
      <c r="AG23" s="129">
        <v>0</v>
      </c>
      <c r="AH23" s="130">
        <v>180</v>
      </c>
      <c r="AI23" s="131">
        <v>200</v>
      </c>
      <c r="AJ23" s="132">
        <f t="shared" si="10"/>
        <v>20</v>
      </c>
      <c r="AK23" s="133">
        <f t="shared" si="9"/>
        <v>9.0909090909090899</v>
      </c>
      <c r="AL23" s="134">
        <f t="shared" si="9"/>
        <v>10.1010101010101</v>
      </c>
      <c r="AM23" s="46">
        <v>20</v>
      </c>
      <c r="AU23" t="s">
        <v>89</v>
      </c>
    </row>
    <row r="24" spans="1:47" ht="17.45" customHeight="1" x14ac:dyDescent="0.2">
      <c r="A24" s="46">
        <v>21</v>
      </c>
      <c r="B24" s="47" t="s">
        <v>46</v>
      </c>
      <c r="C24" s="37">
        <v>5</v>
      </c>
      <c r="D24" s="38">
        <v>5</v>
      </c>
      <c r="E24" s="23">
        <v>84</v>
      </c>
      <c r="F24" s="39">
        <v>24</v>
      </c>
      <c r="G24" s="25">
        <f t="shared" si="0"/>
        <v>-60</v>
      </c>
      <c r="H24" s="26">
        <f t="shared" si="1"/>
        <v>1.696969696969697</v>
      </c>
      <c r="I24" s="27">
        <f t="shared" si="1"/>
        <v>0.48484848484848481</v>
      </c>
      <c r="J24" s="126">
        <v>84</v>
      </c>
      <c r="K24" s="39">
        <v>25</v>
      </c>
      <c r="L24" s="25">
        <f t="shared" si="2"/>
        <v>-59</v>
      </c>
      <c r="M24" s="24">
        <v>1</v>
      </c>
      <c r="N24" s="40">
        <v>0</v>
      </c>
      <c r="O24" s="25">
        <f t="shared" si="3"/>
        <v>-1</v>
      </c>
      <c r="P24" s="27">
        <f t="shared" si="4"/>
        <v>1.1904761904761905</v>
      </c>
      <c r="Q24" s="30">
        <f t="shared" si="4"/>
        <v>0</v>
      </c>
      <c r="R24" s="26">
        <f t="shared" si="5"/>
        <v>1.696969696969697</v>
      </c>
      <c r="S24" s="27">
        <f t="shared" si="5"/>
        <v>0.50505050505050508</v>
      </c>
      <c r="T24" s="28">
        <v>1</v>
      </c>
      <c r="U24" s="39">
        <v>0</v>
      </c>
      <c r="V24" s="25">
        <f t="shared" si="6"/>
        <v>-1</v>
      </c>
      <c r="W24" s="31">
        <f t="shared" si="7"/>
        <v>0.2</v>
      </c>
      <c r="X24" s="24">
        <f t="shared" si="7"/>
        <v>0</v>
      </c>
      <c r="Y24" s="28">
        <v>75</v>
      </c>
      <c r="Z24" s="39">
        <v>24</v>
      </c>
      <c r="AA24" s="25">
        <f t="shared" si="8"/>
        <v>-51</v>
      </c>
      <c r="AB24" s="127">
        <v>75</v>
      </c>
      <c r="AC24" s="94">
        <v>100</v>
      </c>
      <c r="AD24" s="128">
        <v>1.2658227848101267</v>
      </c>
      <c r="AE24" s="94">
        <v>0</v>
      </c>
      <c r="AF24" s="128">
        <v>0</v>
      </c>
      <c r="AG24" s="129">
        <v>0</v>
      </c>
      <c r="AH24" s="130">
        <v>1635</v>
      </c>
      <c r="AI24" s="131">
        <v>1709</v>
      </c>
      <c r="AJ24" s="132">
        <f t="shared" si="10"/>
        <v>74</v>
      </c>
      <c r="AK24" s="133">
        <f t="shared" si="9"/>
        <v>33.030303030303031</v>
      </c>
      <c r="AL24" s="134">
        <f t="shared" si="9"/>
        <v>34.525252525252526</v>
      </c>
      <c r="AM24" s="46">
        <v>21</v>
      </c>
    </row>
    <row r="25" spans="1:47" ht="17.45" customHeight="1" x14ac:dyDescent="0.2">
      <c r="A25" s="46">
        <v>22</v>
      </c>
      <c r="B25" s="47" t="s">
        <v>47</v>
      </c>
      <c r="C25" s="37">
        <v>5</v>
      </c>
      <c r="D25" s="38">
        <v>5</v>
      </c>
      <c r="E25" s="23">
        <v>216</v>
      </c>
      <c r="F25" s="39">
        <v>118</v>
      </c>
      <c r="G25" s="25">
        <f t="shared" si="0"/>
        <v>-98</v>
      </c>
      <c r="H25" s="26">
        <f t="shared" si="1"/>
        <v>4.3636363636363642</v>
      </c>
      <c r="I25" s="27">
        <f t="shared" si="1"/>
        <v>2.3838383838383841</v>
      </c>
      <c r="J25" s="126">
        <v>211</v>
      </c>
      <c r="K25" s="39">
        <v>123</v>
      </c>
      <c r="L25" s="25">
        <f t="shared" si="2"/>
        <v>-88</v>
      </c>
      <c r="M25" s="24">
        <v>4</v>
      </c>
      <c r="N25" s="40">
        <v>1</v>
      </c>
      <c r="O25" s="25">
        <f t="shared" si="3"/>
        <v>-3</v>
      </c>
      <c r="P25" s="27">
        <f t="shared" si="4"/>
        <v>1.8957345971563981</v>
      </c>
      <c r="Q25" s="30">
        <f t="shared" si="4"/>
        <v>0.81300813008130091</v>
      </c>
      <c r="R25" s="26">
        <f t="shared" si="5"/>
        <v>4.262626262626263</v>
      </c>
      <c r="S25" s="27">
        <f t="shared" si="5"/>
        <v>2.4848484848484849</v>
      </c>
      <c r="T25" s="28">
        <v>7</v>
      </c>
      <c r="U25" s="39">
        <v>2</v>
      </c>
      <c r="V25" s="25">
        <f t="shared" si="6"/>
        <v>-5</v>
      </c>
      <c r="W25" s="31">
        <f t="shared" si="7"/>
        <v>1.4</v>
      </c>
      <c r="X25" s="24">
        <f t="shared" si="7"/>
        <v>0.4</v>
      </c>
      <c r="Y25" s="28">
        <v>175</v>
      </c>
      <c r="Z25" s="39">
        <v>93</v>
      </c>
      <c r="AA25" s="25">
        <f t="shared" si="8"/>
        <v>-82</v>
      </c>
      <c r="AB25" s="127">
        <v>100</v>
      </c>
      <c r="AC25" s="94">
        <v>25</v>
      </c>
      <c r="AD25" s="128">
        <v>0</v>
      </c>
      <c r="AE25" s="94">
        <v>1.7391304347826086</v>
      </c>
      <c r="AF25" s="128">
        <v>0</v>
      </c>
      <c r="AG25" s="129">
        <v>0.86956521739130432</v>
      </c>
      <c r="AH25" s="130">
        <v>1052</v>
      </c>
      <c r="AI25" s="131">
        <v>1039</v>
      </c>
      <c r="AJ25" s="132">
        <f t="shared" si="10"/>
        <v>-13</v>
      </c>
      <c r="AK25" s="133">
        <f t="shared" si="9"/>
        <v>21.252525252525253</v>
      </c>
      <c r="AL25" s="134">
        <f t="shared" si="9"/>
        <v>20.98989898989899</v>
      </c>
      <c r="AM25" s="46">
        <v>22</v>
      </c>
    </row>
    <row r="26" spans="1:47" ht="17.45" customHeight="1" x14ac:dyDescent="0.2">
      <c r="A26" s="46">
        <v>23</v>
      </c>
      <c r="B26" s="47" t="s">
        <v>48</v>
      </c>
      <c r="C26" s="37">
        <v>3</v>
      </c>
      <c r="D26" s="38">
        <v>3</v>
      </c>
      <c r="E26" s="23">
        <v>26</v>
      </c>
      <c r="F26" s="39">
        <v>33</v>
      </c>
      <c r="G26" s="25">
        <f t="shared" si="0"/>
        <v>7</v>
      </c>
      <c r="H26" s="26">
        <f t="shared" si="1"/>
        <v>0.87542087542087532</v>
      </c>
      <c r="I26" s="27">
        <f t="shared" si="1"/>
        <v>1.1111111111111112</v>
      </c>
      <c r="J26" s="126">
        <v>26</v>
      </c>
      <c r="K26" s="39">
        <v>32</v>
      </c>
      <c r="L26" s="25">
        <f t="shared" si="2"/>
        <v>6</v>
      </c>
      <c r="M26" s="24">
        <v>0</v>
      </c>
      <c r="N26" s="40">
        <v>0</v>
      </c>
      <c r="O26" s="25">
        <f t="shared" si="3"/>
        <v>0</v>
      </c>
      <c r="P26" s="27">
        <f t="shared" si="4"/>
        <v>0</v>
      </c>
      <c r="Q26" s="30">
        <f t="shared" si="4"/>
        <v>0</v>
      </c>
      <c r="R26" s="26">
        <f t="shared" si="5"/>
        <v>0.87542087542087532</v>
      </c>
      <c r="S26" s="27">
        <f t="shared" si="5"/>
        <v>1.0774410774410774</v>
      </c>
      <c r="T26" s="28">
        <v>0</v>
      </c>
      <c r="U26" s="39">
        <v>1</v>
      </c>
      <c r="V26" s="25">
        <f t="shared" si="6"/>
        <v>1</v>
      </c>
      <c r="W26" s="31">
        <f t="shared" si="7"/>
        <v>0</v>
      </c>
      <c r="X26" s="24">
        <f t="shared" si="7"/>
        <v>0.33333333333333331</v>
      </c>
      <c r="Y26" s="28">
        <v>13</v>
      </c>
      <c r="Z26" s="39">
        <v>17</v>
      </c>
      <c r="AA26" s="25">
        <f t="shared" si="8"/>
        <v>4</v>
      </c>
      <c r="AB26" s="127">
        <v>100</v>
      </c>
      <c r="AC26" s="94">
        <v>0</v>
      </c>
      <c r="AD26" s="135">
        <v>0</v>
      </c>
      <c r="AE26" s="135">
        <v>0</v>
      </c>
      <c r="AF26" s="135">
        <v>0</v>
      </c>
      <c r="AG26" s="129">
        <v>3.4482758620689653</v>
      </c>
      <c r="AH26" s="130">
        <v>343</v>
      </c>
      <c r="AI26" s="131">
        <v>267</v>
      </c>
      <c r="AJ26" s="132">
        <f t="shared" si="10"/>
        <v>-76</v>
      </c>
      <c r="AK26" s="133">
        <f t="shared" si="9"/>
        <v>11.548821548821548</v>
      </c>
      <c r="AL26" s="134">
        <f t="shared" si="9"/>
        <v>8.9898989898989896</v>
      </c>
      <c r="AM26" s="46">
        <v>23</v>
      </c>
    </row>
    <row r="27" spans="1:47" ht="17.45" customHeight="1" x14ac:dyDescent="0.2">
      <c r="A27" s="46">
        <v>24</v>
      </c>
      <c r="B27" s="47" t="s">
        <v>49</v>
      </c>
      <c r="C27" s="37">
        <v>6</v>
      </c>
      <c r="D27" s="38">
        <v>6</v>
      </c>
      <c r="E27" s="23">
        <v>121</v>
      </c>
      <c r="F27" s="39">
        <v>56</v>
      </c>
      <c r="G27" s="25">
        <f t="shared" si="0"/>
        <v>-65</v>
      </c>
      <c r="H27" s="26">
        <f t="shared" si="1"/>
        <v>2.0370370370370372</v>
      </c>
      <c r="I27" s="27">
        <f t="shared" si="1"/>
        <v>0.9427609427609428</v>
      </c>
      <c r="J27" s="126">
        <v>117</v>
      </c>
      <c r="K27" s="39">
        <v>60</v>
      </c>
      <c r="L27" s="25">
        <f t="shared" si="2"/>
        <v>-57</v>
      </c>
      <c r="M27" s="24">
        <v>1</v>
      </c>
      <c r="N27" s="40">
        <v>0</v>
      </c>
      <c r="O27" s="25">
        <f t="shared" si="3"/>
        <v>-1</v>
      </c>
      <c r="P27" s="27">
        <f t="shared" si="4"/>
        <v>0.85470085470085477</v>
      </c>
      <c r="Q27" s="30">
        <f t="shared" si="4"/>
        <v>0</v>
      </c>
      <c r="R27" s="26">
        <f t="shared" si="5"/>
        <v>1.9696969696969697</v>
      </c>
      <c r="S27" s="27">
        <f t="shared" si="5"/>
        <v>1.0101010101010102</v>
      </c>
      <c r="T27" s="28">
        <v>6</v>
      </c>
      <c r="U27" s="39">
        <v>2</v>
      </c>
      <c r="V27" s="25">
        <f t="shared" si="6"/>
        <v>-4</v>
      </c>
      <c r="W27" s="31">
        <f t="shared" si="7"/>
        <v>1</v>
      </c>
      <c r="X27" s="24">
        <f t="shared" si="7"/>
        <v>0.33333333333333331</v>
      </c>
      <c r="Y27" s="28">
        <v>89</v>
      </c>
      <c r="Z27" s="39">
        <v>44</v>
      </c>
      <c r="AA27" s="25">
        <f t="shared" si="8"/>
        <v>-45</v>
      </c>
      <c r="AB27" s="127">
        <v>25</v>
      </c>
      <c r="AC27" s="94">
        <v>33.299999999999997</v>
      </c>
      <c r="AD27" s="128">
        <v>0.98039215686274506</v>
      </c>
      <c r="AE27" s="94">
        <v>3.5714285714285712</v>
      </c>
      <c r="AF27" s="128">
        <v>1.9607843137254901</v>
      </c>
      <c r="AG27" s="129">
        <v>0</v>
      </c>
      <c r="AH27" s="130">
        <v>1438</v>
      </c>
      <c r="AI27" s="131">
        <v>1430</v>
      </c>
      <c r="AJ27" s="132">
        <f t="shared" si="10"/>
        <v>-8</v>
      </c>
      <c r="AK27" s="133">
        <f t="shared" si="9"/>
        <v>24.208754208754208</v>
      </c>
      <c r="AL27" s="134">
        <f t="shared" si="9"/>
        <v>24.074074074074073</v>
      </c>
      <c r="AM27" s="46">
        <v>24</v>
      </c>
    </row>
    <row r="28" spans="1:47" ht="17.45" customHeight="1" x14ac:dyDescent="0.2">
      <c r="A28" s="46">
        <v>25</v>
      </c>
      <c r="B28" s="47" t="s">
        <v>50</v>
      </c>
      <c r="C28" s="37">
        <v>4</v>
      </c>
      <c r="D28" s="38">
        <v>4</v>
      </c>
      <c r="E28" s="23">
        <v>74</v>
      </c>
      <c r="F28" s="39">
        <v>30</v>
      </c>
      <c r="G28" s="25">
        <f t="shared" si="0"/>
        <v>-44</v>
      </c>
      <c r="H28" s="26">
        <f t="shared" si="1"/>
        <v>1.8686868686868687</v>
      </c>
      <c r="I28" s="27">
        <f t="shared" si="1"/>
        <v>0.75757575757575757</v>
      </c>
      <c r="J28" s="126">
        <v>72</v>
      </c>
      <c r="K28" s="39">
        <v>32</v>
      </c>
      <c r="L28" s="25">
        <f t="shared" si="2"/>
        <v>-40</v>
      </c>
      <c r="M28" s="24">
        <v>0</v>
      </c>
      <c r="N28" s="40">
        <v>0</v>
      </c>
      <c r="O28" s="25">
        <f t="shared" si="3"/>
        <v>0</v>
      </c>
      <c r="P28" s="27">
        <f t="shared" si="4"/>
        <v>0</v>
      </c>
      <c r="Q28" s="30">
        <f t="shared" si="4"/>
        <v>0</v>
      </c>
      <c r="R28" s="26">
        <f t="shared" si="5"/>
        <v>1.8181818181818181</v>
      </c>
      <c r="S28" s="27">
        <f t="shared" si="5"/>
        <v>0.80808080808080807</v>
      </c>
      <c r="T28" s="28">
        <v>2</v>
      </c>
      <c r="U28" s="39">
        <v>0</v>
      </c>
      <c r="V28" s="25">
        <f t="shared" si="6"/>
        <v>-2</v>
      </c>
      <c r="W28" s="31">
        <f t="shared" si="7"/>
        <v>0.5</v>
      </c>
      <c r="X28" s="24">
        <f t="shared" si="7"/>
        <v>0</v>
      </c>
      <c r="Y28" s="28">
        <v>68</v>
      </c>
      <c r="Z28" s="39">
        <v>29</v>
      </c>
      <c r="AA28" s="25">
        <f t="shared" si="8"/>
        <v>-39</v>
      </c>
      <c r="AB28" s="127">
        <v>100</v>
      </c>
      <c r="AC28" s="94">
        <v>50</v>
      </c>
      <c r="AD28" s="128">
        <v>0</v>
      </c>
      <c r="AE28" s="94">
        <v>0</v>
      </c>
      <c r="AF28" s="128">
        <v>0</v>
      </c>
      <c r="AG28" s="129">
        <v>6.4516129032258061</v>
      </c>
      <c r="AH28" s="130">
        <v>804</v>
      </c>
      <c r="AI28" s="131">
        <v>696</v>
      </c>
      <c r="AJ28" s="132">
        <f t="shared" si="10"/>
        <v>-108</v>
      </c>
      <c r="AK28" s="133">
        <f t="shared" si="9"/>
        <v>20.303030303030301</v>
      </c>
      <c r="AL28" s="134">
        <f t="shared" si="9"/>
        <v>17.575757575757574</v>
      </c>
      <c r="AM28" s="46">
        <v>25</v>
      </c>
    </row>
    <row r="29" spans="1:47" ht="17.45" customHeight="1" x14ac:dyDescent="0.2">
      <c r="A29" s="46">
        <v>26</v>
      </c>
      <c r="B29" s="47" t="s">
        <v>51</v>
      </c>
      <c r="C29" s="37">
        <v>6</v>
      </c>
      <c r="D29" s="38">
        <v>6</v>
      </c>
      <c r="E29" s="23">
        <v>58</v>
      </c>
      <c r="F29" s="39">
        <v>45</v>
      </c>
      <c r="G29" s="25">
        <f t="shared" si="0"/>
        <v>-13</v>
      </c>
      <c r="H29" s="26">
        <f t="shared" si="1"/>
        <v>0.97643097643097632</v>
      </c>
      <c r="I29" s="27">
        <f t="shared" si="1"/>
        <v>0.75757575757575757</v>
      </c>
      <c r="J29" s="126">
        <v>58</v>
      </c>
      <c r="K29" s="39">
        <v>44</v>
      </c>
      <c r="L29" s="25">
        <f t="shared" si="2"/>
        <v>-14</v>
      </c>
      <c r="M29" s="24">
        <v>0</v>
      </c>
      <c r="N29" s="40">
        <v>0</v>
      </c>
      <c r="O29" s="25">
        <f t="shared" si="3"/>
        <v>0</v>
      </c>
      <c r="P29" s="27">
        <f t="shared" si="4"/>
        <v>0</v>
      </c>
      <c r="Q29" s="30">
        <f t="shared" si="4"/>
        <v>0</v>
      </c>
      <c r="R29" s="26">
        <f t="shared" si="5"/>
        <v>0.97643097643097632</v>
      </c>
      <c r="S29" s="27">
        <f t="shared" si="5"/>
        <v>0.7407407407407407</v>
      </c>
      <c r="T29" s="28">
        <v>0</v>
      </c>
      <c r="U29" s="39">
        <v>1</v>
      </c>
      <c r="V29" s="25">
        <f t="shared" si="6"/>
        <v>1</v>
      </c>
      <c r="W29" s="31">
        <f t="shared" si="7"/>
        <v>0</v>
      </c>
      <c r="X29" s="24">
        <f t="shared" si="7"/>
        <v>0.16666666666666666</v>
      </c>
      <c r="Y29" s="28">
        <v>40</v>
      </c>
      <c r="Z29" s="39">
        <v>38</v>
      </c>
      <c r="AA29" s="25">
        <f t="shared" si="8"/>
        <v>-2</v>
      </c>
      <c r="AB29" s="127">
        <v>100</v>
      </c>
      <c r="AC29" s="94">
        <v>100</v>
      </c>
      <c r="AD29" s="128">
        <v>0</v>
      </c>
      <c r="AE29" s="94">
        <v>0</v>
      </c>
      <c r="AF29" s="128">
        <v>0</v>
      </c>
      <c r="AG29" s="129">
        <v>0</v>
      </c>
      <c r="AH29" s="130">
        <v>1340</v>
      </c>
      <c r="AI29" s="131">
        <v>1146</v>
      </c>
      <c r="AJ29" s="132">
        <f t="shared" si="10"/>
        <v>-194</v>
      </c>
      <c r="AK29" s="133">
        <f t="shared" si="9"/>
        <v>22.558922558922561</v>
      </c>
      <c r="AL29" s="134">
        <f t="shared" si="9"/>
        <v>19.292929292929291</v>
      </c>
      <c r="AM29" s="46">
        <v>26</v>
      </c>
    </row>
    <row r="30" spans="1:47" ht="17.45" customHeight="1" x14ac:dyDescent="0.2">
      <c r="A30" s="46">
        <v>28</v>
      </c>
      <c r="B30" s="47" t="s">
        <v>52</v>
      </c>
      <c r="C30" s="37">
        <v>3</v>
      </c>
      <c r="D30" s="38">
        <v>2</v>
      </c>
      <c r="E30" s="23">
        <v>18</v>
      </c>
      <c r="F30" s="39">
        <v>48</v>
      </c>
      <c r="G30" s="25">
        <f t="shared" si="0"/>
        <v>30</v>
      </c>
      <c r="H30" s="26">
        <f t="shared" si="1"/>
        <v>0.60606060606060608</v>
      </c>
      <c r="I30" s="27">
        <f t="shared" si="1"/>
        <v>2.4242424242424243</v>
      </c>
      <c r="J30" s="126">
        <v>17</v>
      </c>
      <c r="K30" s="39">
        <v>47</v>
      </c>
      <c r="L30" s="25">
        <f t="shared" si="2"/>
        <v>30</v>
      </c>
      <c r="M30" s="24">
        <v>0</v>
      </c>
      <c r="N30" s="40">
        <v>0</v>
      </c>
      <c r="O30" s="25">
        <f t="shared" si="3"/>
        <v>0</v>
      </c>
      <c r="P30" s="27">
        <f t="shared" si="4"/>
        <v>0</v>
      </c>
      <c r="Q30" s="30">
        <f t="shared" si="4"/>
        <v>0</v>
      </c>
      <c r="R30" s="26">
        <f t="shared" si="5"/>
        <v>0.57239057239057245</v>
      </c>
      <c r="S30" s="27">
        <f t="shared" si="5"/>
        <v>2.3737373737373737</v>
      </c>
      <c r="T30" s="28">
        <v>0</v>
      </c>
      <c r="U30" s="39">
        <v>0</v>
      </c>
      <c r="V30" s="25">
        <f t="shared" si="6"/>
        <v>0</v>
      </c>
      <c r="W30" s="31">
        <f t="shared" si="7"/>
        <v>0</v>
      </c>
      <c r="X30" s="24">
        <f t="shared" si="7"/>
        <v>0</v>
      </c>
      <c r="Y30" s="28">
        <v>11</v>
      </c>
      <c r="Z30" s="39">
        <v>39</v>
      </c>
      <c r="AA30" s="25">
        <f t="shared" si="8"/>
        <v>28</v>
      </c>
      <c r="AB30" s="127" t="s">
        <v>96</v>
      </c>
      <c r="AC30" s="136">
        <v>33.299999999999997</v>
      </c>
      <c r="AD30" s="128" t="s">
        <v>96</v>
      </c>
      <c r="AE30" s="136">
        <v>4.3478260869565215</v>
      </c>
      <c r="AF30" s="128" t="s">
        <v>96</v>
      </c>
      <c r="AG30" s="129">
        <v>8.695652173913043</v>
      </c>
      <c r="AH30" s="130">
        <v>170</v>
      </c>
      <c r="AI30" s="131">
        <v>165</v>
      </c>
      <c r="AJ30" s="132">
        <f t="shared" si="10"/>
        <v>-5</v>
      </c>
      <c r="AK30" s="133">
        <f t="shared" si="9"/>
        <v>5.7239057239057232</v>
      </c>
      <c r="AL30" s="134">
        <f t="shared" si="9"/>
        <v>8.3333333333333321</v>
      </c>
      <c r="AM30" s="46">
        <v>28</v>
      </c>
    </row>
    <row r="31" spans="1:47" ht="17.45" customHeight="1" x14ac:dyDescent="0.2">
      <c r="A31" s="46">
        <v>29</v>
      </c>
      <c r="B31" s="47" t="s">
        <v>53</v>
      </c>
      <c r="C31" s="37">
        <v>27</v>
      </c>
      <c r="D31" s="38">
        <v>27</v>
      </c>
      <c r="E31" s="23">
        <v>1818</v>
      </c>
      <c r="F31" s="39">
        <v>1145</v>
      </c>
      <c r="G31" s="25">
        <f t="shared" si="0"/>
        <v>-673</v>
      </c>
      <c r="H31" s="26">
        <f t="shared" si="1"/>
        <v>6.801346801346801</v>
      </c>
      <c r="I31" s="27">
        <f t="shared" si="1"/>
        <v>4.2835765057987274</v>
      </c>
      <c r="J31" s="126">
        <v>1778</v>
      </c>
      <c r="K31" s="39">
        <v>1127</v>
      </c>
      <c r="L31" s="25">
        <f t="shared" si="2"/>
        <v>-651</v>
      </c>
      <c r="M31" s="24">
        <v>12</v>
      </c>
      <c r="N31" s="40">
        <v>2</v>
      </c>
      <c r="O31" s="25">
        <f t="shared" si="3"/>
        <v>-10</v>
      </c>
      <c r="P31" s="27">
        <f t="shared" si="4"/>
        <v>0.67491563554555678</v>
      </c>
      <c r="Q31" s="30">
        <f t="shared" si="4"/>
        <v>0.1774622892635315</v>
      </c>
      <c r="R31" s="26">
        <f t="shared" si="5"/>
        <v>6.6517022072577623</v>
      </c>
      <c r="S31" s="27">
        <f t="shared" si="5"/>
        <v>4.2162364384586608</v>
      </c>
      <c r="T31" s="28">
        <v>78</v>
      </c>
      <c r="U31" s="39">
        <v>96</v>
      </c>
      <c r="V31" s="25">
        <f t="shared" si="6"/>
        <v>18</v>
      </c>
      <c r="W31" s="31">
        <f t="shared" si="7"/>
        <v>2.8888888888888888</v>
      </c>
      <c r="X31" s="24">
        <f t="shared" si="7"/>
        <v>3.5555555555555554</v>
      </c>
      <c r="Y31" s="28">
        <v>1583</v>
      </c>
      <c r="Z31" s="39">
        <v>961</v>
      </c>
      <c r="AA31" s="25">
        <f t="shared" si="8"/>
        <v>-622</v>
      </c>
      <c r="AB31" s="127">
        <v>64.099999999999994</v>
      </c>
      <c r="AC31" s="94">
        <v>96.3</v>
      </c>
      <c r="AD31" s="128">
        <v>0.18564356435643564</v>
      </c>
      <c r="AE31" s="94">
        <v>0.10172939979654119</v>
      </c>
      <c r="AF31" s="128">
        <v>0.68069306930693074</v>
      </c>
      <c r="AG31" s="129">
        <v>0</v>
      </c>
      <c r="AH31" s="130">
        <v>9499</v>
      </c>
      <c r="AI31" s="131">
        <v>9507</v>
      </c>
      <c r="AJ31" s="132">
        <f t="shared" si="10"/>
        <v>8</v>
      </c>
      <c r="AK31" s="133">
        <f t="shared" si="9"/>
        <v>35.536849981294424</v>
      </c>
      <c r="AL31" s="134">
        <f t="shared" si="9"/>
        <v>35.566778900112233</v>
      </c>
      <c r="AM31" s="46">
        <v>29</v>
      </c>
    </row>
    <row r="32" spans="1:47" ht="17.45" customHeight="1" x14ac:dyDescent="0.2">
      <c r="A32" s="46">
        <v>30</v>
      </c>
      <c r="B32" s="47" t="s">
        <v>54</v>
      </c>
      <c r="C32" s="37">
        <v>6</v>
      </c>
      <c r="D32" s="38">
        <v>6</v>
      </c>
      <c r="E32" s="23">
        <v>145</v>
      </c>
      <c r="F32" s="39">
        <v>54</v>
      </c>
      <c r="G32" s="25">
        <f t="shared" si="0"/>
        <v>-91</v>
      </c>
      <c r="H32" s="26">
        <f t="shared" si="1"/>
        <v>2.4410774410774412</v>
      </c>
      <c r="I32" s="27">
        <f t="shared" si="1"/>
        <v>0.90909090909090906</v>
      </c>
      <c r="J32" s="126">
        <v>147</v>
      </c>
      <c r="K32" s="39">
        <v>51</v>
      </c>
      <c r="L32" s="25">
        <f t="shared" si="2"/>
        <v>-96</v>
      </c>
      <c r="M32" s="24">
        <v>0</v>
      </c>
      <c r="N32" s="40">
        <v>2</v>
      </c>
      <c r="O32" s="25">
        <f t="shared" si="3"/>
        <v>2</v>
      </c>
      <c r="P32" s="27">
        <f t="shared" si="4"/>
        <v>0</v>
      </c>
      <c r="Q32" s="30">
        <f t="shared" si="4"/>
        <v>3.9215686274509802</v>
      </c>
      <c r="R32" s="26">
        <f t="shared" si="5"/>
        <v>2.4747474747474745</v>
      </c>
      <c r="S32" s="27">
        <f t="shared" si="5"/>
        <v>0.85858585858585856</v>
      </c>
      <c r="T32" s="28">
        <v>0</v>
      </c>
      <c r="U32" s="39">
        <v>2</v>
      </c>
      <c r="V32" s="25">
        <f t="shared" si="6"/>
        <v>2</v>
      </c>
      <c r="W32" s="31">
        <f t="shared" si="7"/>
        <v>0</v>
      </c>
      <c r="X32" s="24">
        <f t="shared" si="7"/>
        <v>0.33333333333333331</v>
      </c>
      <c r="Y32" s="28">
        <v>116</v>
      </c>
      <c r="Z32" s="39">
        <v>27</v>
      </c>
      <c r="AA32" s="25">
        <f t="shared" si="8"/>
        <v>-89</v>
      </c>
      <c r="AB32" s="127">
        <v>66.7</v>
      </c>
      <c r="AC32" s="94">
        <v>60</v>
      </c>
      <c r="AD32" s="128">
        <v>0</v>
      </c>
      <c r="AE32" s="94">
        <v>2.3809523809523809</v>
      </c>
      <c r="AF32" s="128">
        <v>1.4285714285714286</v>
      </c>
      <c r="AG32" s="129">
        <v>2.3809523809523809</v>
      </c>
      <c r="AH32" s="130">
        <v>1389</v>
      </c>
      <c r="AI32" s="131">
        <v>1270</v>
      </c>
      <c r="AJ32" s="132">
        <f t="shared" si="10"/>
        <v>-119</v>
      </c>
      <c r="AK32" s="133">
        <f t="shared" si="9"/>
        <v>23.383838383838384</v>
      </c>
      <c r="AL32" s="134">
        <f t="shared" si="9"/>
        <v>21.380471380471377</v>
      </c>
      <c r="AM32" s="46">
        <v>30</v>
      </c>
    </row>
    <row r="33" spans="1:39" ht="17.45" customHeight="1" x14ac:dyDescent="0.2">
      <c r="A33" s="46">
        <v>31</v>
      </c>
      <c r="B33" s="47" t="s">
        <v>55</v>
      </c>
      <c r="C33" s="37">
        <v>5</v>
      </c>
      <c r="D33" s="38">
        <v>5</v>
      </c>
      <c r="E33" s="23">
        <v>95</v>
      </c>
      <c r="F33" s="39">
        <v>30</v>
      </c>
      <c r="G33" s="25">
        <f t="shared" si="0"/>
        <v>-65</v>
      </c>
      <c r="H33" s="26">
        <f t="shared" si="1"/>
        <v>1.9191919191919191</v>
      </c>
      <c r="I33" s="27">
        <f t="shared" si="1"/>
        <v>0.60606060606060608</v>
      </c>
      <c r="J33" s="126">
        <v>95</v>
      </c>
      <c r="K33" s="39">
        <v>31</v>
      </c>
      <c r="L33" s="25">
        <f t="shared" si="2"/>
        <v>-64</v>
      </c>
      <c r="M33" s="24">
        <v>0</v>
      </c>
      <c r="N33" s="40">
        <v>0</v>
      </c>
      <c r="O33" s="25">
        <f t="shared" si="3"/>
        <v>0</v>
      </c>
      <c r="P33" s="27">
        <f t="shared" si="4"/>
        <v>0</v>
      </c>
      <c r="Q33" s="30">
        <f t="shared" si="4"/>
        <v>0</v>
      </c>
      <c r="R33" s="26">
        <f t="shared" si="5"/>
        <v>1.9191919191919191</v>
      </c>
      <c r="S33" s="27">
        <f t="shared" si="5"/>
        <v>0.6262626262626263</v>
      </c>
      <c r="T33" s="28">
        <v>1</v>
      </c>
      <c r="U33" s="39">
        <v>0</v>
      </c>
      <c r="V33" s="25">
        <f t="shared" si="6"/>
        <v>-1</v>
      </c>
      <c r="W33" s="31">
        <f t="shared" si="7"/>
        <v>0.2</v>
      </c>
      <c r="X33" s="24">
        <f t="shared" si="7"/>
        <v>0</v>
      </c>
      <c r="Y33" s="28">
        <v>74</v>
      </c>
      <c r="Z33" s="39">
        <v>18</v>
      </c>
      <c r="AA33" s="25">
        <f t="shared" si="8"/>
        <v>-56</v>
      </c>
      <c r="AB33" s="127">
        <v>100</v>
      </c>
      <c r="AC33" s="94" t="s">
        <v>96</v>
      </c>
      <c r="AD33" s="135">
        <v>0</v>
      </c>
      <c r="AE33" s="94" t="s">
        <v>96</v>
      </c>
      <c r="AF33" s="135">
        <v>0</v>
      </c>
      <c r="AG33" s="129" t="s">
        <v>96</v>
      </c>
      <c r="AH33" s="130">
        <v>345</v>
      </c>
      <c r="AI33" s="131">
        <v>407</v>
      </c>
      <c r="AJ33" s="132">
        <f t="shared" si="10"/>
        <v>62</v>
      </c>
      <c r="AK33" s="133">
        <f t="shared" si="9"/>
        <v>6.9696969696969697</v>
      </c>
      <c r="AL33" s="134">
        <f t="shared" si="9"/>
        <v>8.2222222222222232</v>
      </c>
      <c r="AM33" s="46">
        <v>31</v>
      </c>
    </row>
    <row r="34" spans="1:39" ht="17.45" customHeight="1" x14ac:dyDescent="0.2">
      <c r="A34" s="46">
        <v>32</v>
      </c>
      <c r="B34" s="47" t="s">
        <v>56</v>
      </c>
      <c r="C34" s="48">
        <v>5</v>
      </c>
      <c r="D34" s="38">
        <v>5</v>
      </c>
      <c r="E34" s="23">
        <v>60</v>
      </c>
      <c r="F34" s="39">
        <v>14</v>
      </c>
      <c r="G34" s="25">
        <f t="shared" si="0"/>
        <v>-46</v>
      </c>
      <c r="H34" s="26">
        <f t="shared" si="1"/>
        <v>1.2121212121212122</v>
      </c>
      <c r="I34" s="27">
        <f t="shared" si="1"/>
        <v>0.28282828282828282</v>
      </c>
      <c r="J34" s="126">
        <v>60</v>
      </c>
      <c r="K34" s="39">
        <v>14</v>
      </c>
      <c r="L34" s="25">
        <f t="shared" si="2"/>
        <v>-46</v>
      </c>
      <c r="M34" s="24">
        <v>0</v>
      </c>
      <c r="N34" s="40">
        <v>0</v>
      </c>
      <c r="O34" s="25">
        <f t="shared" si="3"/>
        <v>0</v>
      </c>
      <c r="P34" s="27">
        <f t="shared" si="4"/>
        <v>0</v>
      </c>
      <c r="Q34" s="30">
        <f t="shared" si="4"/>
        <v>0</v>
      </c>
      <c r="R34" s="26">
        <f t="shared" si="5"/>
        <v>1.2121212121212122</v>
      </c>
      <c r="S34" s="27">
        <f t="shared" si="5"/>
        <v>0.28282828282828282</v>
      </c>
      <c r="T34" s="28">
        <v>0</v>
      </c>
      <c r="U34" s="39">
        <v>0</v>
      </c>
      <c r="V34" s="25">
        <f t="shared" si="6"/>
        <v>0</v>
      </c>
      <c r="W34" s="31">
        <f t="shared" si="7"/>
        <v>0</v>
      </c>
      <c r="X34" s="24">
        <f t="shared" si="7"/>
        <v>0</v>
      </c>
      <c r="Y34" s="28">
        <v>49</v>
      </c>
      <c r="Z34" s="39">
        <v>12</v>
      </c>
      <c r="AA34" s="25">
        <f t="shared" si="8"/>
        <v>-37</v>
      </c>
      <c r="AB34" s="127">
        <v>0</v>
      </c>
      <c r="AC34" s="136">
        <v>100</v>
      </c>
      <c r="AD34" s="128">
        <v>1.7857142857142856</v>
      </c>
      <c r="AE34" s="136">
        <v>0</v>
      </c>
      <c r="AF34" s="128">
        <v>0</v>
      </c>
      <c r="AG34" s="129">
        <v>0</v>
      </c>
      <c r="AH34" s="130">
        <v>957</v>
      </c>
      <c r="AI34" s="131">
        <v>1002</v>
      </c>
      <c r="AJ34" s="132">
        <f t="shared" si="10"/>
        <v>45</v>
      </c>
      <c r="AK34" s="133">
        <f t="shared" si="9"/>
        <v>19.333333333333332</v>
      </c>
      <c r="AL34" s="134">
        <f t="shared" si="9"/>
        <v>20.242424242424242</v>
      </c>
      <c r="AM34" s="46">
        <v>32</v>
      </c>
    </row>
    <row r="35" spans="1:39" ht="17.45" customHeight="1" x14ac:dyDescent="0.2">
      <c r="A35" s="46">
        <v>33</v>
      </c>
      <c r="B35" s="47" t="s">
        <v>57</v>
      </c>
      <c r="C35" s="49">
        <v>5</v>
      </c>
      <c r="D35" s="38">
        <v>4</v>
      </c>
      <c r="E35" s="23">
        <v>118</v>
      </c>
      <c r="F35" s="39">
        <v>79</v>
      </c>
      <c r="G35" s="25">
        <f t="shared" si="0"/>
        <v>-39</v>
      </c>
      <c r="H35" s="26">
        <f t="shared" si="1"/>
        <v>2.3838383838383841</v>
      </c>
      <c r="I35" s="27">
        <f t="shared" si="1"/>
        <v>1.9949494949494948</v>
      </c>
      <c r="J35" s="126">
        <v>116</v>
      </c>
      <c r="K35" s="39">
        <v>78</v>
      </c>
      <c r="L35" s="25">
        <f t="shared" si="2"/>
        <v>-38</v>
      </c>
      <c r="M35" s="24">
        <v>0</v>
      </c>
      <c r="N35" s="40">
        <v>2</v>
      </c>
      <c r="O35" s="25">
        <f t="shared" si="3"/>
        <v>2</v>
      </c>
      <c r="P35" s="27">
        <f t="shared" si="4"/>
        <v>0</v>
      </c>
      <c r="Q35" s="30">
        <f t="shared" si="4"/>
        <v>2.5641025641025639</v>
      </c>
      <c r="R35" s="26">
        <f t="shared" si="5"/>
        <v>2.3434343434343434</v>
      </c>
      <c r="S35" s="27">
        <f t="shared" si="5"/>
        <v>1.9696969696969697</v>
      </c>
      <c r="T35" s="28">
        <v>2</v>
      </c>
      <c r="U35" s="39">
        <v>3</v>
      </c>
      <c r="V35" s="25">
        <f t="shared" si="6"/>
        <v>1</v>
      </c>
      <c r="W35" s="31">
        <f t="shared" si="7"/>
        <v>0.4</v>
      </c>
      <c r="X35" s="24">
        <f t="shared" si="7"/>
        <v>0.75</v>
      </c>
      <c r="Y35" s="28">
        <v>68</v>
      </c>
      <c r="Z35" s="39">
        <v>65</v>
      </c>
      <c r="AA35" s="25">
        <f t="shared" si="8"/>
        <v>-3</v>
      </c>
      <c r="AB35" s="127" t="s">
        <v>96</v>
      </c>
      <c r="AC35" s="94">
        <v>100</v>
      </c>
      <c r="AD35" s="128" t="s">
        <v>96</v>
      </c>
      <c r="AE35" s="94">
        <v>0</v>
      </c>
      <c r="AF35" s="128" t="s">
        <v>96</v>
      </c>
      <c r="AG35" s="129">
        <v>0</v>
      </c>
      <c r="AH35" s="130">
        <v>932</v>
      </c>
      <c r="AI35" s="131">
        <v>1132</v>
      </c>
      <c r="AJ35" s="132">
        <f t="shared" si="10"/>
        <v>200</v>
      </c>
      <c r="AK35" s="133">
        <f t="shared" si="9"/>
        <v>18.828282828282827</v>
      </c>
      <c r="AL35" s="134">
        <f t="shared" si="9"/>
        <v>28.585858585858585</v>
      </c>
      <c r="AM35" s="46">
        <v>33</v>
      </c>
    </row>
    <row r="36" spans="1:39" ht="17.45" customHeight="1" x14ac:dyDescent="0.2">
      <c r="A36" s="46">
        <v>34</v>
      </c>
      <c r="B36" s="47" t="s">
        <v>58</v>
      </c>
      <c r="C36" s="49">
        <v>4</v>
      </c>
      <c r="D36" s="38">
        <v>4</v>
      </c>
      <c r="E36" s="23">
        <v>59</v>
      </c>
      <c r="F36" s="39">
        <v>16</v>
      </c>
      <c r="G36" s="25">
        <f t="shared" si="0"/>
        <v>-43</v>
      </c>
      <c r="H36" s="26">
        <f t="shared" si="1"/>
        <v>1.4898989898989898</v>
      </c>
      <c r="I36" s="27">
        <f t="shared" si="1"/>
        <v>0.40404040404040403</v>
      </c>
      <c r="J36" s="126">
        <v>61</v>
      </c>
      <c r="K36" s="39">
        <v>16</v>
      </c>
      <c r="L36" s="25">
        <f t="shared" si="2"/>
        <v>-45</v>
      </c>
      <c r="M36" s="24">
        <v>0</v>
      </c>
      <c r="N36" s="40">
        <v>0</v>
      </c>
      <c r="O36" s="25">
        <f t="shared" si="3"/>
        <v>0</v>
      </c>
      <c r="P36" s="27">
        <f t="shared" si="4"/>
        <v>0</v>
      </c>
      <c r="Q36" s="30">
        <f t="shared" si="4"/>
        <v>0</v>
      </c>
      <c r="R36" s="26">
        <f t="shared" si="5"/>
        <v>1.5404040404040404</v>
      </c>
      <c r="S36" s="27">
        <f t="shared" si="5"/>
        <v>0.40404040404040403</v>
      </c>
      <c r="T36" s="28">
        <v>0</v>
      </c>
      <c r="U36" s="39">
        <v>0</v>
      </c>
      <c r="V36" s="25">
        <f t="shared" si="6"/>
        <v>0</v>
      </c>
      <c r="W36" s="31">
        <f t="shared" si="7"/>
        <v>0</v>
      </c>
      <c r="X36" s="24">
        <f t="shared" si="7"/>
        <v>0</v>
      </c>
      <c r="Y36" s="28">
        <v>59</v>
      </c>
      <c r="Z36" s="39">
        <v>8</v>
      </c>
      <c r="AA36" s="25">
        <f t="shared" si="8"/>
        <v>-51</v>
      </c>
      <c r="AB36" s="127" t="s">
        <v>96</v>
      </c>
      <c r="AC36" s="136" t="s">
        <v>96</v>
      </c>
      <c r="AD36" s="128" t="s">
        <v>96</v>
      </c>
      <c r="AE36" s="136" t="s">
        <v>96</v>
      </c>
      <c r="AF36" s="128" t="s">
        <v>96</v>
      </c>
      <c r="AG36" s="129" t="s">
        <v>96</v>
      </c>
      <c r="AH36" s="130">
        <v>951</v>
      </c>
      <c r="AI36" s="131">
        <v>1295</v>
      </c>
      <c r="AJ36" s="132">
        <f t="shared" si="10"/>
        <v>344</v>
      </c>
      <c r="AK36" s="133">
        <f t="shared" si="9"/>
        <v>24.015151515151516</v>
      </c>
      <c r="AL36" s="134">
        <f t="shared" si="9"/>
        <v>32.702020202020201</v>
      </c>
      <c r="AM36" s="46">
        <v>34</v>
      </c>
    </row>
    <row r="37" spans="1:39" ht="17.45" customHeight="1" x14ac:dyDescent="0.2">
      <c r="A37" s="46">
        <v>35</v>
      </c>
      <c r="B37" s="47" t="s">
        <v>59</v>
      </c>
      <c r="C37" s="49">
        <v>9</v>
      </c>
      <c r="D37" s="38">
        <v>9</v>
      </c>
      <c r="E37" s="23">
        <v>231</v>
      </c>
      <c r="F37" s="39">
        <v>166</v>
      </c>
      <c r="G37" s="25">
        <f t="shared" si="0"/>
        <v>-65</v>
      </c>
      <c r="H37" s="26">
        <f t="shared" si="1"/>
        <v>2.5925925925925926</v>
      </c>
      <c r="I37" s="27">
        <f t="shared" si="1"/>
        <v>1.8630751964085295</v>
      </c>
      <c r="J37" s="126">
        <v>227</v>
      </c>
      <c r="K37" s="39">
        <v>165</v>
      </c>
      <c r="L37" s="25">
        <f t="shared" si="2"/>
        <v>-62</v>
      </c>
      <c r="M37" s="24">
        <v>1</v>
      </c>
      <c r="N37" s="40">
        <v>6</v>
      </c>
      <c r="O37" s="25">
        <f t="shared" si="3"/>
        <v>5</v>
      </c>
      <c r="P37" s="27">
        <f t="shared" si="4"/>
        <v>0.44052863436123352</v>
      </c>
      <c r="Q37" s="30">
        <f t="shared" si="4"/>
        <v>3.6363636363636362</v>
      </c>
      <c r="R37" s="26">
        <f t="shared" si="5"/>
        <v>2.5476992143658808</v>
      </c>
      <c r="S37" s="27">
        <f t="shared" si="5"/>
        <v>1.8518518518518516</v>
      </c>
      <c r="T37" s="28">
        <v>7</v>
      </c>
      <c r="U37" s="39">
        <v>8</v>
      </c>
      <c r="V37" s="25">
        <f t="shared" si="6"/>
        <v>1</v>
      </c>
      <c r="W37" s="31">
        <f t="shared" si="7"/>
        <v>0.77777777777777779</v>
      </c>
      <c r="X37" s="24">
        <f t="shared" si="7"/>
        <v>0.88888888888888884</v>
      </c>
      <c r="Y37" s="28">
        <v>130</v>
      </c>
      <c r="Z37" s="39">
        <v>70</v>
      </c>
      <c r="AA37" s="25">
        <f t="shared" si="8"/>
        <v>-60</v>
      </c>
      <c r="AB37" s="127" t="s">
        <v>96</v>
      </c>
      <c r="AC37" s="94">
        <v>33.299999999999997</v>
      </c>
      <c r="AD37" s="128" t="s">
        <v>96</v>
      </c>
      <c r="AE37" s="94">
        <v>0</v>
      </c>
      <c r="AF37" s="128" t="s">
        <v>96</v>
      </c>
      <c r="AG37" s="129">
        <v>2.6143790849673203</v>
      </c>
      <c r="AH37" s="130">
        <v>1555</v>
      </c>
      <c r="AI37" s="131">
        <v>1717</v>
      </c>
      <c r="AJ37" s="132">
        <f t="shared" si="10"/>
        <v>162</v>
      </c>
      <c r="AK37" s="133">
        <f t="shared" si="9"/>
        <v>17.452300785634119</v>
      </c>
      <c r="AL37" s="134">
        <f t="shared" si="9"/>
        <v>19.270482603815935</v>
      </c>
      <c r="AM37" s="46">
        <v>35</v>
      </c>
    </row>
    <row r="38" spans="1:39" ht="17.45" customHeight="1" x14ac:dyDescent="0.2">
      <c r="A38" s="46">
        <v>36</v>
      </c>
      <c r="B38" s="47" t="s">
        <v>60</v>
      </c>
      <c r="C38" s="49">
        <v>3</v>
      </c>
      <c r="D38" s="38">
        <v>2</v>
      </c>
      <c r="E38" s="23">
        <v>23</v>
      </c>
      <c r="F38" s="39">
        <v>0</v>
      </c>
      <c r="G38" s="25">
        <f t="shared" si="0"/>
        <v>-23</v>
      </c>
      <c r="H38" s="26">
        <f t="shared" si="1"/>
        <v>0.77441077441077444</v>
      </c>
      <c r="I38" s="27">
        <f t="shared" si="1"/>
        <v>0</v>
      </c>
      <c r="J38" s="126">
        <v>21</v>
      </c>
      <c r="K38" s="39">
        <v>3</v>
      </c>
      <c r="L38" s="25">
        <f t="shared" si="2"/>
        <v>-18</v>
      </c>
      <c r="M38" s="24">
        <v>1</v>
      </c>
      <c r="N38" s="40">
        <v>0</v>
      </c>
      <c r="O38" s="25">
        <f t="shared" si="3"/>
        <v>-1</v>
      </c>
      <c r="P38" s="27">
        <f t="shared" si="4"/>
        <v>4.7619047619047619</v>
      </c>
      <c r="Q38" s="30">
        <f t="shared" si="4"/>
        <v>0</v>
      </c>
      <c r="R38" s="26">
        <f t="shared" si="5"/>
        <v>0.70707070707070707</v>
      </c>
      <c r="S38" s="27">
        <f t="shared" si="5"/>
        <v>0.15151515151515152</v>
      </c>
      <c r="T38" s="28">
        <v>3</v>
      </c>
      <c r="U38" s="39">
        <v>0</v>
      </c>
      <c r="V38" s="25">
        <f t="shared" si="6"/>
        <v>-3</v>
      </c>
      <c r="W38" s="31">
        <f t="shared" si="7"/>
        <v>1</v>
      </c>
      <c r="X38" s="24">
        <f t="shared" si="7"/>
        <v>0</v>
      </c>
      <c r="Y38" s="28">
        <v>16</v>
      </c>
      <c r="Z38" s="39">
        <v>2</v>
      </c>
      <c r="AA38" s="25">
        <f t="shared" si="8"/>
        <v>-14</v>
      </c>
      <c r="AB38" s="127" t="s">
        <v>96</v>
      </c>
      <c r="AC38" s="94" t="s">
        <v>96</v>
      </c>
      <c r="AD38" s="128" t="s">
        <v>96</v>
      </c>
      <c r="AE38" s="94" t="s">
        <v>96</v>
      </c>
      <c r="AF38" s="128" t="s">
        <v>96</v>
      </c>
      <c r="AG38" s="129" t="s">
        <v>96</v>
      </c>
      <c r="AH38" s="130">
        <v>261</v>
      </c>
      <c r="AI38" s="131">
        <v>267</v>
      </c>
      <c r="AJ38" s="132">
        <f t="shared" si="10"/>
        <v>6</v>
      </c>
      <c r="AK38" s="133">
        <f t="shared" si="9"/>
        <v>8.7878787878787872</v>
      </c>
      <c r="AL38" s="134">
        <f t="shared" si="9"/>
        <v>13.484848484848484</v>
      </c>
      <c r="AM38" s="46">
        <v>36</v>
      </c>
    </row>
    <row r="39" spans="1:39" ht="17.45" customHeight="1" x14ac:dyDescent="0.2">
      <c r="A39" s="46">
        <v>38</v>
      </c>
      <c r="B39" s="47" t="s">
        <v>61</v>
      </c>
      <c r="C39" s="49">
        <v>4</v>
      </c>
      <c r="D39" s="38">
        <v>4</v>
      </c>
      <c r="E39" s="23">
        <v>88</v>
      </c>
      <c r="F39" s="39">
        <v>37</v>
      </c>
      <c r="G39" s="25">
        <f t="shared" si="0"/>
        <v>-51</v>
      </c>
      <c r="H39" s="26">
        <f t="shared" si="1"/>
        <v>2.2222222222222223</v>
      </c>
      <c r="I39" s="27">
        <f t="shared" si="1"/>
        <v>0.93434343434343436</v>
      </c>
      <c r="J39" s="126">
        <v>86</v>
      </c>
      <c r="K39" s="39">
        <v>36</v>
      </c>
      <c r="L39" s="25">
        <f t="shared" si="2"/>
        <v>-50</v>
      </c>
      <c r="M39" s="24">
        <v>0</v>
      </c>
      <c r="N39" s="40">
        <v>0</v>
      </c>
      <c r="O39" s="25">
        <f t="shared" si="3"/>
        <v>0</v>
      </c>
      <c r="P39" s="27">
        <f t="shared" si="4"/>
        <v>0</v>
      </c>
      <c r="Q39" s="30">
        <f t="shared" si="4"/>
        <v>0</v>
      </c>
      <c r="R39" s="26">
        <f t="shared" si="5"/>
        <v>2.1717171717171717</v>
      </c>
      <c r="S39" s="27">
        <f t="shared" si="5"/>
        <v>0.90909090909090906</v>
      </c>
      <c r="T39" s="28">
        <v>2</v>
      </c>
      <c r="U39" s="39">
        <v>3</v>
      </c>
      <c r="V39" s="25">
        <f t="shared" si="6"/>
        <v>1</v>
      </c>
      <c r="W39" s="31">
        <f t="shared" si="7"/>
        <v>0.5</v>
      </c>
      <c r="X39" s="24">
        <f t="shared" si="7"/>
        <v>0.75</v>
      </c>
      <c r="Y39" s="28">
        <v>78</v>
      </c>
      <c r="Z39" s="39">
        <v>33</v>
      </c>
      <c r="AA39" s="25">
        <f t="shared" si="8"/>
        <v>-45</v>
      </c>
      <c r="AB39" s="127">
        <v>50</v>
      </c>
      <c r="AC39" s="94">
        <v>60</v>
      </c>
      <c r="AD39" s="128">
        <v>1.2195121951219512</v>
      </c>
      <c r="AE39" s="94">
        <v>0</v>
      </c>
      <c r="AF39" s="128">
        <v>0</v>
      </c>
      <c r="AG39" s="129">
        <v>11.76470588235294</v>
      </c>
      <c r="AH39" s="130">
        <v>814</v>
      </c>
      <c r="AI39" s="131">
        <v>685</v>
      </c>
      <c r="AJ39" s="132">
        <f t="shared" si="10"/>
        <v>-129</v>
      </c>
      <c r="AK39" s="133">
        <f t="shared" si="9"/>
        <v>20.555555555555554</v>
      </c>
      <c r="AL39" s="134">
        <f t="shared" si="9"/>
        <v>17.297979797979796</v>
      </c>
      <c r="AM39" s="46">
        <v>38</v>
      </c>
    </row>
    <row r="40" spans="1:39" ht="17.45" customHeight="1" thickBot="1" x14ac:dyDescent="0.25">
      <c r="A40" s="50" t="s">
        <v>62</v>
      </c>
      <c r="B40" s="47" t="s">
        <v>63</v>
      </c>
      <c r="C40" s="51">
        <v>6</v>
      </c>
      <c r="D40" s="52">
        <v>7</v>
      </c>
      <c r="E40" s="53">
        <v>203</v>
      </c>
      <c r="F40" s="54">
        <v>140</v>
      </c>
      <c r="G40" s="25">
        <f t="shared" si="0"/>
        <v>-63</v>
      </c>
      <c r="H40" s="97">
        <f t="shared" si="1"/>
        <v>3.4175084175084178</v>
      </c>
      <c r="I40" s="138">
        <f t="shared" si="1"/>
        <v>2.0202020202020203</v>
      </c>
      <c r="J40" s="139">
        <v>208</v>
      </c>
      <c r="K40" s="140">
        <v>137</v>
      </c>
      <c r="L40" s="25">
        <f t="shared" si="2"/>
        <v>-71</v>
      </c>
      <c r="M40" s="24">
        <v>1</v>
      </c>
      <c r="N40" s="55">
        <v>7</v>
      </c>
      <c r="O40" s="25">
        <f t="shared" si="3"/>
        <v>6</v>
      </c>
      <c r="P40" s="27">
        <f t="shared" si="4"/>
        <v>0.48076923076923078</v>
      </c>
      <c r="Q40" s="30">
        <f t="shared" si="4"/>
        <v>5.1094890510948909</v>
      </c>
      <c r="R40" s="97">
        <f t="shared" si="5"/>
        <v>3.5016835016835013</v>
      </c>
      <c r="S40" s="138">
        <f t="shared" si="5"/>
        <v>1.976911976911977</v>
      </c>
      <c r="T40" s="28">
        <v>2</v>
      </c>
      <c r="U40" s="54">
        <v>5</v>
      </c>
      <c r="V40" s="25">
        <f t="shared" si="6"/>
        <v>3</v>
      </c>
      <c r="W40" s="31">
        <f t="shared" si="7"/>
        <v>0.33333333333333331</v>
      </c>
      <c r="X40" s="24">
        <f t="shared" si="7"/>
        <v>0.7142857142857143</v>
      </c>
      <c r="Y40" s="28">
        <v>167</v>
      </c>
      <c r="Z40" s="54">
        <v>60</v>
      </c>
      <c r="AA40" s="25">
        <f t="shared" si="8"/>
        <v>-107</v>
      </c>
      <c r="AB40" s="141">
        <v>66.7</v>
      </c>
      <c r="AC40" s="142">
        <v>28.6</v>
      </c>
      <c r="AD40" s="143">
        <v>0.50761421319796951</v>
      </c>
      <c r="AE40" s="142">
        <v>1.5151515151515151</v>
      </c>
      <c r="AF40" s="143">
        <v>0.50761421319796951</v>
      </c>
      <c r="AG40" s="144">
        <v>6.0606060606060606</v>
      </c>
      <c r="AH40" s="145">
        <v>1537</v>
      </c>
      <c r="AI40" s="146">
        <v>1429</v>
      </c>
      <c r="AJ40" s="147">
        <f t="shared" si="10"/>
        <v>-108</v>
      </c>
      <c r="AK40" s="148">
        <f t="shared" si="9"/>
        <v>25.875420875420875</v>
      </c>
      <c r="AL40" s="149">
        <f t="shared" si="9"/>
        <v>20.620490620490621</v>
      </c>
      <c r="AM40" s="50" t="s">
        <v>62</v>
      </c>
    </row>
    <row r="41" spans="1:39" ht="16.5" customHeight="1" thickTop="1" thickBot="1" x14ac:dyDescent="0.25">
      <c r="A41" s="62"/>
      <c r="B41" s="63" t="s">
        <v>64</v>
      </c>
      <c r="C41" s="150">
        <v>297</v>
      </c>
      <c r="D41" s="65">
        <f>SUM(D6:D40)</f>
        <v>297</v>
      </c>
      <c r="E41" s="66">
        <f>SUM(E6:E40)</f>
        <v>11767</v>
      </c>
      <c r="F41" s="67">
        <f>SUM(F6:F40)</f>
        <v>5899</v>
      </c>
      <c r="G41" s="68">
        <f>SUM(G6:G40)</f>
        <v>-5868</v>
      </c>
      <c r="H41" s="69">
        <f t="shared" si="1"/>
        <v>4.0019725878311743</v>
      </c>
      <c r="I41" s="151">
        <f t="shared" si="1"/>
        <v>2.0062578648437235</v>
      </c>
      <c r="J41" s="152">
        <f>SUM(J6:J40)</f>
        <v>11540</v>
      </c>
      <c r="K41" s="67">
        <f>SUM(K6:K40)</f>
        <v>5994</v>
      </c>
      <c r="L41" s="68">
        <f>K41-J41</f>
        <v>-5546</v>
      </c>
      <c r="M41" s="71">
        <f>SUM(M6:M40)</f>
        <v>171</v>
      </c>
      <c r="N41" s="67">
        <f>SUM(N6:N40)</f>
        <v>148</v>
      </c>
      <c r="O41" s="68">
        <f>N41-M41</f>
        <v>-23</v>
      </c>
      <c r="P41" s="72">
        <f>M41/J41*100</f>
        <v>1.4818024263431544</v>
      </c>
      <c r="Q41" s="73">
        <f>N41/K41*100</f>
        <v>2.4691358024691357</v>
      </c>
      <c r="R41" s="69">
        <f t="shared" si="5"/>
        <v>3.9247695813352381</v>
      </c>
      <c r="S41" s="151">
        <f t="shared" si="5"/>
        <v>2.0385674931129478</v>
      </c>
      <c r="T41" s="66">
        <f>SUM(T6:T40)</f>
        <v>440</v>
      </c>
      <c r="U41" s="67">
        <f>SUM(U6:U40)</f>
        <v>333</v>
      </c>
      <c r="V41" s="68">
        <f>U41-T41</f>
        <v>-107</v>
      </c>
      <c r="W41" s="75">
        <f>T41/C41</f>
        <v>1.4814814814814814</v>
      </c>
      <c r="X41" s="67">
        <f>U41/D41</f>
        <v>1.1212121212121211</v>
      </c>
      <c r="Y41" s="66">
        <f>SUM(Y6:Y40)</f>
        <v>10277</v>
      </c>
      <c r="Z41" s="67">
        <f>SUM(Z6:Z40)</f>
        <v>4888</v>
      </c>
      <c r="AA41" s="68">
        <f>Z41-Y41</f>
        <v>-5389</v>
      </c>
      <c r="AB41" s="153">
        <v>58.5</v>
      </c>
      <c r="AC41" s="154">
        <v>77</v>
      </c>
      <c r="AD41" s="69">
        <v>0.40602724893981773</v>
      </c>
      <c r="AE41" s="155">
        <v>0.89847259658580414</v>
      </c>
      <c r="AF41" s="69">
        <v>0.77989601386481799</v>
      </c>
      <c r="AG41" s="70">
        <v>1.4848181514848182</v>
      </c>
      <c r="AH41" s="67">
        <f>SUM(AH6:AH40)</f>
        <v>72540</v>
      </c>
      <c r="AI41" s="156">
        <f>SUM(AI6:AI40)</f>
        <v>66378</v>
      </c>
      <c r="AJ41" s="157">
        <f t="shared" si="10"/>
        <v>-6162</v>
      </c>
      <c r="AK41" s="100">
        <f t="shared" si="9"/>
        <v>24.670951943679217</v>
      </c>
      <c r="AL41" s="158">
        <f t="shared" si="9"/>
        <v>22.575247423732272</v>
      </c>
      <c r="AM41" s="62"/>
    </row>
    <row r="42" spans="1:39" x14ac:dyDescent="0.2">
      <c r="A42" s="80" t="s">
        <v>65</v>
      </c>
      <c r="B42" s="195" t="s">
        <v>90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AM42" s="80"/>
    </row>
    <row r="43" spans="1:39" ht="11.25" customHeight="1" x14ac:dyDescent="0.2">
      <c r="A43" s="80" t="s">
        <v>67</v>
      </c>
      <c r="B43" s="195" t="s">
        <v>91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AM43" s="80"/>
    </row>
    <row r="44" spans="1:39" ht="13.5" customHeight="1" x14ac:dyDescent="0.2">
      <c r="A44" t="s">
        <v>92</v>
      </c>
      <c r="B44" s="108" t="s">
        <v>93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I44" s="159"/>
      <c r="AJ44" s="159"/>
      <c r="AK44" s="159"/>
      <c r="AL44" s="159"/>
      <c r="AM44" s="159"/>
    </row>
    <row r="45" spans="1:39" x14ac:dyDescent="0.2">
      <c r="B45" s="109" t="s">
        <v>94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</row>
  </sheetData>
  <mergeCells count="27">
    <mergeCell ref="W3:X4"/>
    <mergeCell ref="AB3:AC4"/>
    <mergeCell ref="AD3:AE4"/>
    <mergeCell ref="B42:Q42"/>
    <mergeCell ref="B43:Q43"/>
    <mergeCell ref="M4:O4"/>
    <mergeCell ref="P4:Q4"/>
    <mergeCell ref="E3:G4"/>
    <mergeCell ref="H3:I4"/>
    <mergeCell ref="J3:L4"/>
    <mergeCell ref="M3:Q3"/>
    <mergeCell ref="A1:AM1"/>
    <mergeCell ref="A2:A5"/>
    <mergeCell ref="B2:B5"/>
    <mergeCell ref="C2:D4"/>
    <mergeCell ref="E2:I2"/>
    <mergeCell ref="J2:S2"/>
    <mergeCell ref="T2:X2"/>
    <mergeCell ref="Y2:AA4"/>
    <mergeCell ref="AB2:AG2"/>
    <mergeCell ref="AH2:AL2"/>
    <mergeCell ref="AF3:AG4"/>
    <mergeCell ref="AH3:AJ4"/>
    <mergeCell ref="AK3:AL4"/>
    <mergeCell ref="AM2:AM5"/>
    <mergeCell ref="R3:S4"/>
    <mergeCell ref="T3:V4"/>
  </mergeCells>
  <pageMargins left="0.70866141732283472" right="0.19685039370078741" top="0.74803149606299213" bottom="0.19685039370078741" header="0.31496062992125984" footer="0.31496062992125984"/>
  <pageSetup paperSize="9" scale="63" orientation="landscape" horizontalDpi="0" verticalDpi="0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уголовные</vt:lpstr>
      <vt:lpstr>гражданские, административные</vt:lpstr>
      <vt:lpstr>КоАП</vt:lpstr>
      <vt:lpstr>'гражданские, административные'!Область_печати</vt:lpstr>
      <vt:lpstr>КоАП!Область_печати</vt:lpstr>
      <vt:lpstr>уголовные!Область_печати</vt:lpstr>
    </vt:vector>
  </TitlesOfParts>
  <Company>USD_in_Primorye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Оранская</dc:creator>
  <cp:lastModifiedBy>Оранская</cp:lastModifiedBy>
  <dcterms:created xsi:type="dcterms:W3CDTF">2026-02-04T02:25:26Z</dcterms:created>
  <dcterms:modified xsi:type="dcterms:W3CDTF">2026-04-17T02:44:22Z</dcterms:modified>
</cp:coreProperties>
</file>