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1565" activeTab="2"/>
  </bookViews>
  <sheets>
    <sheet name="уголовные" sheetId="1" r:id="rId1"/>
    <sheet name="гражданские, административные" sheetId="2" r:id="rId2"/>
    <sheet name="КоАП" sheetId="3" r:id="rId3"/>
  </sheets>
  <definedNames>
    <definedName name="_xlnm.Print_Area" localSheetId="1">'гражданские, административные'!$A$1:$AE$44</definedName>
    <definedName name="_xlnm.Print_Area" localSheetId="2">КоАП!$A$1:$AM$45</definedName>
    <definedName name="_xlnm.Print_Area" localSheetId="0">уголовные!$A$1:$AL$44</definedName>
  </definedNames>
  <calcPr calcId="145621"/>
</workbook>
</file>

<file path=xl/calcChain.xml><?xml version="1.0" encoding="utf-8"?>
<calcChain xmlns="http://schemas.openxmlformats.org/spreadsheetml/2006/main">
  <c r="AI41" i="3" l="1"/>
  <c r="AL41" i="3" s="1"/>
  <c r="AH41" i="3"/>
  <c r="AK41" i="3" s="1"/>
  <c r="Z41" i="3"/>
  <c r="AA41" i="3" s="1"/>
  <c r="Y41" i="3"/>
  <c r="X41" i="3"/>
  <c r="V41" i="3"/>
  <c r="U41" i="3"/>
  <c r="T41" i="3"/>
  <c r="W41" i="3" s="1"/>
  <c r="N41" i="3"/>
  <c r="M41" i="3"/>
  <c r="K41" i="3"/>
  <c r="S41" i="3" s="1"/>
  <c r="J41" i="3"/>
  <c r="R41" i="3" s="1"/>
  <c r="H41" i="3"/>
  <c r="F41" i="3"/>
  <c r="I41" i="3" s="1"/>
  <c r="E41" i="3"/>
  <c r="AL40" i="3"/>
  <c r="AK40" i="3"/>
  <c r="AJ40" i="3"/>
  <c r="AA40" i="3"/>
  <c r="X40" i="3"/>
  <c r="W40" i="3"/>
  <c r="V40" i="3"/>
  <c r="S40" i="3"/>
  <c r="R40" i="3"/>
  <c r="Q40" i="3"/>
  <c r="P40" i="3"/>
  <c r="O40" i="3"/>
  <c r="L40" i="3"/>
  <c r="I40" i="3"/>
  <c r="H40" i="3"/>
  <c r="G40" i="3"/>
  <c r="AL39" i="3"/>
  <c r="AK39" i="3"/>
  <c r="AJ39" i="3"/>
  <c r="AA39" i="3"/>
  <c r="X39" i="3"/>
  <c r="W39" i="3"/>
  <c r="V39" i="3"/>
  <c r="S39" i="3"/>
  <c r="R39" i="3"/>
  <c r="Q39" i="3"/>
  <c r="P39" i="3"/>
  <c r="O39" i="3"/>
  <c r="L39" i="3"/>
  <c r="I39" i="3"/>
  <c r="H39" i="3"/>
  <c r="G39" i="3"/>
  <c r="AL38" i="3"/>
  <c r="AK38" i="3"/>
  <c r="AJ38" i="3"/>
  <c r="AA38" i="3"/>
  <c r="X38" i="3"/>
  <c r="W38" i="3"/>
  <c r="V38" i="3"/>
  <c r="S38" i="3"/>
  <c r="R38" i="3"/>
  <c r="Q38" i="3"/>
  <c r="P38" i="3"/>
  <c r="O38" i="3"/>
  <c r="L38" i="3"/>
  <c r="I38" i="3"/>
  <c r="H38" i="3"/>
  <c r="G38" i="3"/>
  <c r="AL37" i="3"/>
  <c r="AK37" i="3"/>
  <c r="AJ37" i="3"/>
  <c r="AA37" i="3"/>
  <c r="X37" i="3"/>
  <c r="W37" i="3"/>
  <c r="V37" i="3"/>
  <c r="S37" i="3"/>
  <c r="R37" i="3"/>
  <c r="Q37" i="3"/>
  <c r="P37" i="3"/>
  <c r="O37" i="3"/>
  <c r="L37" i="3"/>
  <c r="I37" i="3"/>
  <c r="H37" i="3"/>
  <c r="G37" i="3"/>
  <c r="AL36" i="3"/>
  <c r="AK36" i="3"/>
  <c r="AJ36" i="3"/>
  <c r="AA36" i="3"/>
  <c r="X36" i="3"/>
  <c r="W36" i="3"/>
  <c r="V36" i="3"/>
  <c r="S36" i="3"/>
  <c r="R36" i="3"/>
  <c r="Q36" i="3"/>
  <c r="P36" i="3"/>
  <c r="O36" i="3"/>
  <c r="L36" i="3"/>
  <c r="I36" i="3"/>
  <c r="H36" i="3"/>
  <c r="G36" i="3"/>
  <c r="AL35" i="3"/>
  <c r="AK35" i="3"/>
  <c r="AJ35" i="3"/>
  <c r="AA35" i="3"/>
  <c r="X35" i="3"/>
  <c r="W35" i="3"/>
  <c r="V35" i="3"/>
  <c r="S35" i="3"/>
  <c r="R35" i="3"/>
  <c r="Q35" i="3"/>
  <c r="P35" i="3"/>
  <c r="O35" i="3"/>
  <c r="L35" i="3"/>
  <c r="I35" i="3"/>
  <c r="H35" i="3"/>
  <c r="G35" i="3"/>
  <c r="AL34" i="3"/>
  <c r="AK34" i="3"/>
  <c r="AJ34" i="3"/>
  <c r="AA34" i="3"/>
  <c r="X34" i="3"/>
  <c r="W34" i="3"/>
  <c r="V34" i="3"/>
  <c r="S34" i="3"/>
  <c r="R34" i="3"/>
  <c r="Q34" i="3"/>
  <c r="P34" i="3"/>
  <c r="O34" i="3"/>
  <c r="L34" i="3"/>
  <c r="I34" i="3"/>
  <c r="H34" i="3"/>
  <c r="G34" i="3"/>
  <c r="AL33" i="3"/>
  <c r="AK33" i="3"/>
  <c r="AJ33" i="3"/>
  <c r="AA33" i="3"/>
  <c r="X33" i="3"/>
  <c r="W33" i="3"/>
  <c r="V33" i="3"/>
  <c r="S33" i="3"/>
  <c r="R33" i="3"/>
  <c r="Q33" i="3"/>
  <c r="P33" i="3"/>
  <c r="O33" i="3"/>
  <c r="L33" i="3"/>
  <c r="I33" i="3"/>
  <c r="H33" i="3"/>
  <c r="G33" i="3"/>
  <c r="AL32" i="3"/>
  <c r="AK32" i="3"/>
  <c r="AJ32" i="3"/>
  <c r="AA32" i="3"/>
  <c r="X32" i="3"/>
  <c r="W32" i="3"/>
  <c r="V32" i="3"/>
  <c r="S32" i="3"/>
  <c r="R32" i="3"/>
  <c r="Q32" i="3"/>
  <c r="P32" i="3"/>
  <c r="O32" i="3"/>
  <c r="L32" i="3"/>
  <c r="I32" i="3"/>
  <c r="H32" i="3"/>
  <c r="G32" i="3"/>
  <c r="AL31" i="3"/>
  <c r="AK31" i="3"/>
  <c r="AJ31" i="3"/>
  <c r="AA31" i="3"/>
  <c r="X31" i="3"/>
  <c r="W31" i="3"/>
  <c r="V31" i="3"/>
  <c r="S31" i="3"/>
  <c r="R31" i="3"/>
  <c r="Q31" i="3"/>
  <c r="P31" i="3"/>
  <c r="O31" i="3"/>
  <c r="L31" i="3"/>
  <c r="I31" i="3"/>
  <c r="H31" i="3"/>
  <c r="G31" i="3"/>
  <c r="AL30" i="3"/>
  <c r="AK30" i="3"/>
  <c r="AJ30" i="3"/>
  <c r="AA30" i="3"/>
  <c r="X30" i="3"/>
  <c r="W30" i="3"/>
  <c r="V30" i="3"/>
  <c r="S30" i="3"/>
  <c r="R30" i="3"/>
  <c r="Q30" i="3"/>
  <c r="P30" i="3"/>
  <c r="O30" i="3"/>
  <c r="L30" i="3"/>
  <c r="I30" i="3"/>
  <c r="H30" i="3"/>
  <c r="G30" i="3"/>
  <c r="AL29" i="3"/>
  <c r="AK29" i="3"/>
  <c r="AJ29" i="3"/>
  <c r="AA29" i="3"/>
  <c r="X29" i="3"/>
  <c r="W29" i="3"/>
  <c r="V29" i="3"/>
  <c r="S29" i="3"/>
  <c r="R29" i="3"/>
  <c r="Q29" i="3"/>
  <c r="P29" i="3"/>
  <c r="O29" i="3"/>
  <c r="L29" i="3"/>
  <c r="I29" i="3"/>
  <c r="H29" i="3"/>
  <c r="G29" i="3"/>
  <c r="AL28" i="3"/>
  <c r="AK28" i="3"/>
  <c r="AJ28" i="3"/>
  <c r="AA28" i="3"/>
  <c r="X28" i="3"/>
  <c r="W28" i="3"/>
  <c r="V28" i="3"/>
  <c r="S28" i="3"/>
  <c r="R28" i="3"/>
  <c r="Q28" i="3"/>
  <c r="P28" i="3"/>
  <c r="O28" i="3"/>
  <c r="L28" i="3"/>
  <c r="I28" i="3"/>
  <c r="H28" i="3"/>
  <c r="G28" i="3"/>
  <c r="AL27" i="3"/>
  <c r="AK27" i="3"/>
  <c r="AJ27" i="3"/>
  <c r="AA27" i="3"/>
  <c r="X27" i="3"/>
  <c r="W27" i="3"/>
  <c r="V27" i="3"/>
  <c r="S27" i="3"/>
  <c r="R27" i="3"/>
  <c r="Q27" i="3"/>
  <c r="P27" i="3"/>
  <c r="O27" i="3"/>
  <c r="L27" i="3"/>
  <c r="I27" i="3"/>
  <c r="H27" i="3"/>
  <c r="G27" i="3"/>
  <c r="AL26" i="3"/>
  <c r="AK26" i="3"/>
  <c r="AJ26" i="3"/>
  <c r="AA26" i="3"/>
  <c r="X26" i="3"/>
  <c r="W26" i="3"/>
  <c r="V26" i="3"/>
  <c r="S26" i="3"/>
  <c r="R26" i="3"/>
  <c r="Q26" i="3"/>
  <c r="P26" i="3"/>
  <c r="O26" i="3"/>
  <c r="L26" i="3"/>
  <c r="I26" i="3"/>
  <c r="H26" i="3"/>
  <c r="G26" i="3"/>
  <c r="AL25" i="3"/>
  <c r="AK25" i="3"/>
  <c r="AJ25" i="3"/>
  <c r="AA25" i="3"/>
  <c r="X25" i="3"/>
  <c r="W25" i="3"/>
  <c r="V25" i="3"/>
  <c r="S25" i="3"/>
  <c r="R25" i="3"/>
  <c r="Q25" i="3"/>
  <c r="P25" i="3"/>
  <c r="O25" i="3"/>
  <c r="L25" i="3"/>
  <c r="I25" i="3"/>
  <c r="H25" i="3"/>
  <c r="G25" i="3"/>
  <c r="AL24" i="3"/>
  <c r="AK24" i="3"/>
  <c r="AJ24" i="3"/>
  <c r="AA24" i="3"/>
  <c r="X24" i="3"/>
  <c r="W24" i="3"/>
  <c r="V24" i="3"/>
  <c r="S24" i="3"/>
  <c r="R24" i="3"/>
  <c r="Q24" i="3"/>
  <c r="P24" i="3"/>
  <c r="O24" i="3"/>
  <c r="L24" i="3"/>
  <c r="I24" i="3"/>
  <c r="H24" i="3"/>
  <c r="G24" i="3"/>
  <c r="AL23" i="3"/>
  <c r="AK23" i="3"/>
  <c r="AJ23" i="3"/>
  <c r="AA23" i="3"/>
  <c r="X23" i="3"/>
  <c r="W23" i="3"/>
  <c r="V23" i="3"/>
  <c r="S23" i="3"/>
  <c r="R23" i="3"/>
  <c r="Q23" i="3"/>
  <c r="P23" i="3"/>
  <c r="O23" i="3"/>
  <c r="L23" i="3"/>
  <c r="I23" i="3"/>
  <c r="H23" i="3"/>
  <c r="G23" i="3"/>
  <c r="AL22" i="3"/>
  <c r="AK22" i="3"/>
  <c r="AJ22" i="3"/>
  <c r="AA22" i="3"/>
  <c r="X22" i="3"/>
  <c r="W22" i="3"/>
  <c r="V22" i="3"/>
  <c r="S22" i="3"/>
  <c r="R22" i="3"/>
  <c r="Q22" i="3"/>
  <c r="P22" i="3"/>
  <c r="O22" i="3"/>
  <c r="L22" i="3"/>
  <c r="I22" i="3"/>
  <c r="H22" i="3"/>
  <c r="G22" i="3"/>
  <c r="AL21" i="3"/>
  <c r="AK21" i="3"/>
  <c r="AJ21" i="3"/>
  <c r="AA21" i="3"/>
  <c r="X21" i="3"/>
  <c r="W21" i="3"/>
  <c r="V21" i="3"/>
  <c r="S21" i="3"/>
  <c r="R21" i="3"/>
  <c r="Q21" i="3"/>
  <c r="P21" i="3"/>
  <c r="O21" i="3"/>
  <c r="L21" i="3"/>
  <c r="I21" i="3"/>
  <c r="H21" i="3"/>
  <c r="G21" i="3"/>
  <c r="AL20" i="3"/>
  <c r="AK20" i="3"/>
  <c r="AJ20" i="3"/>
  <c r="AA20" i="3"/>
  <c r="X20" i="3"/>
  <c r="W20" i="3"/>
  <c r="V20" i="3"/>
  <c r="S20" i="3"/>
  <c r="R20" i="3"/>
  <c r="Q20" i="3"/>
  <c r="P20" i="3"/>
  <c r="O20" i="3"/>
  <c r="L20" i="3"/>
  <c r="I20" i="3"/>
  <c r="H20" i="3"/>
  <c r="G20" i="3"/>
  <c r="AL19" i="3"/>
  <c r="AK19" i="3"/>
  <c r="AJ19" i="3"/>
  <c r="AA19" i="3"/>
  <c r="X19" i="3"/>
  <c r="W19" i="3"/>
  <c r="V19" i="3"/>
  <c r="S19" i="3"/>
  <c r="R19" i="3"/>
  <c r="Q19" i="3"/>
  <c r="P19" i="3"/>
  <c r="O19" i="3"/>
  <c r="L19" i="3"/>
  <c r="I19" i="3"/>
  <c r="H19" i="3"/>
  <c r="G19" i="3"/>
  <c r="AL18" i="3"/>
  <c r="AK18" i="3"/>
  <c r="AJ18" i="3"/>
  <c r="AA18" i="3"/>
  <c r="X18" i="3"/>
  <c r="W18" i="3"/>
  <c r="V18" i="3"/>
  <c r="S18" i="3"/>
  <c r="R18" i="3"/>
  <c r="Q18" i="3"/>
  <c r="P18" i="3"/>
  <c r="O18" i="3"/>
  <c r="L18" i="3"/>
  <c r="I18" i="3"/>
  <c r="H18" i="3"/>
  <c r="G18" i="3"/>
  <c r="AL17" i="3"/>
  <c r="AK17" i="3"/>
  <c r="AJ17" i="3"/>
  <c r="AA17" i="3"/>
  <c r="X17" i="3"/>
  <c r="W17" i="3"/>
  <c r="V17" i="3"/>
  <c r="S17" i="3"/>
  <c r="R17" i="3"/>
  <c r="Q17" i="3"/>
  <c r="P17" i="3"/>
  <c r="O17" i="3"/>
  <c r="L17" i="3"/>
  <c r="I17" i="3"/>
  <c r="H17" i="3"/>
  <c r="G17" i="3"/>
  <c r="AL16" i="3"/>
  <c r="AK16" i="3"/>
  <c r="AJ16" i="3"/>
  <c r="AA16" i="3"/>
  <c r="X16" i="3"/>
  <c r="W16" i="3"/>
  <c r="V16" i="3"/>
  <c r="S16" i="3"/>
  <c r="R16" i="3"/>
  <c r="Q16" i="3"/>
  <c r="P16" i="3"/>
  <c r="O16" i="3"/>
  <c r="L16" i="3"/>
  <c r="I16" i="3"/>
  <c r="H16" i="3"/>
  <c r="G16" i="3"/>
  <c r="AL15" i="3"/>
  <c r="AK15" i="3"/>
  <c r="AJ15" i="3"/>
  <c r="AA15" i="3"/>
  <c r="X15" i="3"/>
  <c r="W15" i="3"/>
  <c r="V15" i="3"/>
  <c r="S15" i="3"/>
  <c r="R15" i="3"/>
  <c r="Q15" i="3"/>
  <c r="P15" i="3"/>
  <c r="O15" i="3"/>
  <c r="L15" i="3"/>
  <c r="I15" i="3"/>
  <c r="H15" i="3"/>
  <c r="G15" i="3"/>
  <c r="AL14" i="3"/>
  <c r="AK14" i="3"/>
  <c r="AJ14" i="3"/>
  <c r="AA14" i="3"/>
  <c r="X14" i="3"/>
  <c r="W14" i="3"/>
  <c r="V14" i="3"/>
  <c r="S14" i="3"/>
  <c r="R14" i="3"/>
  <c r="Q14" i="3"/>
  <c r="P14" i="3"/>
  <c r="O14" i="3"/>
  <c r="L14" i="3"/>
  <c r="I14" i="3"/>
  <c r="H14" i="3"/>
  <c r="G14" i="3"/>
  <c r="AL13" i="3"/>
  <c r="AK13" i="3"/>
  <c r="AJ13" i="3"/>
  <c r="AA13" i="3"/>
  <c r="X13" i="3"/>
  <c r="W13" i="3"/>
  <c r="V13" i="3"/>
  <c r="S13" i="3"/>
  <c r="R13" i="3"/>
  <c r="Q13" i="3"/>
  <c r="P13" i="3"/>
  <c r="O13" i="3"/>
  <c r="L13" i="3"/>
  <c r="I13" i="3"/>
  <c r="H13" i="3"/>
  <c r="G13" i="3"/>
  <c r="AL12" i="3"/>
  <c r="AK12" i="3"/>
  <c r="AJ12" i="3"/>
  <c r="AA12" i="3"/>
  <c r="X12" i="3"/>
  <c r="W12" i="3"/>
  <c r="V12" i="3"/>
  <c r="S12" i="3"/>
  <c r="R12" i="3"/>
  <c r="Q12" i="3"/>
  <c r="P12" i="3"/>
  <c r="O12" i="3"/>
  <c r="L12" i="3"/>
  <c r="I12" i="3"/>
  <c r="H12" i="3"/>
  <c r="G12" i="3"/>
  <c r="AL11" i="3"/>
  <c r="AK11" i="3"/>
  <c r="AJ11" i="3"/>
  <c r="AA11" i="3"/>
  <c r="X11" i="3"/>
  <c r="W11" i="3"/>
  <c r="V11" i="3"/>
  <c r="S11" i="3"/>
  <c r="R11" i="3"/>
  <c r="Q11" i="3"/>
  <c r="P11" i="3"/>
  <c r="O11" i="3"/>
  <c r="L11" i="3"/>
  <c r="I11" i="3"/>
  <c r="H11" i="3"/>
  <c r="G11" i="3"/>
  <c r="AL10" i="3"/>
  <c r="AK10" i="3"/>
  <c r="AJ10" i="3"/>
  <c r="AA10" i="3"/>
  <c r="X10" i="3"/>
  <c r="W10" i="3"/>
  <c r="V10" i="3"/>
  <c r="S10" i="3"/>
  <c r="R10" i="3"/>
  <c r="Q10" i="3"/>
  <c r="P10" i="3"/>
  <c r="O10" i="3"/>
  <c r="L10" i="3"/>
  <c r="I10" i="3"/>
  <c r="H10" i="3"/>
  <c r="G10" i="3"/>
  <c r="AL9" i="3"/>
  <c r="AK9" i="3"/>
  <c r="AJ9" i="3"/>
  <c r="AA9" i="3"/>
  <c r="X9" i="3"/>
  <c r="W9" i="3"/>
  <c r="V9" i="3"/>
  <c r="S9" i="3"/>
  <c r="R9" i="3"/>
  <c r="Q9" i="3"/>
  <c r="P9" i="3"/>
  <c r="O9" i="3"/>
  <c r="L9" i="3"/>
  <c r="I9" i="3"/>
  <c r="H9" i="3"/>
  <c r="G9" i="3"/>
  <c r="AL8" i="3"/>
  <c r="AK8" i="3"/>
  <c r="AJ8" i="3"/>
  <c r="AA8" i="3"/>
  <c r="X8" i="3"/>
  <c r="W8" i="3"/>
  <c r="V8" i="3"/>
  <c r="S8" i="3"/>
  <c r="R8" i="3"/>
  <c r="Q8" i="3"/>
  <c r="P8" i="3"/>
  <c r="O8" i="3"/>
  <c r="L8" i="3"/>
  <c r="I8" i="3"/>
  <c r="H8" i="3"/>
  <c r="G8" i="3"/>
  <c r="AL7" i="3"/>
  <c r="AK7" i="3"/>
  <c r="AJ7" i="3"/>
  <c r="AA7" i="3"/>
  <c r="X7" i="3"/>
  <c r="W7" i="3"/>
  <c r="V7" i="3"/>
  <c r="S7" i="3"/>
  <c r="R7" i="3"/>
  <c r="Q7" i="3"/>
  <c r="P7" i="3"/>
  <c r="O7" i="3"/>
  <c r="L7" i="3"/>
  <c r="I7" i="3"/>
  <c r="H7" i="3"/>
  <c r="G7" i="3"/>
  <c r="AL6" i="3"/>
  <c r="AK6" i="3"/>
  <c r="AJ6" i="3"/>
  <c r="AA6" i="3"/>
  <c r="X6" i="3"/>
  <c r="W6" i="3"/>
  <c r="V6" i="3"/>
  <c r="S6" i="3"/>
  <c r="R6" i="3"/>
  <c r="Q6" i="3"/>
  <c r="P6" i="3"/>
  <c r="O6" i="3"/>
  <c r="L6" i="3"/>
  <c r="I6" i="3"/>
  <c r="H6" i="3"/>
  <c r="G6" i="3"/>
  <c r="G41" i="3" s="1"/>
  <c r="X41" i="2"/>
  <c r="U41" i="2"/>
  <c r="T41" i="2"/>
  <c r="W41" i="2" s="1"/>
  <c r="N41" i="2"/>
  <c r="Q41" i="2" s="1"/>
  <c r="M41" i="2"/>
  <c r="P41" i="2" s="1"/>
  <c r="K41" i="2"/>
  <c r="S41" i="2" s="1"/>
  <c r="J41" i="2"/>
  <c r="R41" i="2" s="1"/>
  <c r="F41" i="2"/>
  <c r="I41" i="2" s="1"/>
  <c r="E41" i="2"/>
  <c r="H41" i="2" s="1"/>
  <c r="X40" i="2"/>
  <c r="W40" i="2"/>
  <c r="V40" i="2"/>
  <c r="S40" i="2"/>
  <c r="R40" i="2"/>
  <c r="Q40" i="2"/>
  <c r="P40" i="2"/>
  <c r="O40" i="2"/>
  <c r="L40" i="2"/>
  <c r="I40" i="2"/>
  <c r="H40" i="2"/>
  <c r="G40" i="2"/>
  <c r="X39" i="2"/>
  <c r="W39" i="2"/>
  <c r="V39" i="2"/>
  <c r="S39" i="2"/>
  <c r="R39" i="2"/>
  <c r="Q39" i="2"/>
  <c r="P39" i="2"/>
  <c r="O39" i="2"/>
  <c r="L39" i="2"/>
  <c r="I39" i="2"/>
  <c r="H39" i="2"/>
  <c r="G39" i="2"/>
  <c r="X38" i="2"/>
  <c r="W38" i="2"/>
  <c r="V38" i="2"/>
  <c r="S38" i="2"/>
  <c r="R38" i="2"/>
  <c r="Q38" i="2"/>
  <c r="P38" i="2"/>
  <c r="O38" i="2"/>
  <c r="L38" i="2"/>
  <c r="I38" i="2"/>
  <c r="H38" i="2"/>
  <c r="G38" i="2"/>
  <c r="X37" i="2"/>
  <c r="W37" i="2"/>
  <c r="V37" i="2"/>
  <c r="S37" i="2"/>
  <c r="R37" i="2"/>
  <c r="Q37" i="2"/>
  <c r="P37" i="2"/>
  <c r="O37" i="2"/>
  <c r="L37" i="2"/>
  <c r="I37" i="2"/>
  <c r="H37" i="2"/>
  <c r="G37" i="2"/>
  <c r="X36" i="2"/>
  <c r="W36" i="2"/>
  <c r="V36" i="2"/>
  <c r="S36" i="2"/>
  <c r="R36" i="2"/>
  <c r="Q36" i="2"/>
  <c r="P36" i="2"/>
  <c r="O36" i="2"/>
  <c r="L36" i="2"/>
  <c r="I36" i="2"/>
  <c r="H36" i="2"/>
  <c r="G36" i="2"/>
  <c r="X35" i="2"/>
  <c r="W35" i="2"/>
  <c r="V35" i="2"/>
  <c r="S35" i="2"/>
  <c r="R35" i="2"/>
  <c r="Q35" i="2"/>
  <c r="P35" i="2"/>
  <c r="O35" i="2"/>
  <c r="L35" i="2"/>
  <c r="I35" i="2"/>
  <c r="H35" i="2"/>
  <c r="G35" i="2"/>
  <c r="X34" i="2"/>
  <c r="W34" i="2"/>
  <c r="V34" i="2"/>
  <c r="S34" i="2"/>
  <c r="R34" i="2"/>
  <c r="Q34" i="2"/>
  <c r="P34" i="2"/>
  <c r="O34" i="2"/>
  <c r="L34" i="2"/>
  <c r="I34" i="2"/>
  <c r="H34" i="2"/>
  <c r="G34" i="2"/>
  <c r="X33" i="2"/>
  <c r="W33" i="2"/>
  <c r="V33" i="2"/>
  <c r="S33" i="2"/>
  <c r="R33" i="2"/>
  <c r="Q33" i="2"/>
  <c r="P33" i="2"/>
  <c r="O33" i="2"/>
  <c r="L33" i="2"/>
  <c r="I33" i="2"/>
  <c r="H33" i="2"/>
  <c r="G33" i="2"/>
  <c r="X32" i="2"/>
  <c r="W32" i="2"/>
  <c r="V32" i="2"/>
  <c r="S32" i="2"/>
  <c r="R32" i="2"/>
  <c r="Q32" i="2"/>
  <c r="P32" i="2"/>
  <c r="O32" i="2"/>
  <c r="L32" i="2"/>
  <c r="I32" i="2"/>
  <c r="H32" i="2"/>
  <c r="G32" i="2"/>
  <c r="X31" i="2"/>
  <c r="W31" i="2"/>
  <c r="V31" i="2"/>
  <c r="S31" i="2"/>
  <c r="R31" i="2"/>
  <c r="Q31" i="2"/>
  <c r="P31" i="2"/>
  <c r="O31" i="2"/>
  <c r="L31" i="2"/>
  <c r="I31" i="2"/>
  <c r="H31" i="2"/>
  <c r="G31" i="2"/>
  <c r="X30" i="2"/>
  <c r="W30" i="2"/>
  <c r="V30" i="2"/>
  <c r="S30" i="2"/>
  <c r="R30" i="2"/>
  <c r="Q30" i="2"/>
  <c r="P30" i="2"/>
  <c r="O30" i="2"/>
  <c r="L30" i="2"/>
  <c r="I30" i="2"/>
  <c r="H30" i="2"/>
  <c r="G30" i="2"/>
  <c r="X29" i="2"/>
  <c r="W29" i="2"/>
  <c r="V29" i="2"/>
  <c r="S29" i="2"/>
  <c r="R29" i="2"/>
  <c r="Q29" i="2"/>
  <c r="P29" i="2"/>
  <c r="O29" i="2"/>
  <c r="L29" i="2"/>
  <c r="I29" i="2"/>
  <c r="H29" i="2"/>
  <c r="G29" i="2"/>
  <c r="X28" i="2"/>
  <c r="W28" i="2"/>
  <c r="V28" i="2"/>
  <c r="S28" i="2"/>
  <c r="R28" i="2"/>
  <c r="Q28" i="2"/>
  <c r="P28" i="2"/>
  <c r="O28" i="2"/>
  <c r="L28" i="2"/>
  <c r="I28" i="2"/>
  <c r="H28" i="2"/>
  <c r="G28" i="2"/>
  <c r="X27" i="2"/>
  <c r="W27" i="2"/>
  <c r="V27" i="2"/>
  <c r="S27" i="2"/>
  <c r="R27" i="2"/>
  <c r="Q27" i="2"/>
  <c r="P27" i="2"/>
  <c r="O27" i="2"/>
  <c r="L27" i="2"/>
  <c r="I27" i="2"/>
  <c r="H27" i="2"/>
  <c r="G27" i="2"/>
  <c r="X26" i="2"/>
  <c r="W26" i="2"/>
  <c r="V26" i="2"/>
  <c r="S26" i="2"/>
  <c r="R26" i="2"/>
  <c r="Q26" i="2"/>
  <c r="P26" i="2"/>
  <c r="O26" i="2"/>
  <c r="L26" i="2"/>
  <c r="I26" i="2"/>
  <c r="H26" i="2"/>
  <c r="G26" i="2"/>
  <c r="X25" i="2"/>
  <c r="W25" i="2"/>
  <c r="V25" i="2"/>
  <c r="S25" i="2"/>
  <c r="R25" i="2"/>
  <c r="Q25" i="2"/>
  <c r="P25" i="2"/>
  <c r="O25" i="2"/>
  <c r="L25" i="2"/>
  <c r="I25" i="2"/>
  <c r="H25" i="2"/>
  <c r="G25" i="2"/>
  <c r="X24" i="2"/>
  <c r="W24" i="2"/>
  <c r="V24" i="2"/>
  <c r="S24" i="2"/>
  <c r="R24" i="2"/>
  <c r="Q24" i="2"/>
  <c r="P24" i="2"/>
  <c r="O24" i="2"/>
  <c r="L24" i="2"/>
  <c r="I24" i="2"/>
  <c r="H24" i="2"/>
  <c r="G24" i="2"/>
  <c r="X23" i="2"/>
  <c r="W23" i="2"/>
  <c r="V23" i="2"/>
  <c r="S23" i="2"/>
  <c r="R23" i="2"/>
  <c r="Q23" i="2"/>
  <c r="P23" i="2"/>
  <c r="O23" i="2"/>
  <c r="L23" i="2"/>
  <c r="I23" i="2"/>
  <c r="H23" i="2"/>
  <c r="G23" i="2"/>
  <c r="X22" i="2"/>
  <c r="W22" i="2"/>
  <c r="V22" i="2"/>
  <c r="S22" i="2"/>
  <c r="R22" i="2"/>
  <c r="Q22" i="2"/>
  <c r="P22" i="2"/>
  <c r="O22" i="2"/>
  <c r="L22" i="2"/>
  <c r="I22" i="2"/>
  <c r="H22" i="2"/>
  <c r="G22" i="2"/>
  <c r="X21" i="2"/>
  <c r="W21" i="2"/>
  <c r="V21" i="2"/>
  <c r="S21" i="2"/>
  <c r="R21" i="2"/>
  <c r="Q21" i="2"/>
  <c r="P21" i="2"/>
  <c r="O21" i="2"/>
  <c r="L21" i="2"/>
  <c r="I21" i="2"/>
  <c r="H21" i="2"/>
  <c r="G21" i="2"/>
  <c r="X20" i="2"/>
  <c r="W20" i="2"/>
  <c r="V20" i="2"/>
  <c r="S20" i="2"/>
  <c r="R20" i="2"/>
  <c r="Q20" i="2"/>
  <c r="P20" i="2"/>
  <c r="O20" i="2"/>
  <c r="L20" i="2"/>
  <c r="I20" i="2"/>
  <c r="H20" i="2"/>
  <c r="G20" i="2"/>
  <c r="X19" i="2"/>
  <c r="W19" i="2"/>
  <c r="V19" i="2"/>
  <c r="S19" i="2"/>
  <c r="R19" i="2"/>
  <c r="Q19" i="2"/>
  <c r="P19" i="2"/>
  <c r="O19" i="2"/>
  <c r="L19" i="2"/>
  <c r="I19" i="2"/>
  <c r="H19" i="2"/>
  <c r="G19" i="2"/>
  <c r="X18" i="2"/>
  <c r="W18" i="2"/>
  <c r="V18" i="2"/>
  <c r="S18" i="2"/>
  <c r="R18" i="2"/>
  <c r="Q18" i="2"/>
  <c r="P18" i="2"/>
  <c r="O18" i="2"/>
  <c r="L18" i="2"/>
  <c r="I18" i="2"/>
  <c r="H18" i="2"/>
  <c r="G18" i="2"/>
  <c r="X17" i="2"/>
  <c r="W17" i="2"/>
  <c r="V17" i="2"/>
  <c r="S17" i="2"/>
  <c r="R17" i="2"/>
  <c r="Q17" i="2"/>
  <c r="P17" i="2"/>
  <c r="O17" i="2"/>
  <c r="L17" i="2"/>
  <c r="I17" i="2"/>
  <c r="H17" i="2"/>
  <c r="G17" i="2"/>
  <c r="X16" i="2"/>
  <c r="W16" i="2"/>
  <c r="V16" i="2"/>
  <c r="S16" i="2"/>
  <c r="R16" i="2"/>
  <c r="Q16" i="2"/>
  <c r="P16" i="2"/>
  <c r="O16" i="2"/>
  <c r="L16" i="2"/>
  <c r="I16" i="2"/>
  <c r="H16" i="2"/>
  <c r="G16" i="2"/>
  <c r="X15" i="2"/>
  <c r="W15" i="2"/>
  <c r="V15" i="2"/>
  <c r="S15" i="2"/>
  <c r="R15" i="2"/>
  <c r="Q15" i="2"/>
  <c r="P15" i="2"/>
  <c r="O15" i="2"/>
  <c r="L15" i="2"/>
  <c r="I15" i="2"/>
  <c r="H15" i="2"/>
  <c r="G15" i="2"/>
  <c r="X14" i="2"/>
  <c r="W14" i="2"/>
  <c r="V14" i="2"/>
  <c r="S14" i="2"/>
  <c r="R14" i="2"/>
  <c r="Q14" i="2"/>
  <c r="P14" i="2"/>
  <c r="O14" i="2"/>
  <c r="L14" i="2"/>
  <c r="I14" i="2"/>
  <c r="H14" i="2"/>
  <c r="G14" i="2"/>
  <c r="X13" i="2"/>
  <c r="W13" i="2"/>
  <c r="V13" i="2"/>
  <c r="S13" i="2"/>
  <c r="R13" i="2"/>
  <c r="Q13" i="2"/>
  <c r="P13" i="2"/>
  <c r="O13" i="2"/>
  <c r="L13" i="2"/>
  <c r="I13" i="2"/>
  <c r="H13" i="2"/>
  <c r="G13" i="2"/>
  <c r="X12" i="2"/>
  <c r="W12" i="2"/>
  <c r="V12" i="2"/>
  <c r="S12" i="2"/>
  <c r="R12" i="2"/>
  <c r="Q12" i="2"/>
  <c r="P12" i="2"/>
  <c r="O12" i="2"/>
  <c r="L12" i="2"/>
  <c r="I12" i="2"/>
  <c r="H12" i="2"/>
  <c r="G12" i="2"/>
  <c r="X11" i="2"/>
  <c r="W11" i="2"/>
  <c r="V11" i="2"/>
  <c r="S11" i="2"/>
  <c r="R11" i="2"/>
  <c r="Q11" i="2"/>
  <c r="P11" i="2"/>
  <c r="O11" i="2"/>
  <c r="L11" i="2"/>
  <c r="I11" i="2"/>
  <c r="H11" i="2"/>
  <c r="G11" i="2"/>
  <c r="X10" i="2"/>
  <c r="W10" i="2"/>
  <c r="V10" i="2"/>
  <c r="S10" i="2"/>
  <c r="R10" i="2"/>
  <c r="Q10" i="2"/>
  <c r="P10" i="2"/>
  <c r="O10" i="2"/>
  <c r="L10" i="2"/>
  <c r="I10" i="2"/>
  <c r="H10" i="2"/>
  <c r="G10" i="2"/>
  <c r="X9" i="2"/>
  <c r="W9" i="2"/>
  <c r="V9" i="2"/>
  <c r="S9" i="2"/>
  <c r="R9" i="2"/>
  <c r="Q9" i="2"/>
  <c r="P9" i="2"/>
  <c r="O9" i="2"/>
  <c r="L9" i="2"/>
  <c r="I9" i="2"/>
  <c r="H9" i="2"/>
  <c r="G9" i="2"/>
  <c r="X8" i="2"/>
  <c r="W8" i="2"/>
  <c r="V8" i="2"/>
  <c r="S8" i="2"/>
  <c r="R8" i="2"/>
  <c r="Q8" i="2"/>
  <c r="P8" i="2"/>
  <c r="O8" i="2"/>
  <c r="L8" i="2"/>
  <c r="I8" i="2"/>
  <c r="H8" i="2"/>
  <c r="G8" i="2"/>
  <c r="X7" i="2"/>
  <c r="W7" i="2"/>
  <c r="V7" i="2"/>
  <c r="S7" i="2"/>
  <c r="R7" i="2"/>
  <c r="Q7" i="2"/>
  <c r="P7" i="2"/>
  <c r="O7" i="2"/>
  <c r="L7" i="2"/>
  <c r="I7" i="2"/>
  <c r="H7" i="2"/>
  <c r="G7" i="2"/>
  <c r="X6" i="2"/>
  <c r="W6" i="2"/>
  <c r="V6" i="2"/>
  <c r="S6" i="2"/>
  <c r="R6" i="2"/>
  <c r="Q6" i="2"/>
  <c r="P6" i="2"/>
  <c r="O6" i="2"/>
  <c r="L6" i="2"/>
  <c r="I6" i="2"/>
  <c r="H6" i="2"/>
  <c r="G6" i="2"/>
  <c r="AB41" i="1"/>
  <c r="Z41" i="1"/>
  <c r="Y41" i="1"/>
  <c r="AD41" i="1" s="1"/>
  <c r="X41" i="1"/>
  <c r="U41" i="1"/>
  <c r="T41" i="1"/>
  <c r="W41" i="1" s="1"/>
  <c r="N41" i="1"/>
  <c r="O41" i="1" s="1"/>
  <c r="M41" i="1"/>
  <c r="K41" i="1"/>
  <c r="S41" i="1" s="1"/>
  <c r="J41" i="1"/>
  <c r="R41" i="1" s="1"/>
  <c r="H41" i="1"/>
  <c r="F41" i="1"/>
  <c r="I41" i="1" s="1"/>
  <c r="E41" i="1"/>
  <c r="AE40" i="1"/>
  <c r="AD40" i="1"/>
  <c r="AA40" i="1"/>
  <c r="X40" i="1"/>
  <c r="W40" i="1"/>
  <c r="V40" i="1"/>
  <c r="S40" i="1"/>
  <c r="R40" i="1"/>
  <c r="Q40" i="1"/>
  <c r="P40" i="1"/>
  <c r="O40" i="1"/>
  <c r="L40" i="1"/>
  <c r="I40" i="1"/>
  <c r="H40" i="1"/>
  <c r="G40" i="1"/>
  <c r="AE39" i="1"/>
  <c r="AD39" i="1"/>
  <c r="AA39" i="1"/>
  <c r="X39" i="1"/>
  <c r="W39" i="1"/>
  <c r="V39" i="1"/>
  <c r="S39" i="1"/>
  <c r="R39" i="1"/>
  <c r="Q39" i="1"/>
  <c r="P39" i="1"/>
  <c r="O39" i="1"/>
  <c r="L39" i="1"/>
  <c r="I39" i="1"/>
  <c r="H39" i="1"/>
  <c r="G39" i="1"/>
  <c r="AE38" i="1"/>
  <c r="AD38" i="1"/>
  <c r="AA38" i="1"/>
  <c r="X38" i="1"/>
  <c r="W38" i="1"/>
  <c r="V38" i="1"/>
  <c r="S38" i="1"/>
  <c r="R38" i="1"/>
  <c r="Q38" i="1"/>
  <c r="P38" i="1"/>
  <c r="O38" i="1"/>
  <c r="L38" i="1"/>
  <c r="I38" i="1"/>
  <c r="H38" i="1"/>
  <c r="G38" i="1"/>
  <c r="AE37" i="1"/>
  <c r="AD37" i="1"/>
  <c r="AA37" i="1"/>
  <c r="X37" i="1"/>
  <c r="W37" i="1"/>
  <c r="V37" i="1"/>
  <c r="S37" i="1"/>
  <c r="R37" i="1"/>
  <c r="Q37" i="1"/>
  <c r="P37" i="1"/>
  <c r="O37" i="1"/>
  <c r="L37" i="1"/>
  <c r="I37" i="1"/>
  <c r="H37" i="1"/>
  <c r="G37" i="1"/>
  <c r="AE36" i="1"/>
  <c r="AD36" i="1"/>
  <c r="AA36" i="1"/>
  <c r="X36" i="1"/>
  <c r="W36" i="1"/>
  <c r="V36" i="1"/>
  <c r="S36" i="1"/>
  <c r="R36" i="1"/>
  <c r="Q36" i="1"/>
  <c r="P36" i="1"/>
  <c r="O36" i="1"/>
  <c r="L36" i="1"/>
  <c r="I36" i="1"/>
  <c r="H36" i="1"/>
  <c r="G36" i="1"/>
  <c r="AE35" i="1"/>
  <c r="AD35" i="1"/>
  <c r="AA35" i="1"/>
  <c r="X35" i="1"/>
  <c r="W35" i="1"/>
  <c r="V35" i="1"/>
  <c r="S35" i="1"/>
  <c r="R35" i="1"/>
  <c r="Q35" i="1"/>
  <c r="P35" i="1"/>
  <c r="O35" i="1"/>
  <c r="L35" i="1"/>
  <c r="I35" i="1"/>
  <c r="H35" i="1"/>
  <c r="G35" i="1"/>
  <c r="AE34" i="1"/>
  <c r="AD34" i="1"/>
  <c r="AA34" i="1"/>
  <c r="X34" i="1"/>
  <c r="W34" i="1"/>
  <c r="V34" i="1"/>
  <c r="S34" i="1"/>
  <c r="R34" i="1"/>
  <c r="Q34" i="1"/>
  <c r="P34" i="1"/>
  <c r="O34" i="1"/>
  <c r="L34" i="1"/>
  <c r="I34" i="1"/>
  <c r="H34" i="1"/>
  <c r="G34" i="1"/>
  <c r="AE33" i="1"/>
  <c r="AD33" i="1"/>
  <c r="AA33" i="1"/>
  <c r="X33" i="1"/>
  <c r="W33" i="1"/>
  <c r="V33" i="1"/>
  <c r="S33" i="1"/>
  <c r="R33" i="1"/>
  <c r="Q33" i="1"/>
  <c r="P33" i="1"/>
  <c r="O33" i="1"/>
  <c r="L33" i="1"/>
  <c r="I33" i="1"/>
  <c r="H33" i="1"/>
  <c r="G33" i="1"/>
  <c r="AE32" i="1"/>
  <c r="AD32" i="1"/>
  <c r="AA32" i="1"/>
  <c r="X32" i="1"/>
  <c r="W32" i="1"/>
  <c r="V32" i="1"/>
  <c r="S32" i="1"/>
  <c r="R32" i="1"/>
  <c r="Q32" i="1"/>
  <c r="P32" i="1"/>
  <c r="O32" i="1"/>
  <c r="L32" i="1"/>
  <c r="I32" i="1"/>
  <c r="H32" i="1"/>
  <c r="G32" i="1"/>
  <c r="AE31" i="1"/>
  <c r="AD31" i="1"/>
  <c r="AA31" i="1"/>
  <c r="X31" i="1"/>
  <c r="W31" i="1"/>
  <c r="V31" i="1"/>
  <c r="S31" i="1"/>
  <c r="R31" i="1"/>
  <c r="Q31" i="1"/>
  <c r="P31" i="1"/>
  <c r="O31" i="1"/>
  <c r="L31" i="1"/>
  <c r="I31" i="1"/>
  <c r="H31" i="1"/>
  <c r="G31" i="1"/>
  <c r="AE30" i="1"/>
  <c r="AD30" i="1"/>
  <c r="AA30" i="1"/>
  <c r="X30" i="1"/>
  <c r="W30" i="1"/>
  <c r="V30" i="1"/>
  <c r="S30" i="1"/>
  <c r="R30" i="1"/>
  <c r="Q30" i="1"/>
  <c r="P30" i="1"/>
  <c r="O30" i="1"/>
  <c r="L30" i="1"/>
  <c r="I30" i="1"/>
  <c r="H30" i="1"/>
  <c r="G30" i="1"/>
  <c r="AE29" i="1"/>
  <c r="AD29" i="1"/>
  <c r="AA29" i="1"/>
  <c r="X29" i="1"/>
  <c r="W29" i="1"/>
  <c r="V29" i="1"/>
  <c r="S29" i="1"/>
  <c r="R29" i="1"/>
  <c r="Q29" i="1"/>
  <c r="P29" i="1"/>
  <c r="O29" i="1"/>
  <c r="L29" i="1"/>
  <c r="I29" i="1"/>
  <c r="H29" i="1"/>
  <c r="G29" i="1"/>
  <c r="AE28" i="1"/>
  <c r="AD28" i="1"/>
  <c r="AA28" i="1"/>
  <c r="X28" i="1"/>
  <c r="W28" i="1"/>
  <c r="V28" i="1"/>
  <c r="S28" i="1"/>
  <c r="R28" i="1"/>
  <c r="Q28" i="1"/>
  <c r="P28" i="1"/>
  <c r="O28" i="1"/>
  <c r="L28" i="1"/>
  <c r="I28" i="1"/>
  <c r="H28" i="1"/>
  <c r="G28" i="1"/>
  <c r="AE27" i="1"/>
  <c r="AD27" i="1"/>
  <c r="AA27" i="1"/>
  <c r="X27" i="1"/>
  <c r="W27" i="1"/>
  <c r="V27" i="1"/>
  <c r="S27" i="1"/>
  <c r="R27" i="1"/>
  <c r="Q27" i="1"/>
  <c r="P27" i="1"/>
  <c r="O27" i="1"/>
  <c r="L27" i="1"/>
  <c r="I27" i="1"/>
  <c r="H27" i="1"/>
  <c r="G27" i="1"/>
  <c r="AE26" i="1"/>
  <c r="AD26" i="1"/>
  <c r="AA26" i="1"/>
  <c r="X26" i="1"/>
  <c r="W26" i="1"/>
  <c r="V26" i="1"/>
  <c r="S26" i="1"/>
  <c r="R26" i="1"/>
  <c r="Q26" i="1"/>
  <c r="P26" i="1"/>
  <c r="O26" i="1"/>
  <c r="L26" i="1"/>
  <c r="I26" i="1"/>
  <c r="H26" i="1"/>
  <c r="G26" i="1"/>
  <c r="AE25" i="1"/>
  <c r="AD25" i="1"/>
  <c r="AA25" i="1"/>
  <c r="X25" i="1"/>
  <c r="W25" i="1"/>
  <c r="V25" i="1"/>
  <c r="S25" i="1"/>
  <c r="R25" i="1"/>
  <c r="Q25" i="1"/>
  <c r="P25" i="1"/>
  <c r="O25" i="1"/>
  <c r="L25" i="1"/>
  <c r="I25" i="1"/>
  <c r="H25" i="1"/>
  <c r="G25" i="1"/>
  <c r="AE24" i="1"/>
  <c r="AD24" i="1"/>
  <c r="AA24" i="1"/>
  <c r="X24" i="1"/>
  <c r="W24" i="1"/>
  <c r="V24" i="1"/>
  <c r="S24" i="1"/>
  <c r="R24" i="1"/>
  <c r="Q24" i="1"/>
  <c r="P24" i="1"/>
  <c r="O24" i="1"/>
  <c r="L24" i="1"/>
  <c r="I24" i="1"/>
  <c r="H24" i="1"/>
  <c r="G24" i="1"/>
  <c r="AE23" i="1"/>
  <c r="AD23" i="1"/>
  <c r="AA23" i="1"/>
  <c r="X23" i="1"/>
  <c r="W23" i="1"/>
  <c r="V23" i="1"/>
  <c r="S23" i="1"/>
  <c r="R23" i="1"/>
  <c r="Q23" i="1"/>
  <c r="P23" i="1"/>
  <c r="O23" i="1"/>
  <c r="L23" i="1"/>
  <c r="I23" i="1"/>
  <c r="H23" i="1"/>
  <c r="G23" i="1"/>
  <c r="AE22" i="1"/>
  <c r="AD22" i="1"/>
  <c r="AA22" i="1"/>
  <c r="X22" i="1"/>
  <c r="W22" i="1"/>
  <c r="V22" i="1"/>
  <c r="S22" i="1"/>
  <c r="R22" i="1"/>
  <c r="Q22" i="1"/>
  <c r="P22" i="1"/>
  <c r="O22" i="1"/>
  <c r="L22" i="1"/>
  <c r="I22" i="1"/>
  <c r="H22" i="1"/>
  <c r="G22" i="1"/>
  <c r="AE21" i="1"/>
  <c r="AD21" i="1"/>
  <c r="AA21" i="1"/>
  <c r="X21" i="1"/>
  <c r="W21" i="1"/>
  <c r="V21" i="1"/>
  <c r="S21" i="1"/>
  <c r="R21" i="1"/>
  <c r="Q21" i="1"/>
  <c r="P21" i="1"/>
  <c r="O21" i="1"/>
  <c r="L21" i="1"/>
  <c r="I21" i="1"/>
  <c r="H21" i="1"/>
  <c r="G21" i="1"/>
  <c r="AE20" i="1"/>
  <c r="AD20" i="1"/>
  <c r="AA20" i="1"/>
  <c r="X20" i="1"/>
  <c r="W20" i="1"/>
  <c r="V20" i="1"/>
  <c r="S20" i="1"/>
  <c r="R20" i="1"/>
  <c r="Q20" i="1"/>
  <c r="P20" i="1"/>
  <c r="O20" i="1"/>
  <c r="L20" i="1"/>
  <c r="I20" i="1"/>
  <c r="H20" i="1"/>
  <c r="G20" i="1"/>
  <c r="AE19" i="1"/>
  <c r="AD19" i="1"/>
  <c r="AA19" i="1"/>
  <c r="X19" i="1"/>
  <c r="W19" i="1"/>
  <c r="V19" i="1"/>
  <c r="S19" i="1"/>
  <c r="R19" i="1"/>
  <c r="Q19" i="1"/>
  <c r="P19" i="1"/>
  <c r="O19" i="1"/>
  <c r="L19" i="1"/>
  <c r="I19" i="1"/>
  <c r="H19" i="1"/>
  <c r="G19" i="1"/>
  <c r="AE18" i="1"/>
  <c r="AD18" i="1"/>
  <c r="AA18" i="1"/>
  <c r="X18" i="1"/>
  <c r="W18" i="1"/>
  <c r="V18" i="1"/>
  <c r="S18" i="1"/>
  <c r="R18" i="1"/>
  <c r="Q18" i="1"/>
  <c r="P18" i="1"/>
  <c r="O18" i="1"/>
  <c r="L18" i="1"/>
  <c r="I18" i="1"/>
  <c r="H18" i="1"/>
  <c r="G18" i="1"/>
  <c r="AE17" i="1"/>
  <c r="AD17" i="1"/>
  <c r="AA17" i="1"/>
  <c r="X17" i="1"/>
  <c r="W17" i="1"/>
  <c r="V17" i="1"/>
  <c r="S17" i="1"/>
  <c r="R17" i="1"/>
  <c r="Q17" i="1"/>
  <c r="P17" i="1"/>
  <c r="O17" i="1"/>
  <c r="L17" i="1"/>
  <c r="I17" i="1"/>
  <c r="H17" i="1"/>
  <c r="G17" i="1"/>
  <c r="AE16" i="1"/>
  <c r="AD16" i="1"/>
  <c r="AA16" i="1"/>
  <c r="X16" i="1"/>
  <c r="W16" i="1"/>
  <c r="V16" i="1"/>
  <c r="S16" i="1"/>
  <c r="R16" i="1"/>
  <c r="Q16" i="1"/>
  <c r="P16" i="1"/>
  <c r="O16" i="1"/>
  <c r="L16" i="1"/>
  <c r="I16" i="1"/>
  <c r="H16" i="1"/>
  <c r="G16" i="1"/>
  <c r="AE15" i="1"/>
  <c r="AD15" i="1"/>
  <c r="AA15" i="1"/>
  <c r="X15" i="1"/>
  <c r="W15" i="1"/>
  <c r="V15" i="1"/>
  <c r="S15" i="1"/>
  <c r="R15" i="1"/>
  <c r="Q15" i="1"/>
  <c r="P15" i="1"/>
  <c r="O15" i="1"/>
  <c r="L15" i="1"/>
  <c r="I15" i="1"/>
  <c r="H15" i="1"/>
  <c r="G15" i="1"/>
  <c r="AE14" i="1"/>
  <c r="AD14" i="1"/>
  <c r="AA14" i="1"/>
  <c r="X14" i="1"/>
  <c r="W14" i="1"/>
  <c r="V14" i="1"/>
  <c r="S14" i="1"/>
  <c r="R14" i="1"/>
  <c r="Q14" i="1"/>
  <c r="P14" i="1"/>
  <c r="O14" i="1"/>
  <c r="L14" i="1"/>
  <c r="I14" i="1"/>
  <c r="H14" i="1"/>
  <c r="G14" i="1"/>
  <c r="AE13" i="1"/>
  <c r="AD13" i="1"/>
  <c r="AA13" i="1"/>
  <c r="X13" i="1"/>
  <c r="W13" i="1"/>
  <c r="V13" i="1"/>
  <c r="S13" i="1"/>
  <c r="R13" i="1"/>
  <c r="Q13" i="1"/>
  <c r="P13" i="1"/>
  <c r="O13" i="1"/>
  <c r="L13" i="1"/>
  <c r="I13" i="1"/>
  <c r="H13" i="1"/>
  <c r="G13" i="1"/>
  <c r="AE12" i="1"/>
  <c r="AD12" i="1"/>
  <c r="AA12" i="1"/>
  <c r="X12" i="1"/>
  <c r="W12" i="1"/>
  <c r="V12" i="1"/>
  <c r="S12" i="1"/>
  <c r="R12" i="1"/>
  <c r="Q12" i="1"/>
  <c r="P12" i="1"/>
  <c r="O12" i="1"/>
  <c r="L12" i="1"/>
  <c r="I12" i="1"/>
  <c r="H12" i="1"/>
  <c r="G12" i="1"/>
  <c r="AE11" i="1"/>
  <c r="AD11" i="1"/>
  <c r="AA11" i="1"/>
  <c r="X11" i="1"/>
  <c r="W11" i="1"/>
  <c r="V11" i="1"/>
  <c r="S11" i="1"/>
  <c r="R11" i="1"/>
  <c r="Q11" i="1"/>
  <c r="P11" i="1"/>
  <c r="O11" i="1"/>
  <c r="L11" i="1"/>
  <c r="I11" i="1"/>
  <c r="H11" i="1"/>
  <c r="G11" i="1"/>
  <c r="AE10" i="1"/>
  <c r="AD10" i="1"/>
  <c r="AA10" i="1"/>
  <c r="X10" i="1"/>
  <c r="W10" i="1"/>
  <c r="V10" i="1"/>
  <c r="S10" i="1"/>
  <c r="R10" i="1"/>
  <c r="Q10" i="1"/>
  <c r="P10" i="1"/>
  <c r="O10" i="1"/>
  <c r="L10" i="1"/>
  <c r="I10" i="1"/>
  <c r="H10" i="1"/>
  <c r="G10" i="1"/>
  <c r="AE9" i="1"/>
  <c r="AD9" i="1"/>
  <c r="AA9" i="1"/>
  <c r="X9" i="1"/>
  <c r="W9" i="1"/>
  <c r="V9" i="1"/>
  <c r="S9" i="1"/>
  <c r="R9" i="1"/>
  <c r="Q9" i="1"/>
  <c r="P9" i="1"/>
  <c r="O9" i="1"/>
  <c r="L9" i="1"/>
  <c r="I9" i="1"/>
  <c r="H9" i="1"/>
  <c r="G9" i="1"/>
  <c r="AE8" i="1"/>
  <c r="AD8" i="1"/>
  <c r="AA8" i="1"/>
  <c r="X8" i="1"/>
  <c r="W8" i="1"/>
  <c r="V8" i="1"/>
  <c r="S8" i="1"/>
  <c r="R8" i="1"/>
  <c r="Q8" i="1"/>
  <c r="P8" i="1"/>
  <c r="O8" i="1"/>
  <c r="L8" i="1"/>
  <c r="I8" i="1"/>
  <c r="H8" i="1"/>
  <c r="G8" i="1"/>
  <c r="AE7" i="1"/>
  <c r="AD7" i="1"/>
  <c r="AA7" i="1"/>
  <c r="X7" i="1"/>
  <c r="W7" i="1"/>
  <c r="V7" i="1"/>
  <c r="S7" i="1"/>
  <c r="R7" i="1"/>
  <c r="Q7" i="1"/>
  <c r="P7" i="1"/>
  <c r="O7" i="1"/>
  <c r="L7" i="1"/>
  <c r="I7" i="1"/>
  <c r="H7" i="1"/>
  <c r="G7" i="1"/>
  <c r="AE6" i="1"/>
  <c r="AD6" i="1"/>
  <c r="AA6" i="1"/>
  <c r="X6" i="1"/>
  <c r="W6" i="1"/>
  <c r="V6" i="1"/>
  <c r="S6" i="1"/>
  <c r="R6" i="1"/>
  <c r="Q6" i="1"/>
  <c r="P6" i="1"/>
  <c r="O6" i="1"/>
  <c r="L6" i="1"/>
  <c r="I6" i="1"/>
  <c r="H6" i="1"/>
  <c r="G6" i="1"/>
  <c r="AJ41" i="3" l="1"/>
  <c r="O41" i="3"/>
  <c r="L41" i="2"/>
  <c r="G41" i="1"/>
  <c r="AE41" i="1"/>
  <c r="V41" i="1"/>
  <c r="L41" i="3"/>
  <c r="P41" i="3"/>
  <c r="Q41" i="3"/>
  <c r="V41" i="2"/>
  <c r="G41" i="2"/>
  <c r="O41" i="2"/>
  <c r="L41" i="1"/>
  <c r="P41" i="1"/>
  <c r="Q41" i="1"/>
  <c r="AA41" i="1"/>
</calcChain>
</file>

<file path=xl/sharedStrings.xml><?xml version="1.0" encoding="utf-8"?>
<sst xmlns="http://schemas.openxmlformats.org/spreadsheetml/2006/main" count="295" uniqueCount="96">
  <si>
    <t>Сведения о деятельности судов по рассмотрению уголовных дел за 2023/2024 гг.</t>
  </si>
  <si>
    <t>Код суда</t>
  </si>
  <si>
    <t>Наименование суда</t>
  </si>
  <si>
    <t>Судей по штату</t>
  </si>
  <si>
    <t>Поступило дел</t>
  </si>
  <si>
    <t>Окончено дел</t>
  </si>
  <si>
    <t>Остаток дел</t>
  </si>
  <si>
    <t>Осуждено лиц</t>
  </si>
  <si>
    <t>Апелляционной инстанцией</t>
  </si>
  <si>
    <t>Всего</t>
  </si>
  <si>
    <t>Нагрузка</t>
  </si>
  <si>
    <t>В том числе с нарушением сроков</t>
  </si>
  <si>
    <t>на одного
судью</t>
  </si>
  <si>
    <t>В том числе к лишению свободы</t>
  </si>
  <si>
    <t>Оставлено без изменения итоговых судебных актов**%</t>
  </si>
  <si>
    <t xml:space="preserve">Изменено итоговых судебных актов*  %  </t>
  </si>
  <si>
    <t xml:space="preserve">Отменено итоговых судебных актов*  %  </t>
  </si>
  <si>
    <t>в %</t>
  </si>
  <si>
    <t>всего</t>
  </si>
  <si>
    <t>01</t>
  </si>
  <si>
    <t>Ленинский р/с</t>
  </si>
  <si>
    <t>02</t>
  </si>
  <si>
    <t>Фрунзенский р/с</t>
  </si>
  <si>
    <t>03</t>
  </si>
  <si>
    <t>Первореченский р/с</t>
  </si>
  <si>
    <t>04</t>
  </si>
  <si>
    <t>Советский р/с</t>
  </si>
  <si>
    <t>05</t>
  </si>
  <si>
    <t>Первомайский р/с</t>
  </si>
  <si>
    <t>06</t>
  </si>
  <si>
    <t>Арсеньевский г/с</t>
  </si>
  <si>
    <t>07</t>
  </si>
  <si>
    <t>Артемовский г/с</t>
  </si>
  <si>
    <t>08</t>
  </si>
  <si>
    <t>Дальнереченский р/с</t>
  </si>
  <si>
    <t>09</t>
  </si>
  <si>
    <t xml:space="preserve">Лесозаводский р/с </t>
  </si>
  <si>
    <t>Находкинский г/с</t>
  </si>
  <si>
    <t xml:space="preserve">Спасский р/с </t>
  </si>
  <si>
    <t>Партизанский г/с</t>
  </si>
  <si>
    <t>Анучинский р/с</t>
  </si>
  <si>
    <t>Дальнегорский р/с</t>
  </si>
  <si>
    <t>Кавалеровский р/с</t>
  </si>
  <si>
    <t>Кировский р/с</t>
  </si>
  <si>
    <t>Красноармейский р/с</t>
  </si>
  <si>
    <t>Партизанский районный суд постоянное судебное присутствие в селе Лазо</t>
  </si>
  <si>
    <t>Михайловский р/с</t>
  </si>
  <si>
    <t>Октябрьский р/с</t>
  </si>
  <si>
    <t>Ольгинский р/с</t>
  </si>
  <si>
    <t>Партизанский р/с</t>
  </si>
  <si>
    <t>Пограничный р/с</t>
  </si>
  <si>
    <t>Пожарский р/с</t>
  </si>
  <si>
    <t>Тернейский р/с</t>
  </si>
  <si>
    <t xml:space="preserve">Уссурийский р/с </t>
  </si>
  <si>
    <t>Хасанский р/с</t>
  </si>
  <si>
    <t>Ханкайский р/с</t>
  </si>
  <si>
    <t>Хорольский р/с</t>
  </si>
  <si>
    <t>Черниговский р/с</t>
  </si>
  <si>
    <t>Чугуевский р/с</t>
  </si>
  <si>
    <t>Шкотовский р/с</t>
  </si>
  <si>
    <t>Яковлевский р/с</t>
  </si>
  <si>
    <t>Фокинский г/с</t>
  </si>
  <si>
    <t>39</t>
  </si>
  <si>
    <t>Надеждинский р/с</t>
  </si>
  <si>
    <t xml:space="preserve">      всего по краю</t>
  </si>
  <si>
    <t>*</t>
  </si>
  <si>
    <t>От общего количества итоговых судебных актов, вынесенных судом первой инстанции (по числу лиц)</t>
  </si>
  <si>
    <t>**</t>
  </si>
  <si>
    <t>От количества обжалованных и опротестованных итоговых судебных актов</t>
  </si>
  <si>
    <t>Сведения о деятельности судов по рассмотрению гражданских и административных дел за 2023/2024 гг.</t>
  </si>
  <si>
    <t>СУДЫ</t>
  </si>
  <si>
    <t>С нарушением сроков</t>
  </si>
  <si>
    <t>на  одного судью</t>
  </si>
  <si>
    <t>Оставлено без изменений решений**, %</t>
  </si>
  <si>
    <t>Изменено решений*, %</t>
  </si>
  <si>
    <t>Отменено решений*, %</t>
  </si>
  <si>
    <t>в (%)</t>
  </si>
  <si>
    <t>Лесозаводский р/с</t>
  </si>
  <si>
    <t>От общего количества вынесенных итоговых решений суда первой инстанции</t>
  </si>
  <si>
    <t>От количества обжалованных решений</t>
  </si>
  <si>
    <t>Сведения о деятельности судов по рассмотрению дел об административых правонарушениях и материалов за 2023/2024 гг.</t>
  </si>
  <si>
    <t>Поступило дел об 
адм. правонарушениях</t>
  </si>
  <si>
    <t>Рассмотрено дел</t>
  </si>
  <si>
    <t>Подвергнуто лиц 
наказанию</t>
  </si>
  <si>
    <t>Апелляционной инстанцией
 (1-ый пересмотр)</t>
  </si>
  <si>
    <t>Рассмотрено материалов
***</t>
  </si>
  <si>
    <t>Оставлено без изменения постановлений**%</t>
  </si>
  <si>
    <t xml:space="preserve">Изменено постановле-
ний*  %  </t>
  </si>
  <si>
    <t xml:space="preserve">Отменено
постановле-
ний *  %  </t>
  </si>
  <si>
    <t>От общего количества постановлений, вынесенных судом первой инстанции (по числу лиц)</t>
  </si>
  <si>
    <t>От количества обжалованных и опротестованных постановлений</t>
  </si>
  <si>
    <t>***</t>
  </si>
  <si>
    <t>Сумма показателей: "Рассмотрено представлений,  ходатайств, жалоб" (форма № 1); "Рассмотрено материалов, связанных с исполнением административных наказаний" (форма № 1-АП)"; "Материалы по вопросам исполнительного производства и др.</t>
  </si>
  <si>
    <t>в порядке гражданского и административного судопроизводства", Отказано в приеме заявлений", "Возвращено заявлений, жалоб" , "Оставлено заявлений без движения" (форма № 2).</t>
  </si>
  <si>
    <t>76,,5</t>
  </si>
  <si>
    <t>не обж.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</si>
</sst>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 Cyr"/>
      <charset val="204"/>
    </font>
    <font>
      <b/>
      <sz val="14"/>
      <name val="Times New Roman CYR"/>
      <charset val="204"/>
    </font>
    <font>
      <sz val="8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 CYR"/>
      <family val="1"/>
      <charset val="204"/>
    </font>
    <font>
      <sz val="10"/>
      <color indexed="64"/>
      <name val="Arial"/>
      <family val="2"/>
      <charset val="204"/>
    </font>
    <font>
      <b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8"/>
      <color indexed="8"/>
      <name val="Times New Roman CYR"/>
      <charset val="204"/>
    </font>
    <font>
      <b/>
      <sz val="14"/>
      <name val="Times New Roman CYR"/>
      <family val="1"/>
      <charset val="204"/>
    </font>
    <font>
      <sz val="7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/>
    <xf numFmtId="0" fontId="6" fillId="0" borderId="0" applyNumberFormat="0"/>
  </cellStyleXfs>
  <cellXfs count="248">
    <xf numFmtId="0" fontId="0" fillId="0" borderId="0" xfId="0"/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1" fontId="2" fillId="0" borderId="28" xfId="0" applyNumberFormat="1" applyFont="1" applyBorder="1" applyAlignment="1">
      <alignment vertical="center"/>
    </xf>
    <xf numFmtId="1" fontId="2" fillId="0" borderId="30" xfId="0" applyNumberFormat="1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1" fontId="2" fillId="0" borderId="29" xfId="0" applyNumberFormat="1" applyFont="1" applyBorder="1" applyAlignment="1">
      <alignment horizontal="center" vertical="center" wrapText="1"/>
    </xf>
    <xf numFmtId="1" fontId="2" fillId="0" borderId="31" xfId="0" applyNumberFormat="1" applyFont="1" applyBorder="1" applyAlignment="1">
      <alignment horizontal="center" vertical="center" wrapText="1"/>
    </xf>
    <xf numFmtId="1" fontId="2" fillId="0" borderId="32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/>
    </xf>
    <xf numFmtId="1" fontId="4" fillId="2" borderId="36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" fontId="2" fillId="0" borderId="38" xfId="0" applyNumberFormat="1" applyFont="1" applyBorder="1" applyAlignment="1">
      <alignment horizontal="right" vertical="center"/>
    </xf>
    <xf numFmtId="1" fontId="5" fillId="0" borderId="22" xfId="0" applyNumberFormat="1" applyFont="1" applyBorder="1" applyAlignment="1">
      <alignment horizontal="right" vertical="center"/>
    </xf>
    <xf numFmtId="1" fontId="5" fillId="0" borderId="39" xfId="0" applyNumberFormat="1" applyFont="1" applyBorder="1" applyAlignment="1">
      <alignment horizontal="right" vertical="center"/>
    </xf>
    <xf numFmtId="164" fontId="5" fillId="0" borderId="40" xfId="0" applyNumberFormat="1" applyFont="1" applyBorder="1" applyAlignment="1">
      <alignment horizontal="right" vertical="center"/>
    </xf>
    <xf numFmtId="164" fontId="5" fillId="0" borderId="22" xfId="0" applyNumberFormat="1" applyFont="1" applyBorder="1" applyAlignment="1">
      <alignment horizontal="right" vertical="center"/>
    </xf>
    <xf numFmtId="1" fontId="5" fillId="0" borderId="38" xfId="0" applyNumberFormat="1" applyFont="1" applyBorder="1" applyAlignment="1">
      <alignment horizontal="right" vertical="center"/>
    </xf>
    <xf numFmtId="1" fontId="5" fillId="0" borderId="41" xfId="0" applyNumberFormat="1" applyFont="1" applyBorder="1" applyAlignment="1">
      <alignment horizontal="right" vertical="center"/>
    </xf>
    <xf numFmtId="164" fontId="5" fillId="0" borderId="42" xfId="0" applyNumberFormat="1" applyFont="1" applyBorder="1" applyAlignment="1">
      <alignment horizontal="right" vertical="center"/>
    </xf>
    <xf numFmtId="1" fontId="5" fillId="0" borderId="40" xfId="0" applyNumberFormat="1" applyFont="1" applyBorder="1" applyAlignment="1">
      <alignment horizontal="right" vertical="center"/>
    </xf>
    <xf numFmtId="164" fontId="5" fillId="0" borderId="7" xfId="0" applyNumberFormat="1" applyFont="1" applyBorder="1" applyAlignment="1">
      <alignment horizontal="right" vertical="center"/>
    </xf>
    <xf numFmtId="164" fontId="5" fillId="0" borderId="23" xfId="0" applyNumberFormat="1" applyFont="1" applyBorder="1" applyAlignment="1">
      <alignment horizontal="right" vertical="center"/>
    </xf>
    <xf numFmtId="164" fontId="5" fillId="0" borderId="8" xfId="0" applyNumberFormat="1" applyFont="1" applyBorder="1" applyAlignment="1">
      <alignment horizontal="right" vertical="center"/>
    </xf>
    <xf numFmtId="164" fontId="5" fillId="0" borderId="43" xfId="0" applyNumberFormat="1" applyFont="1" applyBorder="1" applyAlignment="1">
      <alignment horizontal="right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right" vertical="center"/>
    </xf>
    <xf numFmtId="1" fontId="5" fillId="0" borderId="47" xfId="0" applyNumberFormat="1" applyFont="1" applyBorder="1" applyAlignment="1">
      <alignment horizontal="right" vertical="center"/>
    </xf>
    <xf numFmtId="164" fontId="5" fillId="0" borderId="48" xfId="0" applyNumberFormat="1" applyFont="1" applyBorder="1" applyAlignment="1">
      <alignment horizontal="right" vertical="center"/>
    </xf>
    <xf numFmtId="164" fontId="5" fillId="0" borderId="25" xfId="0" applyNumberFormat="1" applyFont="1" applyBorder="1" applyAlignment="1">
      <alignment horizontal="right" vertical="center"/>
    </xf>
    <xf numFmtId="164" fontId="5" fillId="0" borderId="45" xfId="0" applyNumberFormat="1" applyFont="1" applyBorder="1" applyAlignment="1">
      <alignment horizontal="right" vertical="center"/>
    </xf>
    <xf numFmtId="164" fontId="5" fillId="0" borderId="49" xfId="0" applyNumberFormat="1" applyFont="1" applyBorder="1" applyAlignment="1">
      <alignment horizontal="right" vertical="center"/>
    </xf>
    <xf numFmtId="164" fontId="5" fillId="0" borderId="50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1" fontId="4" fillId="2" borderId="44" xfId="0" applyNumberFormat="1" applyFont="1" applyFill="1" applyBorder="1" applyAlignment="1">
      <alignment horizontal="left" vertical="top" wrapText="1"/>
    </xf>
    <xf numFmtId="0" fontId="2" fillId="0" borderId="5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1" fontId="2" fillId="0" borderId="54" xfId="0" applyNumberFormat="1" applyFont="1" applyBorder="1" applyAlignment="1">
      <alignment horizontal="right" vertical="center"/>
    </xf>
    <xf numFmtId="1" fontId="5" fillId="0" borderId="17" xfId="0" applyNumberFormat="1" applyFont="1" applyBorder="1" applyAlignment="1">
      <alignment horizontal="right" vertical="center"/>
    </xf>
    <xf numFmtId="1" fontId="5" fillId="0" borderId="55" xfId="0" applyNumberFormat="1" applyFont="1" applyBorder="1" applyAlignment="1">
      <alignment horizontal="right" vertical="center"/>
    </xf>
    <xf numFmtId="164" fontId="5" fillId="0" borderId="56" xfId="0" applyNumberFormat="1" applyFont="1" applyBorder="1" applyAlignment="1">
      <alignment horizontal="right" vertical="center"/>
    </xf>
    <xf numFmtId="164" fontId="5" fillId="0" borderId="19" xfId="0" applyNumberFormat="1" applyFont="1" applyBorder="1" applyAlignment="1">
      <alignment horizontal="right" vertical="center"/>
    </xf>
    <xf numFmtId="164" fontId="5" fillId="0" borderId="57" xfId="0" applyNumberFormat="1" applyFont="1" applyBorder="1" applyAlignment="1">
      <alignment horizontal="right" vertical="center"/>
    </xf>
    <xf numFmtId="164" fontId="5" fillId="0" borderId="58" xfId="0" applyNumberFormat="1" applyFont="1" applyBorder="1" applyAlignment="1">
      <alignment horizontal="right" vertical="center"/>
    </xf>
    <xf numFmtId="164" fontId="5" fillId="0" borderId="59" xfId="0" applyNumberFormat="1" applyFont="1" applyBorder="1" applyAlignment="1">
      <alignment horizontal="right" vertical="center"/>
    </xf>
    <xf numFmtId="164" fontId="5" fillId="0" borderId="60" xfId="0" applyNumberFormat="1" applyFont="1" applyBorder="1" applyAlignment="1">
      <alignment horizontal="right" vertical="center"/>
    </xf>
    <xf numFmtId="49" fontId="2" fillId="0" borderId="61" xfId="0" applyNumberFormat="1" applyFont="1" applyBorder="1" applyAlignment="1">
      <alignment horizontal="center" vertical="center"/>
    </xf>
    <xf numFmtId="0" fontId="7" fillId="0" borderId="62" xfId="0" applyFont="1" applyBorder="1" applyAlignment="1">
      <alignment horizontal="right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1" fontId="8" fillId="0" borderId="63" xfId="0" applyNumberFormat="1" applyFont="1" applyBorder="1" applyAlignment="1">
      <alignment horizontal="right" vertical="center"/>
    </xf>
    <xf numFmtId="1" fontId="8" fillId="0" borderId="65" xfId="0" applyNumberFormat="1" applyFont="1" applyBorder="1" applyAlignment="1">
      <alignment horizontal="right" vertical="center"/>
    </xf>
    <xf numFmtId="1" fontId="8" fillId="0" borderId="66" xfId="0" applyNumberFormat="1" applyFont="1" applyBorder="1" applyAlignment="1">
      <alignment horizontal="right" vertical="center"/>
    </xf>
    <xf numFmtId="164" fontId="9" fillId="0" borderId="67" xfId="0" applyNumberFormat="1" applyFont="1" applyBorder="1" applyAlignment="1">
      <alignment horizontal="right" vertical="center"/>
    </xf>
    <xf numFmtId="164" fontId="9" fillId="0" borderId="68" xfId="0" applyNumberFormat="1" applyFont="1" applyBorder="1" applyAlignment="1">
      <alignment horizontal="right" vertical="center"/>
    </xf>
    <xf numFmtId="1" fontId="8" fillId="0" borderId="67" xfId="0" applyNumberFormat="1" applyFont="1" applyBorder="1" applyAlignment="1">
      <alignment horizontal="right" vertical="center"/>
    </xf>
    <xf numFmtId="164" fontId="8" fillId="0" borderId="69" xfId="0" applyNumberFormat="1" applyFont="1" applyBorder="1" applyAlignment="1">
      <alignment horizontal="right" vertical="center"/>
    </xf>
    <xf numFmtId="164" fontId="8" fillId="0" borderId="64" xfId="0" applyNumberFormat="1" applyFont="1" applyBorder="1" applyAlignment="1">
      <alignment horizontal="right" vertical="center"/>
    </xf>
    <xf numFmtId="164" fontId="8" fillId="0" borderId="65" xfId="0" applyNumberFormat="1" applyFont="1" applyBorder="1" applyAlignment="1">
      <alignment horizontal="right" vertical="center"/>
    </xf>
    <xf numFmtId="1" fontId="9" fillId="0" borderId="67" xfId="0" applyNumberFormat="1" applyFont="1" applyBorder="1" applyAlignment="1">
      <alignment horizontal="right" vertical="center"/>
    </xf>
    <xf numFmtId="164" fontId="8" fillId="0" borderId="70" xfId="0" applyNumberFormat="1" applyFont="1" applyBorder="1" applyAlignment="1">
      <alignment horizontal="right" vertical="center"/>
    </xf>
    <xf numFmtId="164" fontId="8" fillId="0" borderId="71" xfId="0" applyNumberFormat="1" applyFont="1" applyBorder="1" applyAlignment="1">
      <alignment horizontal="right" vertical="center"/>
    </xf>
    <xf numFmtId="164" fontId="9" fillId="0" borderId="72" xfId="0" applyNumberFormat="1" applyFont="1" applyBorder="1" applyAlignment="1">
      <alignment horizontal="right" vertical="center"/>
    </xf>
    <xf numFmtId="164" fontId="9" fillId="0" borderId="73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1" fontId="0" fillId="0" borderId="0" xfId="0" applyNumberFormat="1"/>
    <xf numFmtId="0" fontId="2" fillId="0" borderId="78" xfId="0" applyFont="1" applyBorder="1" applyAlignment="1">
      <alignment vertical="center" textRotation="90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 wrapText="1"/>
    </xf>
    <xf numFmtId="164" fontId="5" fillId="0" borderId="38" xfId="0" applyNumberFormat="1" applyFont="1" applyBorder="1" applyAlignment="1">
      <alignment horizontal="right" vertical="center"/>
    </xf>
    <xf numFmtId="164" fontId="5" fillId="0" borderId="80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right" vertical="center"/>
    </xf>
    <xf numFmtId="164" fontId="5" fillId="0" borderId="15" xfId="0" applyNumberFormat="1" applyFont="1" applyBorder="1" applyAlignment="1">
      <alignment horizontal="right" vertical="center"/>
    </xf>
    <xf numFmtId="49" fontId="2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164" fontId="5" fillId="0" borderId="81" xfId="0" applyNumberFormat="1" applyFont="1" applyBorder="1" applyAlignment="1">
      <alignment horizontal="right" vertical="center"/>
    </xf>
    <xf numFmtId="164" fontId="5" fillId="0" borderId="54" xfId="0" applyNumberFormat="1" applyFont="1" applyBorder="1" applyAlignment="1">
      <alignment horizontal="right" vertical="center"/>
    </xf>
    <xf numFmtId="164" fontId="5" fillId="0" borderId="17" xfId="0" applyNumberFormat="1" applyFont="1" applyBorder="1" applyAlignment="1">
      <alignment horizontal="right" vertical="center"/>
    </xf>
    <xf numFmtId="164" fontId="5" fillId="0" borderId="82" xfId="0" applyNumberFormat="1" applyFont="1" applyBorder="1" applyAlignment="1">
      <alignment horizontal="right" vertical="center"/>
    </xf>
    <xf numFmtId="164" fontId="5" fillId="0" borderId="83" xfId="0" applyNumberFormat="1" applyFont="1" applyBorder="1" applyAlignment="1">
      <alignment horizontal="right" vertical="center"/>
    </xf>
    <xf numFmtId="49" fontId="2" fillId="0" borderId="20" xfId="0" applyNumberFormat="1" applyFont="1" applyBorder="1" applyAlignment="1">
      <alignment horizontal="right" vertical="center"/>
    </xf>
    <xf numFmtId="164" fontId="8" fillId="0" borderId="67" xfId="0" applyNumberFormat="1" applyFont="1" applyBorder="1" applyAlignment="1">
      <alignment horizontal="right" vertical="center"/>
    </xf>
    <xf numFmtId="164" fontId="9" fillId="0" borderId="63" xfId="0" applyNumberFormat="1" applyFont="1" applyBorder="1" applyAlignment="1">
      <alignment horizontal="right" vertical="center"/>
    </xf>
    <xf numFmtId="164" fontId="9" fillId="0" borderId="84" xfId="0" applyNumberFormat="1" applyFont="1" applyBorder="1" applyAlignment="1">
      <alignment horizontal="right" vertical="center"/>
    </xf>
    <xf numFmtId="49" fontId="2" fillId="0" borderId="6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/>
    <xf numFmtId="0" fontId="4" fillId="0" borderId="0" xfId="0" applyFont="1" applyAlignment="1"/>
    <xf numFmtId="0" fontId="4" fillId="0" borderId="0" xfId="0" applyFont="1"/>
    <xf numFmtId="0" fontId="2" fillId="0" borderId="89" xfId="0" applyFont="1" applyBorder="1" applyAlignment="1">
      <alignment horizontal="center" vertical="center" wrapText="1"/>
    </xf>
    <xf numFmtId="0" fontId="2" fillId="0" borderId="74" xfId="0" applyFont="1" applyFill="1" applyBorder="1" applyAlignment="1">
      <alignment horizontal="center" vertical="center" wrapText="1"/>
    </xf>
    <xf numFmtId="1" fontId="2" fillId="0" borderId="90" xfId="0" applyNumberFormat="1" applyFont="1" applyBorder="1" applyAlignment="1">
      <alignment vertical="center"/>
    </xf>
    <xf numFmtId="0" fontId="2" fillId="0" borderId="31" xfId="0" applyFont="1" applyFill="1" applyBorder="1" applyAlignment="1">
      <alignment horizontal="center" vertical="center" wrapText="1"/>
    </xf>
    <xf numFmtId="0" fontId="2" fillId="0" borderId="91" xfId="0" applyFont="1" applyFill="1" applyBorder="1" applyAlignment="1">
      <alignment horizontal="center" vertical="center" wrapText="1"/>
    </xf>
    <xf numFmtId="1" fontId="5" fillId="0" borderId="92" xfId="0" applyNumberFormat="1" applyFont="1" applyBorder="1" applyAlignment="1">
      <alignment horizontal="right" vertical="center"/>
    </xf>
    <xf numFmtId="1" fontId="5" fillId="0" borderId="5" xfId="0" applyNumberFormat="1" applyFont="1" applyBorder="1" applyAlignment="1">
      <alignment horizontal="right" vertical="center"/>
    </xf>
    <xf numFmtId="164" fontId="5" fillId="0" borderId="92" xfId="0" applyNumberFormat="1" applyFont="1" applyBorder="1" applyAlignment="1">
      <alignment horizontal="right" vertical="center"/>
    </xf>
    <xf numFmtId="164" fontId="5" fillId="0" borderId="93" xfId="0" applyNumberFormat="1" applyFont="1" applyBorder="1" applyAlignment="1">
      <alignment horizontal="right" vertical="center"/>
    </xf>
    <xf numFmtId="164" fontId="5" fillId="0" borderId="94" xfId="0" applyNumberFormat="1" applyFont="1" applyBorder="1" applyAlignment="1">
      <alignment horizontal="right" vertical="center"/>
    </xf>
    <xf numFmtId="164" fontId="5" fillId="0" borderId="37" xfId="0" applyNumberFormat="1" applyFont="1" applyBorder="1" applyAlignment="1">
      <alignment horizontal="right" vertical="center"/>
    </xf>
    <xf numFmtId="1" fontId="2" fillId="0" borderId="94" xfId="0" applyNumberFormat="1" applyFont="1" applyBorder="1" applyAlignment="1">
      <alignment horizontal="right" vertical="center"/>
    </xf>
    <xf numFmtId="1" fontId="2" fillId="0" borderId="41" xfId="0" applyNumberFormat="1" applyFont="1" applyBorder="1" applyAlignment="1">
      <alignment horizontal="right" vertical="center"/>
    </xf>
    <xf numFmtId="1" fontId="2" fillId="0" borderId="95" xfId="0" applyNumberFormat="1" applyFont="1" applyBorder="1" applyAlignment="1">
      <alignment horizontal="right" vertical="center"/>
    </xf>
    <xf numFmtId="164" fontId="2" fillId="0" borderId="94" xfId="0" applyNumberFormat="1" applyFont="1" applyBorder="1" applyAlignment="1">
      <alignment horizontal="right" vertical="center"/>
    </xf>
    <xf numFmtId="164" fontId="2" fillId="0" borderId="37" xfId="0" applyNumberFormat="1" applyFont="1" applyBorder="1" applyAlignment="1">
      <alignment horizontal="right" vertical="center"/>
    </xf>
    <xf numFmtId="1" fontId="5" fillId="0" borderId="51" xfId="0" applyNumberFormat="1" applyFont="1" applyBorder="1" applyAlignment="1">
      <alignment horizontal="right" vertical="center"/>
    </xf>
    <xf numFmtId="164" fontId="5" fillId="0" borderId="51" xfId="0" applyNumberFormat="1" applyFont="1" applyBorder="1" applyAlignment="1">
      <alignment horizontal="right" vertical="center"/>
    </xf>
    <xf numFmtId="164" fontId="5" fillId="0" borderId="96" xfId="0" applyNumberFormat="1" applyFont="1" applyBorder="1" applyAlignment="1">
      <alignment horizontal="right" vertical="center"/>
    </xf>
    <xf numFmtId="164" fontId="5" fillId="0" borderId="97" xfId="0" applyNumberFormat="1" applyFont="1" applyBorder="1" applyAlignment="1">
      <alignment horizontal="right" vertical="center"/>
    </xf>
    <xf numFmtId="1" fontId="2" fillId="0" borderId="96" xfId="0" applyNumberFormat="1" applyFont="1" applyBorder="1" applyAlignment="1">
      <alignment horizontal="right" vertical="center"/>
    </xf>
    <xf numFmtId="1" fontId="2" fillId="0" borderId="47" xfId="0" applyNumberFormat="1" applyFont="1" applyBorder="1" applyAlignment="1">
      <alignment horizontal="right" vertical="center"/>
    </xf>
    <xf numFmtId="0" fontId="2" fillId="0" borderId="98" xfId="0" applyFont="1" applyBorder="1" applyAlignment="1">
      <alignment horizontal="right" vertical="center"/>
    </xf>
    <xf numFmtId="164" fontId="2" fillId="0" borderId="96" xfId="0" applyNumberFormat="1" applyFont="1" applyBorder="1" applyAlignment="1">
      <alignment horizontal="right" vertical="center"/>
    </xf>
    <xf numFmtId="164" fontId="2" fillId="0" borderId="97" xfId="0" applyNumberFormat="1" applyFont="1" applyBorder="1" applyAlignment="1">
      <alignment horizontal="right" vertical="center"/>
    </xf>
    <xf numFmtId="164" fontId="5" fillId="0" borderId="99" xfId="0" applyNumberFormat="1" applyFont="1" applyBorder="1" applyAlignment="1">
      <alignment horizontal="right" vertical="center"/>
    </xf>
    <xf numFmtId="164" fontId="5" fillId="0" borderId="47" xfId="0" applyNumberFormat="1" applyFont="1" applyBorder="1" applyAlignment="1">
      <alignment horizontal="right" vertical="center"/>
    </xf>
    <xf numFmtId="1" fontId="2" fillId="0" borderId="10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1" fontId="5" fillId="0" borderId="101" xfId="0" applyNumberFormat="1" applyFont="1" applyBorder="1" applyAlignment="1">
      <alignment horizontal="right" vertical="center"/>
    </xf>
    <xf numFmtId="1" fontId="5" fillId="0" borderId="0" xfId="0" applyNumberFormat="1" applyFont="1" applyBorder="1" applyAlignment="1">
      <alignment horizontal="right" vertical="center"/>
    </xf>
    <xf numFmtId="164" fontId="5" fillId="0" borderId="101" xfId="0" applyNumberFormat="1" applyFont="1" applyBorder="1" applyAlignment="1">
      <alignment horizontal="right" vertical="center"/>
    </xf>
    <xf numFmtId="164" fontId="5" fillId="0" borderId="102" xfId="0" applyNumberFormat="1" applyFont="1" applyBorder="1" applyAlignment="1">
      <alignment horizontal="right" vertical="center"/>
    </xf>
    <xf numFmtId="164" fontId="5" fillId="0" borderId="103" xfId="0" applyNumberFormat="1" applyFont="1" applyBorder="1" applyAlignment="1">
      <alignment horizontal="right" vertical="center"/>
    </xf>
    <xf numFmtId="164" fontId="5" fillId="0" borderId="104" xfId="0" applyNumberFormat="1" applyFont="1" applyBorder="1" applyAlignment="1">
      <alignment horizontal="right" vertical="center"/>
    </xf>
    <xf numFmtId="1" fontId="2" fillId="0" borderId="103" xfId="0" applyNumberFormat="1" applyFont="1" applyBorder="1" applyAlignment="1">
      <alignment horizontal="right" vertical="center"/>
    </xf>
    <xf numFmtId="1" fontId="2" fillId="0" borderId="55" xfId="0" applyNumberFormat="1" applyFont="1" applyBorder="1" applyAlignment="1">
      <alignment horizontal="right" vertical="center"/>
    </xf>
    <xf numFmtId="0" fontId="2" fillId="0" borderId="105" xfId="0" applyFont="1" applyBorder="1" applyAlignment="1">
      <alignment horizontal="right" vertical="center"/>
    </xf>
    <xf numFmtId="164" fontId="2" fillId="0" borderId="103" xfId="0" applyNumberFormat="1" applyFont="1" applyBorder="1" applyAlignment="1">
      <alignment horizontal="right" vertical="center"/>
    </xf>
    <xf numFmtId="164" fontId="2" fillId="0" borderId="104" xfId="0" applyNumberFormat="1" applyFont="1" applyBorder="1" applyAlignment="1">
      <alignment horizontal="right" vertical="center"/>
    </xf>
    <xf numFmtId="0" fontId="8" fillId="0" borderId="62" xfId="0" applyFont="1" applyBorder="1" applyAlignment="1">
      <alignment horizontal="center" vertical="center"/>
    </xf>
    <xf numFmtId="164" fontId="9" fillId="0" borderId="106" xfId="0" applyNumberFormat="1" applyFont="1" applyBorder="1" applyAlignment="1">
      <alignment horizontal="right" vertical="center"/>
    </xf>
    <xf numFmtId="1" fontId="9" fillId="0" borderId="63" xfId="0" applyNumberFormat="1" applyFont="1" applyBorder="1" applyAlignment="1">
      <alignment horizontal="right" vertical="center"/>
    </xf>
    <xf numFmtId="164" fontId="9" fillId="0" borderId="107" xfId="0" applyNumberFormat="1" applyFont="1" applyBorder="1" applyAlignment="1">
      <alignment horizontal="right" vertical="center"/>
    </xf>
    <xf numFmtId="164" fontId="8" fillId="0" borderId="108" xfId="0" applyNumberFormat="1" applyFont="1" applyBorder="1" applyAlignment="1">
      <alignment horizontal="right" vertical="center"/>
    </xf>
    <xf numFmtId="164" fontId="9" fillId="0" borderId="108" xfId="0" applyNumberFormat="1" applyFont="1" applyBorder="1" applyAlignment="1">
      <alignment horizontal="right" vertical="center"/>
    </xf>
    <xf numFmtId="0" fontId="8" fillId="0" borderId="64" xfId="0" applyFont="1" applyBorder="1" applyAlignment="1">
      <alignment horizontal="right" vertical="center"/>
    </xf>
    <xf numFmtId="0" fontId="8" fillId="0" borderId="109" xfId="0" applyFont="1" applyBorder="1" applyAlignment="1">
      <alignment horizontal="right" vertical="center"/>
    </xf>
    <xf numFmtId="164" fontId="8" fillId="0" borderId="68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wrapText="1"/>
    </xf>
    <xf numFmtId="164" fontId="5" fillId="0" borderId="100" xfId="0" applyNumberFormat="1" applyFont="1" applyBorder="1" applyAlignment="1">
      <alignment horizontal="right" vertical="center"/>
    </xf>
    <xf numFmtId="164" fontId="5" fillId="0" borderId="110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/>
    </xf>
    <xf numFmtId="0" fontId="2" fillId="0" borderId="75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Font="1" applyBorder="1"/>
    <xf numFmtId="0" fontId="12" fillId="0" borderId="0" xfId="0" applyFont="1" applyAlignment="1">
      <alignment horizontal="left"/>
    </xf>
    <xf numFmtId="0" fontId="2" fillId="0" borderId="77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textRotation="90" wrapText="1"/>
    </xf>
    <xf numFmtId="0" fontId="2" fillId="0" borderId="87" xfId="0" applyFont="1" applyBorder="1" applyAlignment="1">
      <alignment horizontal="center" vertical="center" wrapText="1"/>
    </xf>
    <xf numFmtId="0" fontId="2" fillId="0" borderId="8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5"/>
  <sheetViews>
    <sheetView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R27" sqref="AR27"/>
    </sheetView>
  </sheetViews>
  <sheetFormatPr defaultRowHeight="12.75" x14ac:dyDescent="0.2"/>
  <cols>
    <col min="1" max="1" width="2.85546875" customWidth="1"/>
    <col min="2" max="2" width="22.5703125" customWidth="1"/>
    <col min="3" max="3" width="4.28515625" customWidth="1"/>
    <col min="4" max="4" width="4.42578125" customWidth="1"/>
    <col min="5" max="5" width="5.28515625" bestFit="1" customWidth="1"/>
    <col min="6" max="6" width="4.42578125" bestFit="1" customWidth="1"/>
    <col min="7" max="7" width="5" bestFit="1" customWidth="1"/>
    <col min="8" max="8" width="5.28515625" customWidth="1"/>
    <col min="9" max="9" width="4.85546875" customWidth="1"/>
    <col min="10" max="10" width="5.5703125" customWidth="1"/>
    <col min="11" max="11" width="4.42578125" bestFit="1" customWidth="1"/>
    <col min="12" max="12" width="5" customWidth="1"/>
    <col min="13" max="14" width="4.42578125" bestFit="1" customWidth="1"/>
    <col min="15" max="15" width="4.140625" bestFit="1" customWidth="1"/>
    <col min="16" max="16" width="5.42578125" customWidth="1"/>
    <col min="17" max="17" width="5.140625" customWidth="1"/>
    <col min="18" max="18" width="4.85546875" bestFit="1" customWidth="1"/>
    <col min="19" max="21" width="4.42578125" bestFit="1" customWidth="1"/>
    <col min="22" max="22" width="5.140625" customWidth="1"/>
    <col min="23" max="24" width="4.42578125" bestFit="1" customWidth="1"/>
    <col min="25" max="25" width="5.28515625" bestFit="1" customWidth="1"/>
    <col min="26" max="26" width="4.42578125" bestFit="1" customWidth="1"/>
    <col min="27" max="27" width="5" bestFit="1" customWidth="1"/>
    <col min="28" max="31" width="4.42578125" bestFit="1" customWidth="1"/>
    <col min="32" max="32" width="5.7109375" customWidth="1"/>
    <col min="33" max="36" width="5.140625" customWidth="1"/>
    <col min="37" max="37" width="5.42578125" customWidth="1"/>
    <col min="38" max="38" width="2.5703125" customWidth="1"/>
  </cols>
  <sheetData>
    <row r="1" spans="1:38" ht="16.5" customHeight="1" thickBot="1" x14ac:dyDescent="0.25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</row>
    <row r="2" spans="1:38" ht="23.25" customHeight="1" x14ac:dyDescent="0.2">
      <c r="A2" s="175" t="s">
        <v>1</v>
      </c>
      <c r="B2" s="179" t="s">
        <v>2</v>
      </c>
      <c r="C2" s="183" t="s">
        <v>3</v>
      </c>
      <c r="D2" s="184"/>
      <c r="E2" s="179" t="s">
        <v>4</v>
      </c>
      <c r="F2" s="189"/>
      <c r="G2" s="189"/>
      <c r="H2" s="189"/>
      <c r="I2" s="190"/>
      <c r="J2" s="191" t="s">
        <v>5</v>
      </c>
      <c r="K2" s="192"/>
      <c r="L2" s="192"/>
      <c r="M2" s="192"/>
      <c r="N2" s="192"/>
      <c r="O2" s="192"/>
      <c r="P2" s="192"/>
      <c r="Q2" s="192"/>
      <c r="R2" s="192"/>
      <c r="S2" s="192"/>
      <c r="T2" s="191" t="s">
        <v>6</v>
      </c>
      <c r="U2" s="192"/>
      <c r="V2" s="192"/>
      <c r="W2" s="192"/>
      <c r="X2" s="192"/>
      <c r="Y2" s="191" t="s">
        <v>7</v>
      </c>
      <c r="Z2" s="192"/>
      <c r="AA2" s="192"/>
      <c r="AB2" s="192"/>
      <c r="AC2" s="192"/>
      <c r="AD2" s="192"/>
      <c r="AE2" s="192"/>
      <c r="AF2" s="193" t="s">
        <v>8</v>
      </c>
      <c r="AG2" s="194"/>
      <c r="AH2" s="194"/>
      <c r="AI2" s="194"/>
      <c r="AJ2" s="194"/>
      <c r="AK2" s="194"/>
      <c r="AL2" s="175" t="s">
        <v>1</v>
      </c>
    </row>
    <row r="3" spans="1:38" ht="27.75" customHeight="1" x14ac:dyDescent="0.2">
      <c r="A3" s="176"/>
      <c r="B3" s="180"/>
      <c r="C3" s="185"/>
      <c r="D3" s="186"/>
      <c r="E3" s="166" t="s">
        <v>9</v>
      </c>
      <c r="F3" s="167"/>
      <c r="G3" s="168"/>
      <c r="H3" s="206" t="s">
        <v>10</v>
      </c>
      <c r="I3" s="167"/>
      <c r="J3" s="166" t="s">
        <v>9</v>
      </c>
      <c r="K3" s="167"/>
      <c r="L3" s="168"/>
      <c r="M3" s="203" t="s">
        <v>11</v>
      </c>
      <c r="N3" s="204"/>
      <c r="O3" s="204"/>
      <c r="P3" s="204"/>
      <c r="Q3" s="204"/>
      <c r="R3" s="206" t="s">
        <v>10</v>
      </c>
      <c r="S3" s="167"/>
      <c r="T3" s="166" t="s">
        <v>9</v>
      </c>
      <c r="U3" s="167"/>
      <c r="V3" s="168"/>
      <c r="W3" s="162" t="s">
        <v>12</v>
      </c>
      <c r="X3" s="163"/>
      <c r="Y3" s="166" t="s">
        <v>9</v>
      </c>
      <c r="Z3" s="167"/>
      <c r="AA3" s="168"/>
      <c r="AB3" s="172" t="s">
        <v>13</v>
      </c>
      <c r="AC3" s="173"/>
      <c r="AD3" s="173"/>
      <c r="AE3" s="173"/>
      <c r="AF3" s="195" t="s">
        <v>14</v>
      </c>
      <c r="AG3" s="196"/>
      <c r="AH3" s="199" t="s">
        <v>15</v>
      </c>
      <c r="AI3" s="200"/>
      <c r="AJ3" s="196" t="s">
        <v>16</v>
      </c>
      <c r="AK3" s="200"/>
      <c r="AL3" s="176"/>
    </row>
    <row r="4" spans="1:38" ht="33" customHeight="1" x14ac:dyDescent="0.2">
      <c r="A4" s="177"/>
      <c r="B4" s="181"/>
      <c r="C4" s="187"/>
      <c r="D4" s="188"/>
      <c r="E4" s="169"/>
      <c r="F4" s="170"/>
      <c r="G4" s="171"/>
      <c r="H4" s="207"/>
      <c r="I4" s="170"/>
      <c r="J4" s="169"/>
      <c r="K4" s="170"/>
      <c r="L4" s="171"/>
      <c r="M4" s="203" t="s">
        <v>9</v>
      </c>
      <c r="N4" s="204"/>
      <c r="O4" s="205"/>
      <c r="P4" s="204" t="s">
        <v>17</v>
      </c>
      <c r="Q4" s="204"/>
      <c r="R4" s="207"/>
      <c r="S4" s="170"/>
      <c r="T4" s="169"/>
      <c r="U4" s="170"/>
      <c r="V4" s="171"/>
      <c r="W4" s="164"/>
      <c r="X4" s="165"/>
      <c r="Y4" s="169"/>
      <c r="Z4" s="170"/>
      <c r="AA4" s="171"/>
      <c r="AB4" s="203" t="s">
        <v>18</v>
      </c>
      <c r="AC4" s="204"/>
      <c r="AD4" s="203" t="s">
        <v>17</v>
      </c>
      <c r="AE4" s="204"/>
      <c r="AF4" s="187"/>
      <c r="AG4" s="188"/>
      <c r="AH4" s="201"/>
      <c r="AI4" s="202"/>
      <c r="AJ4" s="188"/>
      <c r="AK4" s="202"/>
      <c r="AL4" s="177"/>
    </row>
    <row r="5" spans="1:38" ht="13.5" thickBot="1" x14ac:dyDescent="0.25">
      <c r="A5" s="178"/>
      <c r="B5" s="182"/>
      <c r="C5" s="1">
        <v>2023</v>
      </c>
      <c r="D5" s="2">
        <v>2024</v>
      </c>
      <c r="E5" s="3">
        <v>2023</v>
      </c>
      <c r="F5" s="4">
        <v>2024</v>
      </c>
      <c r="G5" s="5"/>
      <c r="H5" s="6">
        <v>2023</v>
      </c>
      <c r="I5" s="7">
        <v>2024</v>
      </c>
      <c r="J5" s="8">
        <v>2023</v>
      </c>
      <c r="K5" s="4">
        <v>2024</v>
      </c>
      <c r="L5" s="5"/>
      <c r="M5" s="9">
        <v>2023</v>
      </c>
      <c r="N5" s="4">
        <v>2024</v>
      </c>
      <c r="O5" s="5"/>
      <c r="P5" s="10">
        <v>2023</v>
      </c>
      <c r="Q5" s="11">
        <v>2024</v>
      </c>
      <c r="R5" s="9">
        <v>2023</v>
      </c>
      <c r="S5" s="12">
        <v>2024</v>
      </c>
      <c r="T5" s="13">
        <v>2023</v>
      </c>
      <c r="U5" s="4">
        <v>2024</v>
      </c>
      <c r="V5" s="5"/>
      <c r="W5" s="14">
        <v>2023</v>
      </c>
      <c r="X5" s="15">
        <v>2024</v>
      </c>
      <c r="Y5" s="13">
        <v>2023</v>
      </c>
      <c r="Z5" s="4">
        <v>2024</v>
      </c>
      <c r="AA5" s="5"/>
      <c r="AB5" s="14">
        <v>2023</v>
      </c>
      <c r="AC5" s="15">
        <v>2024</v>
      </c>
      <c r="AD5" s="14">
        <v>2023</v>
      </c>
      <c r="AE5" s="15">
        <v>2024</v>
      </c>
      <c r="AF5" s="16">
        <v>2023</v>
      </c>
      <c r="AG5" s="12">
        <v>2024</v>
      </c>
      <c r="AH5" s="9">
        <v>2023</v>
      </c>
      <c r="AI5" s="17">
        <v>2024</v>
      </c>
      <c r="AJ5" s="18">
        <v>2023</v>
      </c>
      <c r="AK5" s="12">
        <v>2024</v>
      </c>
      <c r="AL5" s="178"/>
    </row>
    <row r="6" spans="1:38" ht="18" customHeight="1" x14ac:dyDescent="0.2">
      <c r="A6" s="19" t="s">
        <v>19</v>
      </c>
      <c r="B6" s="20" t="s">
        <v>20</v>
      </c>
      <c r="C6" s="21">
        <v>24</v>
      </c>
      <c r="D6" s="22">
        <v>24</v>
      </c>
      <c r="E6" s="23">
        <v>643</v>
      </c>
      <c r="F6" s="24">
        <v>632</v>
      </c>
      <c r="G6" s="25">
        <f>F6-E6</f>
        <v>-11</v>
      </c>
      <c r="H6" s="26">
        <f>E6/C6/9.9</f>
        <v>2.7062289562289563</v>
      </c>
      <c r="I6" s="27">
        <f>F6/D6/9.9</f>
        <v>2.6599326599326596</v>
      </c>
      <c r="J6" s="28">
        <v>631</v>
      </c>
      <c r="K6" s="24">
        <v>759</v>
      </c>
      <c r="L6" s="25">
        <f>K6-J6</f>
        <v>128</v>
      </c>
      <c r="M6" s="24">
        <v>0</v>
      </c>
      <c r="N6" s="29">
        <v>0</v>
      </c>
      <c r="O6" s="25">
        <f>N6-M6</f>
        <v>0</v>
      </c>
      <c r="P6" s="27">
        <f>M6/J6*100</f>
        <v>0</v>
      </c>
      <c r="Q6" s="30">
        <f>N6/K6*100</f>
        <v>0</v>
      </c>
      <c r="R6" s="26">
        <f>J6/C6/9.9</f>
        <v>2.6557239057239057</v>
      </c>
      <c r="S6" s="27">
        <f>K6/D6/9.9</f>
        <v>3.1944444444444442</v>
      </c>
      <c r="T6" s="28">
        <v>268</v>
      </c>
      <c r="U6" s="24">
        <v>139</v>
      </c>
      <c r="V6" s="25">
        <f>U6-T6</f>
        <v>-129</v>
      </c>
      <c r="W6" s="31">
        <f>T6/C6</f>
        <v>11.166666666666666</v>
      </c>
      <c r="X6" s="24">
        <f>U6/D6</f>
        <v>5.791666666666667</v>
      </c>
      <c r="Y6" s="28">
        <v>564</v>
      </c>
      <c r="Z6" s="24">
        <v>717</v>
      </c>
      <c r="AA6" s="25">
        <f>Z6-Y6</f>
        <v>153</v>
      </c>
      <c r="AB6" s="31">
        <v>201</v>
      </c>
      <c r="AC6" s="24">
        <v>236</v>
      </c>
      <c r="AD6" s="26">
        <f>AB6/Y6*100</f>
        <v>35.638297872340424</v>
      </c>
      <c r="AE6" s="27">
        <f>AC6/Z6*100</f>
        <v>32.914923291492329</v>
      </c>
      <c r="AF6" s="32">
        <v>79.099999999999994</v>
      </c>
      <c r="AG6" s="33">
        <v>75.900000000000006</v>
      </c>
      <c r="AH6" s="34">
        <v>3.0351437699680508</v>
      </c>
      <c r="AI6" s="34">
        <v>4.3156596794081379</v>
      </c>
      <c r="AJ6" s="34">
        <v>1.4376996805111821</v>
      </c>
      <c r="AK6" s="35">
        <v>1.3563501849568433</v>
      </c>
      <c r="AL6" s="19" t="s">
        <v>19</v>
      </c>
    </row>
    <row r="7" spans="1:38" ht="18" customHeight="1" x14ac:dyDescent="0.2">
      <c r="A7" s="36" t="s">
        <v>21</v>
      </c>
      <c r="B7" s="20" t="s">
        <v>22</v>
      </c>
      <c r="C7" s="37">
        <v>18</v>
      </c>
      <c r="D7" s="38">
        <v>18</v>
      </c>
      <c r="E7" s="23">
        <v>389</v>
      </c>
      <c r="F7" s="39">
        <v>374</v>
      </c>
      <c r="G7" s="25">
        <f t="shared" ref="G7:G40" si="0">F7-E7</f>
        <v>-15</v>
      </c>
      <c r="H7" s="26">
        <f t="shared" ref="H7:I40" si="1">E7/C7/9.9</f>
        <v>2.1829405162738493</v>
      </c>
      <c r="I7" s="27">
        <f t="shared" si="1"/>
        <v>2.0987654320987654</v>
      </c>
      <c r="J7" s="28">
        <v>394</v>
      </c>
      <c r="K7" s="39">
        <v>397</v>
      </c>
      <c r="L7" s="25">
        <f t="shared" ref="L7:L40" si="2">K7-J7</f>
        <v>3</v>
      </c>
      <c r="M7" s="24">
        <v>0</v>
      </c>
      <c r="N7" s="40">
        <v>7</v>
      </c>
      <c r="O7" s="25">
        <f t="shared" ref="O7:O40" si="3">N7-M7</f>
        <v>7</v>
      </c>
      <c r="P7" s="27">
        <f t="shared" ref="P7:Q40" si="4">M7/J7*100</f>
        <v>0</v>
      </c>
      <c r="Q7" s="30">
        <f t="shared" si="4"/>
        <v>1.7632241813602016</v>
      </c>
      <c r="R7" s="26">
        <f t="shared" ref="R7:S40" si="5">J7/C7/9.9</f>
        <v>2.2109988776655443</v>
      </c>
      <c r="S7" s="27">
        <f t="shared" si="5"/>
        <v>2.2278338945005611</v>
      </c>
      <c r="T7" s="28">
        <v>138</v>
      </c>
      <c r="U7" s="39">
        <v>115</v>
      </c>
      <c r="V7" s="25">
        <f t="shared" ref="V7:V40" si="6">U7-T7</f>
        <v>-23</v>
      </c>
      <c r="W7" s="31">
        <f t="shared" ref="W7:X40" si="7">T7/C7</f>
        <v>7.666666666666667</v>
      </c>
      <c r="X7" s="24">
        <f t="shared" si="7"/>
        <v>6.3888888888888893</v>
      </c>
      <c r="Y7" s="28">
        <v>322</v>
      </c>
      <c r="Z7" s="39">
        <v>341</v>
      </c>
      <c r="AA7" s="25">
        <f t="shared" ref="AA7:AA40" si="8">Z7-Y7</f>
        <v>19</v>
      </c>
      <c r="AB7" s="31">
        <v>106</v>
      </c>
      <c r="AC7" s="39">
        <v>101</v>
      </c>
      <c r="AD7" s="26">
        <f t="shared" ref="AD7:AE40" si="9">AB7/Y7*100</f>
        <v>32.919254658385093</v>
      </c>
      <c r="AE7" s="27">
        <f t="shared" si="9"/>
        <v>29.61876832844575</v>
      </c>
      <c r="AF7" s="41">
        <v>81.599999999999994</v>
      </c>
      <c r="AG7" s="42">
        <v>75.900000000000006</v>
      </c>
      <c r="AH7" s="43">
        <v>2.7777777777777777</v>
      </c>
      <c r="AI7" s="43">
        <v>3.7220843672456572</v>
      </c>
      <c r="AJ7" s="44">
        <v>1.7676767676767675</v>
      </c>
      <c r="AK7" s="45">
        <v>2.7295285359801489</v>
      </c>
      <c r="AL7" s="36" t="s">
        <v>21</v>
      </c>
    </row>
    <row r="8" spans="1:38" ht="18" customHeight="1" x14ac:dyDescent="0.2">
      <c r="A8" s="36" t="s">
        <v>23</v>
      </c>
      <c r="B8" s="20" t="s">
        <v>24</v>
      </c>
      <c r="C8" s="37">
        <v>16</v>
      </c>
      <c r="D8" s="38">
        <v>16</v>
      </c>
      <c r="E8" s="23">
        <v>551</v>
      </c>
      <c r="F8" s="39">
        <v>585</v>
      </c>
      <c r="G8" s="25">
        <f t="shared" si="0"/>
        <v>34</v>
      </c>
      <c r="H8" s="26">
        <f t="shared" si="1"/>
        <v>3.4785353535353534</v>
      </c>
      <c r="I8" s="27">
        <f t="shared" si="1"/>
        <v>3.6931818181818179</v>
      </c>
      <c r="J8" s="28">
        <v>501</v>
      </c>
      <c r="K8" s="39">
        <v>566</v>
      </c>
      <c r="L8" s="25">
        <f t="shared" si="2"/>
        <v>65</v>
      </c>
      <c r="M8" s="24">
        <v>0</v>
      </c>
      <c r="N8" s="40">
        <v>1</v>
      </c>
      <c r="O8" s="25">
        <f t="shared" si="3"/>
        <v>1</v>
      </c>
      <c r="P8" s="27">
        <f t="shared" si="4"/>
        <v>0</v>
      </c>
      <c r="Q8" s="30">
        <f t="shared" si="4"/>
        <v>0.17667844522968199</v>
      </c>
      <c r="R8" s="26">
        <f t="shared" si="5"/>
        <v>3.1628787878787876</v>
      </c>
      <c r="S8" s="27">
        <f t="shared" si="5"/>
        <v>3.5732323232323231</v>
      </c>
      <c r="T8" s="28">
        <v>276</v>
      </c>
      <c r="U8" s="39">
        <v>290</v>
      </c>
      <c r="V8" s="25">
        <f t="shared" si="6"/>
        <v>14</v>
      </c>
      <c r="W8" s="31">
        <f t="shared" si="7"/>
        <v>17.25</v>
      </c>
      <c r="X8" s="24">
        <f t="shared" si="7"/>
        <v>18.125</v>
      </c>
      <c r="Y8" s="28">
        <v>426</v>
      </c>
      <c r="Z8" s="39">
        <v>499</v>
      </c>
      <c r="AA8" s="25">
        <f t="shared" si="8"/>
        <v>73</v>
      </c>
      <c r="AB8" s="31">
        <v>122</v>
      </c>
      <c r="AC8" s="39">
        <v>155</v>
      </c>
      <c r="AD8" s="26">
        <f t="shared" si="9"/>
        <v>28.638497652582164</v>
      </c>
      <c r="AE8" s="27">
        <f t="shared" si="9"/>
        <v>31.062124248496993</v>
      </c>
      <c r="AF8" s="41">
        <v>80.400000000000006</v>
      </c>
      <c r="AG8" s="42">
        <v>79.8</v>
      </c>
      <c r="AH8" s="43">
        <v>2.0964360587002098</v>
      </c>
      <c r="AI8" s="43">
        <v>2.2099447513812152</v>
      </c>
      <c r="AJ8" s="44">
        <v>1.6771488469601679</v>
      </c>
      <c r="AK8" s="45">
        <v>1.2891344383057091</v>
      </c>
      <c r="AL8" s="36" t="s">
        <v>23</v>
      </c>
    </row>
    <row r="9" spans="1:38" ht="18" customHeight="1" x14ac:dyDescent="0.2">
      <c r="A9" s="36" t="s">
        <v>25</v>
      </c>
      <c r="B9" s="20" t="s">
        <v>26</v>
      </c>
      <c r="C9" s="37">
        <v>15</v>
      </c>
      <c r="D9" s="38">
        <v>15</v>
      </c>
      <c r="E9" s="23">
        <v>545</v>
      </c>
      <c r="F9" s="39">
        <v>558</v>
      </c>
      <c r="G9" s="25">
        <f t="shared" si="0"/>
        <v>13</v>
      </c>
      <c r="H9" s="26">
        <f t="shared" si="1"/>
        <v>3.67003367003367</v>
      </c>
      <c r="I9" s="27">
        <f t="shared" si="1"/>
        <v>3.7575757575757578</v>
      </c>
      <c r="J9" s="28">
        <v>549</v>
      </c>
      <c r="K9" s="39">
        <v>563</v>
      </c>
      <c r="L9" s="25">
        <f t="shared" si="2"/>
        <v>14</v>
      </c>
      <c r="M9" s="24">
        <v>2</v>
      </c>
      <c r="N9" s="40">
        <v>0</v>
      </c>
      <c r="O9" s="25">
        <f t="shared" si="3"/>
        <v>-2</v>
      </c>
      <c r="P9" s="27">
        <f t="shared" si="4"/>
        <v>0.36429872495446264</v>
      </c>
      <c r="Q9" s="30">
        <f t="shared" si="4"/>
        <v>0</v>
      </c>
      <c r="R9" s="26">
        <f t="shared" si="5"/>
        <v>3.6969696969696968</v>
      </c>
      <c r="S9" s="27">
        <f t="shared" si="5"/>
        <v>3.7912457912457911</v>
      </c>
      <c r="T9" s="28">
        <v>180</v>
      </c>
      <c r="U9" s="39">
        <v>175</v>
      </c>
      <c r="V9" s="25">
        <f t="shared" si="6"/>
        <v>-5</v>
      </c>
      <c r="W9" s="31">
        <f t="shared" si="7"/>
        <v>12</v>
      </c>
      <c r="X9" s="24">
        <f t="shared" si="7"/>
        <v>11.666666666666666</v>
      </c>
      <c r="Y9" s="28">
        <v>462</v>
      </c>
      <c r="Z9" s="39">
        <v>509</v>
      </c>
      <c r="AA9" s="25">
        <f t="shared" si="8"/>
        <v>47</v>
      </c>
      <c r="AB9" s="31">
        <v>135</v>
      </c>
      <c r="AC9" s="39">
        <v>141</v>
      </c>
      <c r="AD9" s="26">
        <f t="shared" si="9"/>
        <v>29.220779220779221</v>
      </c>
      <c r="AE9" s="27">
        <f t="shared" si="9"/>
        <v>27.70137524557957</v>
      </c>
      <c r="AF9" s="41">
        <v>72.2</v>
      </c>
      <c r="AG9" s="42">
        <v>73.599999999999994</v>
      </c>
      <c r="AH9" s="43">
        <v>3.4482758620689653</v>
      </c>
      <c r="AI9" s="43">
        <v>3.4602076124567476</v>
      </c>
      <c r="AJ9" s="44">
        <v>2.3593466424682399</v>
      </c>
      <c r="AK9" s="45">
        <v>1.5570934256055362</v>
      </c>
      <c r="AL9" s="36" t="s">
        <v>25</v>
      </c>
    </row>
    <row r="10" spans="1:38" ht="18" customHeight="1" x14ac:dyDescent="0.2">
      <c r="A10" s="36" t="s">
        <v>27</v>
      </c>
      <c r="B10" s="20" t="s">
        <v>28</v>
      </c>
      <c r="C10" s="37">
        <v>13</v>
      </c>
      <c r="D10" s="38">
        <v>13</v>
      </c>
      <c r="E10" s="23">
        <v>546</v>
      </c>
      <c r="F10" s="39">
        <v>560</v>
      </c>
      <c r="G10" s="25">
        <f t="shared" si="0"/>
        <v>14</v>
      </c>
      <c r="H10" s="26">
        <f t="shared" si="1"/>
        <v>4.2424242424242422</v>
      </c>
      <c r="I10" s="27">
        <f t="shared" si="1"/>
        <v>4.351204351204351</v>
      </c>
      <c r="J10" s="28">
        <v>595</v>
      </c>
      <c r="K10" s="39">
        <v>577</v>
      </c>
      <c r="L10" s="25">
        <f t="shared" si="2"/>
        <v>-18</v>
      </c>
      <c r="M10" s="24">
        <v>0</v>
      </c>
      <c r="N10" s="40">
        <v>0</v>
      </c>
      <c r="O10" s="25">
        <f t="shared" si="3"/>
        <v>0</v>
      </c>
      <c r="P10" s="27">
        <f t="shared" si="4"/>
        <v>0</v>
      </c>
      <c r="Q10" s="30">
        <f t="shared" si="4"/>
        <v>0</v>
      </c>
      <c r="R10" s="26">
        <f t="shared" si="5"/>
        <v>4.6231546231546226</v>
      </c>
      <c r="S10" s="27">
        <f t="shared" si="5"/>
        <v>4.4832944832944834</v>
      </c>
      <c r="T10" s="28">
        <v>102</v>
      </c>
      <c r="U10" s="39">
        <v>85</v>
      </c>
      <c r="V10" s="25">
        <f t="shared" si="6"/>
        <v>-17</v>
      </c>
      <c r="W10" s="31">
        <f t="shared" si="7"/>
        <v>7.8461538461538458</v>
      </c>
      <c r="X10" s="24">
        <f t="shared" si="7"/>
        <v>6.5384615384615383</v>
      </c>
      <c r="Y10" s="28">
        <v>545</v>
      </c>
      <c r="Z10" s="39">
        <v>533</v>
      </c>
      <c r="AA10" s="25">
        <f t="shared" si="8"/>
        <v>-12</v>
      </c>
      <c r="AB10" s="31">
        <v>206</v>
      </c>
      <c r="AC10" s="39">
        <v>189</v>
      </c>
      <c r="AD10" s="26">
        <f t="shared" si="9"/>
        <v>37.798165137614681</v>
      </c>
      <c r="AE10" s="27">
        <f t="shared" si="9"/>
        <v>35.459662288930581</v>
      </c>
      <c r="AF10" s="41">
        <v>91.4</v>
      </c>
      <c r="AG10" s="42">
        <v>87.1</v>
      </c>
      <c r="AH10" s="43">
        <v>1.9704433497536946</v>
      </c>
      <c r="AI10" s="43">
        <v>1.8867924528301887</v>
      </c>
      <c r="AJ10" s="44">
        <v>0.32840722495894908</v>
      </c>
      <c r="AK10" s="45">
        <v>1.3722126929674099</v>
      </c>
      <c r="AL10" s="36" t="s">
        <v>27</v>
      </c>
    </row>
    <row r="11" spans="1:38" ht="18" customHeight="1" x14ac:dyDescent="0.2">
      <c r="A11" s="36" t="s">
        <v>29</v>
      </c>
      <c r="B11" s="20" t="s">
        <v>30</v>
      </c>
      <c r="C11" s="37">
        <v>8</v>
      </c>
      <c r="D11" s="38">
        <v>8</v>
      </c>
      <c r="E11" s="23">
        <v>347</v>
      </c>
      <c r="F11" s="39">
        <v>305</v>
      </c>
      <c r="G11" s="25">
        <f t="shared" si="0"/>
        <v>-42</v>
      </c>
      <c r="H11" s="26">
        <f t="shared" si="1"/>
        <v>4.3813131313131315</v>
      </c>
      <c r="I11" s="27">
        <f t="shared" si="1"/>
        <v>3.8510101010101008</v>
      </c>
      <c r="J11" s="28">
        <v>362</v>
      </c>
      <c r="K11" s="39">
        <v>299</v>
      </c>
      <c r="L11" s="25">
        <f t="shared" si="2"/>
        <v>-63</v>
      </c>
      <c r="M11" s="24">
        <v>1</v>
      </c>
      <c r="N11" s="40">
        <v>9</v>
      </c>
      <c r="O11" s="25">
        <f t="shared" si="3"/>
        <v>8</v>
      </c>
      <c r="P11" s="27">
        <f t="shared" si="4"/>
        <v>0.27624309392265189</v>
      </c>
      <c r="Q11" s="30">
        <f t="shared" si="4"/>
        <v>3.0100334448160537</v>
      </c>
      <c r="R11" s="26">
        <f t="shared" si="5"/>
        <v>4.5707070707070709</v>
      </c>
      <c r="S11" s="27">
        <f t="shared" si="5"/>
        <v>3.7752525252525251</v>
      </c>
      <c r="T11" s="28">
        <v>73</v>
      </c>
      <c r="U11" s="39">
        <v>79</v>
      </c>
      <c r="V11" s="25">
        <f t="shared" si="6"/>
        <v>6</v>
      </c>
      <c r="W11" s="31">
        <f t="shared" si="7"/>
        <v>9.125</v>
      </c>
      <c r="X11" s="24">
        <f t="shared" si="7"/>
        <v>9.875</v>
      </c>
      <c r="Y11" s="28">
        <v>303</v>
      </c>
      <c r="Z11" s="39">
        <v>264</v>
      </c>
      <c r="AA11" s="25">
        <f t="shared" si="8"/>
        <v>-39</v>
      </c>
      <c r="AB11" s="31">
        <v>102</v>
      </c>
      <c r="AC11" s="39">
        <v>87</v>
      </c>
      <c r="AD11" s="26">
        <f t="shared" si="9"/>
        <v>33.663366336633665</v>
      </c>
      <c r="AE11" s="27">
        <f t="shared" si="9"/>
        <v>32.954545454545453</v>
      </c>
      <c r="AF11" s="41">
        <v>54.6</v>
      </c>
      <c r="AG11" s="42">
        <v>71.400000000000006</v>
      </c>
      <c r="AH11" s="43">
        <v>6.4171122994652414</v>
      </c>
      <c r="AI11" s="43">
        <v>6.2111801242236027</v>
      </c>
      <c r="AJ11" s="44">
        <v>2.9411764705882351</v>
      </c>
      <c r="AK11" s="45">
        <v>3.7267080745341614</v>
      </c>
      <c r="AL11" s="36" t="s">
        <v>29</v>
      </c>
    </row>
    <row r="12" spans="1:38" ht="18" customHeight="1" x14ac:dyDescent="0.2">
      <c r="A12" s="36" t="s">
        <v>31</v>
      </c>
      <c r="B12" s="20" t="s">
        <v>32</v>
      </c>
      <c r="C12" s="37">
        <v>15</v>
      </c>
      <c r="D12" s="38">
        <v>15</v>
      </c>
      <c r="E12" s="23">
        <v>495</v>
      </c>
      <c r="F12" s="39">
        <v>422</v>
      </c>
      <c r="G12" s="25">
        <f t="shared" si="0"/>
        <v>-73</v>
      </c>
      <c r="H12" s="26">
        <f t="shared" si="1"/>
        <v>3.333333333333333</v>
      </c>
      <c r="I12" s="27">
        <f t="shared" si="1"/>
        <v>2.8417508417508417</v>
      </c>
      <c r="J12" s="28">
        <v>545</v>
      </c>
      <c r="K12" s="39">
        <v>434</v>
      </c>
      <c r="L12" s="25">
        <f t="shared" si="2"/>
        <v>-111</v>
      </c>
      <c r="M12" s="24">
        <v>0</v>
      </c>
      <c r="N12" s="40">
        <v>0</v>
      </c>
      <c r="O12" s="25">
        <f t="shared" si="3"/>
        <v>0</v>
      </c>
      <c r="P12" s="27">
        <f t="shared" si="4"/>
        <v>0</v>
      </c>
      <c r="Q12" s="30">
        <f t="shared" si="4"/>
        <v>0</v>
      </c>
      <c r="R12" s="26">
        <f t="shared" si="5"/>
        <v>3.67003367003367</v>
      </c>
      <c r="S12" s="27">
        <f t="shared" si="5"/>
        <v>2.9225589225589226</v>
      </c>
      <c r="T12" s="28">
        <v>170</v>
      </c>
      <c r="U12" s="39">
        <v>158</v>
      </c>
      <c r="V12" s="25">
        <f t="shared" si="6"/>
        <v>-12</v>
      </c>
      <c r="W12" s="31">
        <f t="shared" si="7"/>
        <v>11.333333333333334</v>
      </c>
      <c r="X12" s="24">
        <f t="shared" si="7"/>
        <v>10.533333333333333</v>
      </c>
      <c r="Y12" s="28">
        <v>461</v>
      </c>
      <c r="Z12" s="39">
        <v>336</v>
      </c>
      <c r="AA12" s="25">
        <f t="shared" si="8"/>
        <v>-125</v>
      </c>
      <c r="AB12" s="31">
        <v>153</v>
      </c>
      <c r="AC12" s="39">
        <v>112</v>
      </c>
      <c r="AD12" s="26">
        <f t="shared" si="9"/>
        <v>33.188720173535792</v>
      </c>
      <c r="AE12" s="27">
        <f t="shared" si="9"/>
        <v>33.333333333333329</v>
      </c>
      <c r="AF12" s="41">
        <v>71.599999999999994</v>
      </c>
      <c r="AG12" s="42">
        <v>58.2</v>
      </c>
      <c r="AH12" s="43">
        <v>3.2727272727272729</v>
      </c>
      <c r="AI12" s="43">
        <v>4.895104895104895</v>
      </c>
      <c r="AJ12" s="44">
        <v>0.90909090909090906</v>
      </c>
      <c r="AK12" s="45">
        <v>2.7972027972027971</v>
      </c>
      <c r="AL12" s="36" t="s">
        <v>31</v>
      </c>
    </row>
    <row r="13" spans="1:38" ht="18" customHeight="1" x14ac:dyDescent="0.2">
      <c r="A13" s="36" t="s">
        <v>33</v>
      </c>
      <c r="B13" s="20" t="s">
        <v>34</v>
      </c>
      <c r="C13" s="37">
        <v>8</v>
      </c>
      <c r="D13" s="38">
        <v>8</v>
      </c>
      <c r="E13" s="23">
        <v>177</v>
      </c>
      <c r="F13" s="39">
        <v>166</v>
      </c>
      <c r="G13" s="25">
        <f t="shared" si="0"/>
        <v>-11</v>
      </c>
      <c r="H13" s="26">
        <f t="shared" si="1"/>
        <v>2.2348484848484849</v>
      </c>
      <c r="I13" s="27">
        <f t="shared" si="1"/>
        <v>2.095959595959596</v>
      </c>
      <c r="J13" s="28">
        <v>176</v>
      </c>
      <c r="K13" s="39">
        <v>187</v>
      </c>
      <c r="L13" s="25">
        <f t="shared" si="2"/>
        <v>11</v>
      </c>
      <c r="M13" s="24">
        <v>1</v>
      </c>
      <c r="N13" s="40">
        <v>0</v>
      </c>
      <c r="O13" s="25">
        <f t="shared" si="3"/>
        <v>-1</v>
      </c>
      <c r="P13" s="27">
        <f t="shared" si="4"/>
        <v>0.56818181818181823</v>
      </c>
      <c r="Q13" s="30">
        <f t="shared" si="4"/>
        <v>0</v>
      </c>
      <c r="R13" s="26">
        <f t="shared" si="5"/>
        <v>2.2222222222222223</v>
      </c>
      <c r="S13" s="27">
        <f t="shared" si="5"/>
        <v>2.3611111111111112</v>
      </c>
      <c r="T13" s="28">
        <v>67</v>
      </c>
      <c r="U13" s="39">
        <v>46</v>
      </c>
      <c r="V13" s="25">
        <f t="shared" si="6"/>
        <v>-21</v>
      </c>
      <c r="W13" s="31">
        <f t="shared" si="7"/>
        <v>8.375</v>
      </c>
      <c r="X13" s="24">
        <f t="shared" si="7"/>
        <v>5.75</v>
      </c>
      <c r="Y13" s="28">
        <v>156</v>
      </c>
      <c r="Z13" s="39">
        <v>179</v>
      </c>
      <c r="AA13" s="25">
        <f t="shared" si="8"/>
        <v>23</v>
      </c>
      <c r="AB13" s="31">
        <v>37</v>
      </c>
      <c r="AC13" s="39">
        <v>39</v>
      </c>
      <c r="AD13" s="26">
        <f t="shared" si="9"/>
        <v>23.717948717948715</v>
      </c>
      <c r="AE13" s="27">
        <f t="shared" si="9"/>
        <v>21.787709497206702</v>
      </c>
      <c r="AF13" s="41">
        <v>75.599999999999994</v>
      </c>
      <c r="AG13" s="42">
        <v>78.599999999999994</v>
      </c>
      <c r="AH13" s="43">
        <v>5.027932960893855</v>
      </c>
      <c r="AI13" s="43">
        <v>4.1450777202072544</v>
      </c>
      <c r="AJ13" s="44">
        <v>0.55865921787709494</v>
      </c>
      <c r="AK13" s="45">
        <v>0.5181347150259068</v>
      </c>
      <c r="AL13" s="36" t="s">
        <v>33</v>
      </c>
    </row>
    <row r="14" spans="1:38" ht="18" customHeight="1" x14ac:dyDescent="0.2">
      <c r="A14" s="36" t="s">
        <v>35</v>
      </c>
      <c r="B14" s="20" t="s">
        <v>36</v>
      </c>
      <c r="C14" s="37">
        <v>8</v>
      </c>
      <c r="D14" s="38">
        <v>8</v>
      </c>
      <c r="E14" s="23">
        <v>254</v>
      </c>
      <c r="F14" s="39">
        <v>199</v>
      </c>
      <c r="G14" s="25">
        <f t="shared" si="0"/>
        <v>-55</v>
      </c>
      <c r="H14" s="26">
        <f t="shared" si="1"/>
        <v>3.2070707070707067</v>
      </c>
      <c r="I14" s="27">
        <f t="shared" si="1"/>
        <v>2.5126262626262625</v>
      </c>
      <c r="J14" s="28">
        <v>272</v>
      </c>
      <c r="K14" s="39">
        <v>219</v>
      </c>
      <c r="L14" s="25">
        <f t="shared" si="2"/>
        <v>-53</v>
      </c>
      <c r="M14" s="24">
        <v>0</v>
      </c>
      <c r="N14" s="40">
        <v>0</v>
      </c>
      <c r="O14" s="25">
        <f t="shared" si="3"/>
        <v>0</v>
      </c>
      <c r="P14" s="27">
        <f t="shared" si="4"/>
        <v>0</v>
      </c>
      <c r="Q14" s="30">
        <f t="shared" si="4"/>
        <v>0</v>
      </c>
      <c r="R14" s="26">
        <f t="shared" si="5"/>
        <v>3.4343434343434343</v>
      </c>
      <c r="S14" s="27">
        <f t="shared" si="5"/>
        <v>2.7651515151515151</v>
      </c>
      <c r="T14" s="28">
        <v>79</v>
      </c>
      <c r="U14" s="39">
        <v>59</v>
      </c>
      <c r="V14" s="25">
        <f t="shared" si="6"/>
        <v>-20</v>
      </c>
      <c r="W14" s="31">
        <f t="shared" si="7"/>
        <v>9.875</v>
      </c>
      <c r="X14" s="24">
        <f t="shared" si="7"/>
        <v>7.375</v>
      </c>
      <c r="Y14" s="28">
        <v>242</v>
      </c>
      <c r="Z14" s="39">
        <v>205</v>
      </c>
      <c r="AA14" s="25">
        <f t="shared" si="8"/>
        <v>-37</v>
      </c>
      <c r="AB14" s="31">
        <v>71</v>
      </c>
      <c r="AC14" s="39">
        <v>75</v>
      </c>
      <c r="AD14" s="26">
        <f t="shared" si="9"/>
        <v>29.338842975206614</v>
      </c>
      <c r="AE14" s="27">
        <f t="shared" si="9"/>
        <v>36.585365853658537</v>
      </c>
      <c r="AF14" s="41">
        <v>67.099999999999994</v>
      </c>
      <c r="AG14" s="42">
        <v>74.099999999999994</v>
      </c>
      <c r="AH14" s="43">
        <v>6.0283687943262407</v>
      </c>
      <c r="AI14" s="43">
        <v>4.4247787610619467</v>
      </c>
      <c r="AJ14" s="44">
        <v>2.8368794326241136</v>
      </c>
      <c r="AK14" s="45">
        <v>2.2123893805309733</v>
      </c>
      <c r="AL14" s="36" t="s">
        <v>35</v>
      </c>
    </row>
    <row r="15" spans="1:38" ht="18" customHeight="1" x14ac:dyDescent="0.2">
      <c r="A15" s="46">
        <v>10</v>
      </c>
      <c r="B15" s="20" t="s">
        <v>37</v>
      </c>
      <c r="C15" s="37">
        <v>22</v>
      </c>
      <c r="D15" s="38">
        <v>22</v>
      </c>
      <c r="E15" s="23">
        <v>759</v>
      </c>
      <c r="F15" s="39">
        <v>671</v>
      </c>
      <c r="G15" s="25">
        <f t="shared" si="0"/>
        <v>-88</v>
      </c>
      <c r="H15" s="26">
        <f t="shared" si="1"/>
        <v>3.4848484848484849</v>
      </c>
      <c r="I15" s="27">
        <f t="shared" si="1"/>
        <v>3.0808080808080809</v>
      </c>
      <c r="J15" s="28">
        <v>790</v>
      </c>
      <c r="K15" s="39">
        <v>736</v>
      </c>
      <c r="L15" s="25">
        <f t="shared" si="2"/>
        <v>-54</v>
      </c>
      <c r="M15" s="24">
        <v>32</v>
      </c>
      <c r="N15" s="40">
        <v>24</v>
      </c>
      <c r="O15" s="25">
        <f t="shared" si="3"/>
        <v>-8</v>
      </c>
      <c r="P15" s="27">
        <f t="shared" si="4"/>
        <v>4.0506329113924053</v>
      </c>
      <c r="Q15" s="30">
        <f t="shared" si="4"/>
        <v>3.2608695652173911</v>
      </c>
      <c r="R15" s="26">
        <f t="shared" si="5"/>
        <v>3.6271808999081721</v>
      </c>
      <c r="S15" s="27">
        <f t="shared" si="5"/>
        <v>3.3792470156106518</v>
      </c>
      <c r="T15" s="28">
        <v>162</v>
      </c>
      <c r="U15" s="39">
        <v>94</v>
      </c>
      <c r="V15" s="25">
        <f t="shared" si="6"/>
        <v>-68</v>
      </c>
      <c r="W15" s="31">
        <f t="shared" si="7"/>
        <v>7.3636363636363633</v>
      </c>
      <c r="X15" s="24">
        <f t="shared" si="7"/>
        <v>4.2727272727272725</v>
      </c>
      <c r="Y15" s="28">
        <v>773</v>
      </c>
      <c r="Z15" s="39">
        <v>660</v>
      </c>
      <c r="AA15" s="25">
        <f t="shared" si="8"/>
        <v>-113</v>
      </c>
      <c r="AB15" s="31">
        <v>240</v>
      </c>
      <c r="AC15" s="39">
        <v>240</v>
      </c>
      <c r="AD15" s="26">
        <f t="shared" si="9"/>
        <v>31.047865459249675</v>
      </c>
      <c r="AE15" s="27">
        <f t="shared" si="9"/>
        <v>36.363636363636367</v>
      </c>
      <c r="AF15" s="41">
        <v>74.900000000000006</v>
      </c>
      <c r="AG15" s="42">
        <v>75.900000000000006</v>
      </c>
      <c r="AH15" s="43">
        <v>3.6214953271028034</v>
      </c>
      <c r="AI15" s="43">
        <v>3.4076015727391877</v>
      </c>
      <c r="AJ15" s="44">
        <v>1.9859813084112148</v>
      </c>
      <c r="AK15" s="45">
        <v>2.6212319790301439</v>
      </c>
      <c r="AL15" s="46">
        <v>10</v>
      </c>
    </row>
    <row r="16" spans="1:38" ht="18" customHeight="1" x14ac:dyDescent="0.2">
      <c r="A16" s="46">
        <v>11</v>
      </c>
      <c r="B16" s="20" t="s">
        <v>38</v>
      </c>
      <c r="C16" s="37">
        <v>10</v>
      </c>
      <c r="D16" s="38">
        <v>10</v>
      </c>
      <c r="E16" s="23">
        <v>487</v>
      </c>
      <c r="F16" s="39">
        <v>463</v>
      </c>
      <c r="G16" s="25">
        <f t="shared" si="0"/>
        <v>-24</v>
      </c>
      <c r="H16" s="26">
        <f t="shared" si="1"/>
        <v>4.9191919191919196</v>
      </c>
      <c r="I16" s="27">
        <f t="shared" si="1"/>
        <v>4.6767676767676765</v>
      </c>
      <c r="J16" s="28">
        <v>497</v>
      </c>
      <c r="K16" s="39">
        <v>448</v>
      </c>
      <c r="L16" s="25">
        <f t="shared" si="2"/>
        <v>-49</v>
      </c>
      <c r="M16" s="24">
        <v>4</v>
      </c>
      <c r="N16" s="40">
        <v>3</v>
      </c>
      <c r="O16" s="25">
        <f t="shared" si="3"/>
        <v>-1</v>
      </c>
      <c r="P16" s="27">
        <f t="shared" si="4"/>
        <v>0.8048289738430584</v>
      </c>
      <c r="Q16" s="30">
        <f t="shared" si="4"/>
        <v>0.6696428571428571</v>
      </c>
      <c r="R16" s="26">
        <f t="shared" si="5"/>
        <v>5.0202020202020199</v>
      </c>
      <c r="S16" s="27">
        <f t="shared" si="5"/>
        <v>4.5252525252525251</v>
      </c>
      <c r="T16" s="28">
        <v>132</v>
      </c>
      <c r="U16" s="39">
        <v>147</v>
      </c>
      <c r="V16" s="25">
        <f t="shared" si="6"/>
        <v>15</v>
      </c>
      <c r="W16" s="31">
        <f t="shared" si="7"/>
        <v>13.2</v>
      </c>
      <c r="X16" s="24">
        <f t="shared" si="7"/>
        <v>14.7</v>
      </c>
      <c r="Y16" s="28">
        <v>472</v>
      </c>
      <c r="Z16" s="39">
        <v>404</v>
      </c>
      <c r="AA16" s="25">
        <f t="shared" si="8"/>
        <v>-68</v>
      </c>
      <c r="AB16" s="31">
        <v>120</v>
      </c>
      <c r="AC16" s="39">
        <v>112</v>
      </c>
      <c r="AD16" s="26">
        <f t="shared" si="9"/>
        <v>25.423728813559322</v>
      </c>
      <c r="AE16" s="27">
        <f t="shared" si="9"/>
        <v>27.722772277227726</v>
      </c>
      <c r="AF16" s="41">
        <v>77.5</v>
      </c>
      <c r="AG16" s="42">
        <v>72.400000000000006</v>
      </c>
      <c r="AH16" s="43">
        <v>4.6153846153846159</v>
      </c>
      <c r="AI16" s="43">
        <v>5.4466230936819171</v>
      </c>
      <c r="AJ16" s="44">
        <v>0.96153846153846156</v>
      </c>
      <c r="AK16" s="45">
        <v>1.5250544662309369</v>
      </c>
      <c r="AL16" s="46">
        <v>11</v>
      </c>
    </row>
    <row r="17" spans="1:38" ht="18" customHeight="1" x14ac:dyDescent="0.2">
      <c r="A17" s="46">
        <v>13</v>
      </c>
      <c r="B17" s="20" t="s">
        <v>39</v>
      </c>
      <c r="C17" s="37">
        <v>9</v>
      </c>
      <c r="D17" s="38">
        <v>9</v>
      </c>
      <c r="E17" s="23">
        <v>246</v>
      </c>
      <c r="F17" s="39">
        <v>243</v>
      </c>
      <c r="G17" s="25">
        <f t="shared" si="0"/>
        <v>-3</v>
      </c>
      <c r="H17" s="26">
        <f t="shared" si="1"/>
        <v>2.7609427609427608</v>
      </c>
      <c r="I17" s="27">
        <f t="shared" si="1"/>
        <v>2.7272727272727271</v>
      </c>
      <c r="J17" s="28">
        <v>256</v>
      </c>
      <c r="K17" s="39">
        <v>236</v>
      </c>
      <c r="L17" s="25">
        <f t="shared" si="2"/>
        <v>-20</v>
      </c>
      <c r="M17" s="24">
        <v>0</v>
      </c>
      <c r="N17" s="40">
        <v>0</v>
      </c>
      <c r="O17" s="25">
        <f t="shared" si="3"/>
        <v>0</v>
      </c>
      <c r="P17" s="27">
        <f t="shared" si="4"/>
        <v>0</v>
      </c>
      <c r="Q17" s="30">
        <f t="shared" si="4"/>
        <v>0</v>
      </c>
      <c r="R17" s="26">
        <f t="shared" si="5"/>
        <v>2.8731762065095396</v>
      </c>
      <c r="S17" s="27">
        <f t="shared" si="5"/>
        <v>2.648709315375982</v>
      </c>
      <c r="T17" s="28">
        <v>54</v>
      </c>
      <c r="U17" s="39">
        <v>61</v>
      </c>
      <c r="V17" s="25">
        <f t="shared" si="6"/>
        <v>7</v>
      </c>
      <c r="W17" s="31">
        <f t="shared" si="7"/>
        <v>6</v>
      </c>
      <c r="X17" s="24">
        <f t="shared" si="7"/>
        <v>6.7777777777777777</v>
      </c>
      <c r="Y17" s="28">
        <v>234</v>
      </c>
      <c r="Z17" s="39">
        <v>222</v>
      </c>
      <c r="AA17" s="25">
        <f t="shared" si="8"/>
        <v>-12</v>
      </c>
      <c r="AB17" s="31">
        <v>85</v>
      </c>
      <c r="AC17" s="39">
        <v>51</v>
      </c>
      <c r="AD17" s="26">
        <f t="shared" si="9"/>
        <v>36.324786324786324</v>
      </c>
      <c r="AE17" s="27">
        <f t="shared" si="9"/>
        <v>22.972972972972975</v>
      </c>
      <c r="AF17" s="41">
        <v>86.1</v>
      </c>
      <c r="AG17" s="42">
        <v>66.7</v>
      </c>
      <c r="AH17" s="43">
        <v>2.6022304832713754</v>
      </c>
      <c r="AI17" s="43">
        <v>4.7430830039525684</v>
      </c>
      <c r="AJ17" s="44">
        <v>1.1152416356877324</v>
      </c>
      <c r="AK17" s="45">
        <v>1.1857707509881421</v>
      </c>
      <c r="AL17" s="46">
        <v>13</v>
      </c>
    </row>
    <row r="18" spans="1:38" ht="18" customHeight="1" x14ac:dyDescent="0.2">
      <c r="A18" s="46">
        <v>14</v>
      </c>
      <c r="B18" s="20" t="s">
        <v>40</v>
      </c>
      <c r="C18" s="37">
        <v>3</v>
      </c>
      <c r="D18" s="38">
        <v>3</v>
      </c>
      <c r="E18" s="23">
        <v>78</v>
      </c>
      <c r="F18" s="39">
        <v>64</v>
      </c>
      <c r="G18" s="25">
        <f t="shared" si="0"/>
        <v>-14</v>
      </c>
      <c r="H18" s="26">
        <f t="shared" si="1"/>
        <v>2.6262626262626263</v>
      </c>
      <c r="I18" s="27">
        <f t="shared" si="1"/>
        <v>2.1548821548821548</v>
      </c>
      <c r="J18" s="28">
        <v>88</v>
      </c>
      <c r="K18" s="39">
        <v>67</v>
      </c>
      <c r="L18" s="25">
        <f t="shared" si="2"/>
        <v>-21</v>
      </c>
      <c r="M18" s="24">
        <v>0</v>
      </c>
      <c r="N18" s="40">
        <v>0</v>
      </c>
      <c r="O18" s="25">
        <f t="shared" si="3"/>
        <v>0</v>
      </c>
      <c r="P18" s="27">
        <f t="shared" si="4"/>
        <v>0</v>
      </c>
      <c r="Q18" s="30">
        <f t="shared" si="4"/>
        <v>0</v>
      </c>
      <c r="R18" s="26">
        <f t="shared" si="5"/>
        <v>2.9629629629629628</v>
      </c>
      <c r="S18" s="27">
        <f t="shared" si="5"/>
        <v>2.2558922558922556</v>
      </c>
      <c r="T18" s="28">
        <v>22</v>
      </c>
      <c r="U18" s="39">
        <v>19</v>
      </c>
      <c r="V18" s="25">
        <f t="shared" si="6"/>
        <v>-3</v>
      </c>
      <c r="W18" s="31">
        <f t="shared" si="7"/>
        <v>7.333333333333333</v>
      </c>
      <c r="X18" s="24">
        <f t="shared" si="7"/>
        <v>6.333333333333333</v>
      </c>
      <c r="Y18" s="28">
        <v>80</v>
      </c>
      <c r="Z18" s="39">
        <v>62</v>
      </c>
      <c r="AA18" s="25">
        <f t="shared" si="8"/>
        <v>-18</v>
      </c>
      <c r="AB18" s="31">
        <v>21</v>
      </c>
      <c r="AC18" s="39">
        <v>18</v>
      </c>
      <c r="AD18" s="26">
        <f t="shared" si="9"/>
        <v>26.25</v>
      </c>
      <c r="AE18" s="27">
        <f t="shared" si="9"/>
        <v>29.032258064516132</v>
      </c>
      <c r="AF18" s="41">
        <v>62.5</v>
      </c>
      <c r="AG18" s="42">
        <v>72.7</v>
      </c>
      <c r="AH18" s="43">
        <v>5.6179775280898872</v>
      </c>
      <c r="AI18" s="43">
        <v>9.2307692307692317</v>
      </c>
      <c r="AJ18" s="44">
        <v>4.4943820224719104</v>
      </c>
      <c r="AK18" s="45">
        <v>0</v>
      </c>
      <c r="AL18" s="46">
        <v>14</v>
      </c>
    </row>
    <row r="19" spans="1:38" ht="18" customHeight="1" x14ac:dyDescent="0.2">
      <c r="A19" s="46">
        <v>15</v>
      </c>
      <c r="B19" s="20" t="s">
        <v>41</v>
      </c>
      <c r="C19" s="37">
        <v>7</v>
      </c>
      <c r="D19" s="38">
        <v>7</v>
      </c>
      <c r="E19" s="23">
        <v>214</v>
      </c>
      <c r="F19" s="39">
        <v>218</v>
      </c>
      <c r="G19" s="25">
        <f t="shared" si="0"/>
        <v>4</v>
      </c>
      <c r="H19" s="26">
        <f t="shared" si="1"/>
        <v>3.0880230880230881</v>
      </c>
      <c r="I19" s="27">
        <f t="shared" si="1"/>
        <v>3.1457431457431455</v>
      </c>
      <c r="J19" s="28">
        <v>229</v>
      </c>
      <c r="K19" s="39">
        <v>217</v>
      </c>
      <c r="L19" s="25">
        <f t="shared" si="2"/>
        <v>-12</v>
      </c>
      <c r="M19" s="24">
        <v>0</v>
      </c>
      <c r="N19" s="40">
        <v>0</v>
      </c>
      <c r="O19" s="25">
        <f t="shared" si="3"/>
        <v>0</v>
      </c>
      <c r="P19" s="27">
        <f t="shared" si="4"/>
        <v>0</v>
      </c>
      <c r="Q19" s="30">
        <f t="shared" si="4"/>
        <v>0</v>
      </c>
      <c r="R19" s="26">
        <f t="shared" si="5"/>
        <v>3.3044733044733046</v>
      </c>
      <c r="S19" s="27">
        <f t="shared" si="5"/>
        <v>3.131313131313131</v>
      </c>
      <c r="T19" s="28">
        <v>60</v>
      </c>
      <c r="U19" s="39">
        <v>61</v>
      </c>
      <c r="V19" s="25">
        <f t="shared" si="6"/>
        <v>1</v>
      </c>
      <c r="W19" s="31">
        <f t="shared" si="7"/>
        <v>8.5714285714285712</v>
      </c>
      <c r="X19" s="24">
        <f t="shared" si="7"/>
        <v>8.7142857142857135</v>
      </c>
      <c r="Y19" s="28">
        <v>190</v>
      </c>
      <c r="Z19" s="39">
        <v>191</v>
      </c>
      <c r="AA19" s="25">
        <f t="shared" si="8"/>
        <v>1</v>
      </c>
      <c r="AB19" s="31">
        <v>48</v>
      </c>
      <c r="AC19" s="39">
        <v>50</v>
      </c>
      <c r="AD19" s="26">
        <f t="shared" si="9"/>
        <v>25.263157894736842</v>
      </c>
      <c r="AE19" s="27">
        <f t="shared" si="9"/>
        <v>26.178010471204189</v>
      </c>
      <c r="AF19" s="41">
        <v>77.400000000000006</v>
      </c>
      <c r="AG19" s="42">
        <v>78</v>
      </c>
      <c r="AH19" s="43">
        <v>3.0567685589519651</v>
      </c>
      <c r="AI19" s="43">
        <v>3.6199095022624439</v>
      </c>
      <c r="AJ19" s="44">
        <v>3.0567685589519651</v>
      </c>
      <c r="AK19" s="45">
        <v>2.2624434389140271</v>
      </c>
      <c r="AL19" s="46">
        <v>15</v>
      </c>
    </row>
    <row r="20" spans="1:38" ht="18" customHeight="1" x14ac:dyDescent="0.2">
      <c r="A20" s="46">
        <v>17</v>
      </c>
      <c r="B20" s="20" t="s">
        <v>42</v>
      </c>
      <c r="C20" s="37">
        <v>5</v>
      </c>
      <c r="D20" s="38">
        <v>5</v>
      </c>
      <c r="E20" s="23">
        <v>143</v>
      </c>
      <c r="F20" s="39">
        <v>165</v>
      </c>
      <c r="G20" s="25">
        <f t="shared" si="0"/>
        <v>22</v>
      </c>
      <c r="H20" s="26">
        <f t="shared" si="1"/>
        <v>2.8888888888888888</v>
      </c>
      <c r="I20" s="27">
        <f t="shared" si="1"/>
        <v>3.333333333333333</v>
      </c>
      <c r="J20" s="28">
        <v>142</v>
      </c>
      <c r="K20" s="39">
        <v>166</v>
      </c>
      <c r="L20" s="25">
        <f t="shared" si="2"/>
        <v>24</v>
      </c>
      <c r="M20" s="24">
        <v>0</v>
      </c>
      <c r="N20" s="40">
        <v>0</v>
      </c>
      <c r="O20" s="25">
        <f t="shared" si="3"/>
        <v>0</v>
      </c>
      <c r="P20" s="27">
        <f t="shared" si="4"/>
        <v>0</v>
      </c>
      <c r="Q20" s="30">
        <f t="shared" si="4"/>
        <v>0</v>
      </c>
      <c r="R20" s="26">
        <f t="shared" si="5"/>
        <v>2.8686868686868685</v>
      </c>
      <c r="S20" s="27">
        <f t="shared" si="5"/>
        <v>3.3535353535353538</v>
      </c>
      <c r="T20" s="28">
        <v>32</v>
      </c>
      <c r="U20" s="39">
        <v>31</v>
      </c>
      <c r="V20" s="25">
        <f t="shared" si="6"/>
        <v>-1</v>
      </c>
      <c r="W20" s="31">
        <f t="shared" si="7"/>
        <v>6.4</v>
      </c>
      <c r="X20" s="24">
        <f t="shared" si="7"/>
        <v>6.2</v>
      </c>
      <c r="Y20" s="28">
        <v>131</v>
      </c>
      <c r="Z20" s="39">
        <v>144</v>
      </c>
      <c r="AA20" s="25">
        <f t="shared" si="8"/>
        <v>13</v>
      </c>
      <c r="AB20" s="31">
        <v>37</v>
      </c>
      <c r="AC20" s="39">
        <v>37</v>
      </c>
      <c r="AD20" s="26">
        <f t="shared" si="9"/>
        <v>28.244274809160309</v>
      </c>
      <c r="AE20" s="27">
        <f t="shared" si="9"/>
        <v>25.694444444444443</v>
      </c>
      <c r="AF20" s="41">
        <v>87</v>
      </c>
      <c r="AG20" s="42">
        <v>82.8</v>
      </c>
      <c r="AH20" s="43">
        <v>2.112676056338028</v>
      </c>
      <c r="AI20" s="43">
        <v>2.8735632183908044</v>
      </c>
      <c r="AJ20" s="44">
        <v>0</v>
      </c>
      <c r="AK20" s="45">
        <v>0</v>
      </c>
      <c r="AL20" s="46">
        <v>17</v>
      </c>
    </row>
    <row r="21" spans="1:38" ht="18" customHeight="1" x14ac:dyDescent="0.2">
      <c r="A21" s="46">
        <v>18</v>
      </c>
      <c r="B21" s="20" t="s">
        <v>43</v>
      </c>
      <c r="C21" s="37">
        <v>5</v>
      </c>
      <c r="D21" s="38">
        <v>5</v>
      </c>
      <c r="E21" s="23">
        <v>115</v>
      </c>
      <c r="F21" s="39">
        <v>106</v>
      </c>
      <c r="G21" s="25">
        <f t="shared" si="0"/>
        <v>-9</v>
      </c>
      <c r="H21" s="26">
        <f t="shared" si="1"/>
        <v>2.3232323232323231</v>
      </c>
      <c r="I21" s="27">
        <f t="shared" si="1"/>
        <v>2.1414141414141414</v>
      </c>
      <c r="J21" s="28">
        <v>119</v>
      </c>
      <c r="K21" s="39">
        <v>110</v>
      </c>
      <c r="L21" s="25">
        <f t="shared" si="2"/>
        <v>-9</v>
      </c>
      <c r="M21" s="24">
        <v>0</v>
      </c>
      <c r="N21" s="40">
        <v>0</v>
      </c>
      <c r="O21" s="25">
        <f t="shared" si="3"/>
        <v>0</v>
      </c>
      <c r="P21" s="27">
        <f t="shared" si="4"/>
        <v>0</v>
      </c>
      <c r="Q21" s="30">
        <f t="shared" si="4"/>
        <v>0</v>
      </c>
      <c r="R21" s="26">
        <f t="shared" si="5"/>
        <v>2.404040404040404</v>
      </c>
      <c r="S21" s="27">
        <f t="shared" si="5"/>
        <v>2.2222222222222223</v>
      </c>
      <c r="T21" s="28">
        <v>27</v>
      </c>
      <c r="U21" s="39">
        <v>23</v>
      </c>
      <c r="V21" s="25">
        <f t="shared" si="6"/>
        <v>-4</v>
      </c>
      <c r="W21" s="31">
        <f t="shared" si="7"/>
        <v>5.4</v>
      </c>
      <c r="X21" s="24">
        <f t="shared" si="7"/>
        <v>4.5999999999999996</v>
      </c>
      <c r="Y21" s="28">
        <v>111</v>
      </c>
      <c r="Z21" s="39">
        <v>109</v>
      </c>
      <c r="AA21" s="25">
        <f t="shared" si="8"/>
        <v>-2</v>
      </c>
      <c r="AB21" s="31">
        <v>30</v>
      </c>
      <c r="AC21" s="39">
        <v>28</v>
      </c>
      <c r="AD21" s="26">
        <f t="shared" si="9"/>
        <v>27.027027027027028</v>
      </c>
      <c r="AE21" s="27">
        <f t="shared" si="9"/>
        <v>25.688073394495415</v>
      </c>
      <c r="AF21" s="41">
        <v>79</v>
      </c>
      <c r="AG21" s="42">
        <v>84</v>
      </c>
      <c r="AH21" s="43">
        <v>3.2520325203252036</v>
      </c>
      <c r="AI21" s="43">
        <v>3.5714285714285712</v>
      </c>
      <c r="AJ21" s="44">
        <v>0</v>
      </c>
      <c r="AK21" s="45">
        <v>0</v>
      </c>
      <c r="AL21" s="46">
        <v>18</v>
      </c>
    </row>
    <row r="22" spans="1:38" ht="18" customHeight="1" x14ac:dyDescent="0.2">
      <c r="A22" s="46">
        <v>19</v>
      </c>
      <c r="B22" s="20" t="s">
        <v>44</v>
      </c>
      <c r="C22" s="37">
        <v>3</v>
      </c>
      <c r="D22" s="38">
        <v>3</v>
      </c>
      <c r="E22" s="23">
        <v>84</v>
      </c>
      <c r="F22" s="39">
        <v>109</v>
      </c>
      <c r="G22" s="25">
        <f t="shared" si="0"/>
        <v>25</v>
      </c>
      <c r="H22" s="26">
        <f t="shared" si="1"/>
        <v>2.8282828282828283</v>
      </c>
      <c r="I22" s="27">
        <f t="shared" si="1"/>
        <v>3.67003367003367</v>
      </c>
      <c r="J22" s="28">
        <v>84</v>
      </c>
      <c r="K22" s="39">
        <v>101</v>
      </c>
      <c r="L22" s="25">
        <f t="shared" si="2"/>
        <v>17</v>
      </c>
      <c r="M22" s="24">
        <v>2</v>
      </c>
      <c r="N22" s="40">
        <v>0</v>
      </c>
      <c r="O22" s="25">
        <f t="shared" si="3"/>
        <v>-2</v>
      </c>
      <c r="P22" s="27">
        <f t="shared" si="4"/>
        <v>2.3809523809523809</v>
      </c>
      <c r="Q22" s="30">
        <f t="shared" si="4"/>
        <v>0</v>
      </c>
      <c r="R22" s="26">
        <f t="shared" si="5"/>
        <v>2.8282828282828283</v>
      </c>
      <c r="S22" s="27">
        <f t="shared" si="5"/>
        <v>3.4006734006734005</v>
      </c>
      <c r="T22" s="28">
        <v>30</v>
      </c>
      <c r="U22" s="39">
        <v>38</v>
      </c>
      <c r="V22" s="25">
        <f t="shared" si="6"/>
        <v>8</v>
      </c>
      <c r="W22" s="31">
        <f t="shared" si="7"/>
        <v>10</v>
      </c>
      <c r="X22" s="24">
        <f t="shared" si="7"/>
        <v>12.666666666666666</v>
      </c>
      <c r="Y22" s="28">
        <v>75</v>
      </c>
      <c r="Z22" s="39">
        <v>89</v>
      </c>
      <c r="AA22" s="25">
        <f t="shared" si="8"/>
        <v>14</v>
      </c>
      <c r="AB22" s="31">
        <v>10</v>
      </c>
      <c r="AC22" s="39">
        <v>25</v>
      </c>
      <c r="AD22" s="26">
        <f t="shared" si="9"/>
        <v>13.333333333333334</v>
      </c>
      <c r="AE22" s="27">
        <f t="shared" si="9"/>
        <v>28.08988764044944</v>
      </c>
      <c r="AF22" s="41">
        <v>85.7</v>
      </c>
      <c r="AG22" s="42">
        <v>76.900000000000006</v>
      </c>
      <c r="AH22" s="43">
        <v>1.1494252873563218</v>
      </c>
      <c r="AI22" s="43">
        <v>1.9607843137254901</v>
      </c>
      <c r="AJ22" s="44">
        <v>0</v>
      </c>
      <c r="AK22" s="45">
        <v>0.98039215686274506</v>
      </c>
      <c r="AL22" s="46">
        <v>19</v>
      </c>
    </row>
    <row r="23" spans="1:38" ht="40.5" customHeight="1" x14ac:dyDescent="0.2">
      <c r="A23" s="46">
        <v>20</v>
      </c>
      <c r="B23" s="47" t="s">
        <v>45</v>
      </c>
      <c r="C23" s="37">
        <v>2</v>
      </c>
      <c r="D23" s="38">
        <v>2</v>
      </c>
      <c r="E23" s="23">
        <v>56</v>
      </c>
      <c r="F23" s="39">
        <v>41</v>
      </c>
      <c r="G23" s="25">
        <f t="shared" si="0"/>
        <v>-15</v>
      </c>
      <c r="H23" s="26">
        <f t="shared" si="1"/>
        <v>2.8282828282828283</v>
      </c>
      <c r="I23" s="27">
        <f t="shared" si="1"/>
        <v>2.0707070707070705</v>
      </c>
      <c r="J23" s="28">
        <v>51</v>
      </c>
      <c r="K23" s="39">
        <v>50</v>
      </c>
      <c r="L23" s="25">
        <f t="shared" si="2"/>
        <v>-1</v>
      </c>
      <c r="M23" s="24">
        <v>0</v>
      </c>
      <c r="N23" s="40">
        <v>0</v>
      </c>
      <c r="O23" s="25">
        <f t="shared" si="3"/>
        <v>0</v>
      </c>
      <c r="P23" s="27">
        <f t="shared" si="4"/>
        <v>0</v>
      </c>
      <c r="Q23" s="30">
        <f t="shared" si="4"/>
        <v>0</v>
      </c>
      <c r="R23" s="26">
        <f t="shared" si="5"/>
        <v>2.5757575757575757</v>
      </c>
      <c r="S23" s="27">
        <f t="shared" si="5"/>
        <v>2.5252525252525251</v>
      </c>
      <c r="T23" s="28">
        <v>28</v>
      </c>
      <c r="U23" s="39">
        <v>19</v>
      </c>
      <c r="V23" s="25">
        <f t="shared" si="6"/>
        <v>-9</v>
      </c>
      <c r="W23" s="31">
        <f t="shared" si="7"/>
        <v>14</v>
      </c>
      <c r="X23" s="24">
        <f t="shared" si="7"/>
        <v>9.5</v>
      </c>
      <c r="Y23" s="28">
        <v>49</v>
      </c>
      <c r="Z23" s="39">
        <v>47</v>
      </c>
      <c r="AA23" s="25">
        <f t="shared" si="8"/>
        <v>-2</v>
      </c>
      <c r="AB23" s="31">
        <v>8</v>
      </c>
      <c r="AC23" s="39">
        <v>11</v>
      </c>
      <c r="AD23" s="26">
        <f t="shared" si="9"/>
        <v>16.326530612244898</v>
      </c>
      <c r="AE23" s="27">
        <f t="shared" si="9"/>
        <v>23.404255319148938</v>
      </c>
      <c r="AF23" s="41">
        <v>55.6</v>
      </c>
      <c r="AG23" s="42">
        <v>93.3</v>
      </c>
      <c r="AH23" s="43">
        <v>7.6923076923076925</v>
      </c>
      <c r="AI23" s="43">
        <v>1.9230769230769231</v>
      </c>
      <c r="AJ23" s="44">
        <v>0</v>
      </c>
      <c r="AK23" s="45">
        <v>0</v>
      </c>
      <c r="AL23" s="46">
        <v>20</v>
      </c>
    </row>
    <row r="24" spans="1:38" ht="18" customHeight="1" x14ac:dyDescent="0.2">
      <c r="A24" s="46">
        <v>21</v>
      </c>
      <c r="B24" s="20" t="s">
        <v>46</v>
      </c>
      <c r="C24" s="37">
        <v>5</v>
      </c>
      <c r="D24" s="38">
        <v>5</v>
      </c>
      <c r="E24" s="23">
        <v>209</v>
      </c>
      <c r="F24" s="39">
        <v>183</v>
      </c>
      <c r="G24" s="25">
        <f t="shared" si="0"/>
        <v>-26</v>
      </c>
      <c r="H24" s="26">
        <f t="shared" si="1"/>
        <v>4.2222222222222214</v>
      </c>
      <c r="I24" s="27">
        <f t="shared" si="1"/>
        <v>3.6969696969696968</v>
      </c>
      <c r="J24" s="28">
        <v>216</v>
      </c>
      <c r="K24" s="39">
        <v>186</v>
      </c>
      <c r="L24" s="25">
        <f t="shared" si="2"/>
        <v>-30</v>
      </c>
      <c r="M24" s="24">
        <v>2</v>
      </c>
      <c r="N24" s="40">
        <v>2</v>
      </c>
      <c r="O24" s="25">
        <f t="shared" si="3"/>
        <v>0</v>
      </c>
      <c r="P24" s="27">
        <f t="shared" si="4"/>
        <v>0.92592592592592582</v>
      </c>
      <c r="Q24" s="30">
        <f t="shared" si="4"/>
        <v>1.0752688172043012</v>
      </c>
      <c r="R24" s="26">
        <f t="shared" si="5"/>
        <v>4.3636363636363642</v>
      </c>
      <c r="S24" s="27">
        <f t="shared" si="5"/>
        <v>3.7575757575757578</v>
      </c>
      <c r="T24" s="28">
        <v>41</v>
      </c>
      <c r="U24" s="39">
        <v>38</v>
      </c>
      <c r="V24" s="25">
        <f t="shared" si="6"/>
        <v>-3</v>
      </c>
      <c r="W24" s="31">
        <f t="shared" si="7"/>
        <v>8.1999999999999993</v>
      </c>
      <c r="X24" s="24">
        <f t="shared" si="7"/>
        <v>7.6</v>
      </c>
      <c r="Y24" s="28">
        <v>184</v>
      </c>
      <c r="Z24" s="39">
        <v>159</v>
      </c>
      <c r="AA24" s="25">
        <f t="shared" si="8"/>
        <v>-25</v>
      </c>
      <c r="AB24" s="31">
        <v>47</v>
      </c>
      <c r="AC24" s="39">
        <v>38</v>
      </c>
      <c r="AD24" s="26">
        <f t="shared" si="9"/>
        <v>25.543478260869566</v>
      </c>
      <c r="AE24" s="27">
        <f t="shared" si="9"/>
        <v>23.89937106918239</v>
      </c>
      <c r="AF24" s="41">
        <v>75.3</v>
      </c>
      <c r="AG24" s="42">
        <v>77.099999999999994</v>
      </c>
      <c r="AH24" s="43">
        <v>6.2200956937799043</v>
      </c>
      <c r="AI24" s="43">
        <v>3.9548022598870061</v>
      </c>
      <c r="AJ24" s="44">
        <v>2.8708133971291865</v>
      </c>
      <c r="AK24" s="45">
        <v>2.2598870056497176</v>
      </c>
      <c r="AL24" s="46">
        <v>21</v>
      </c>
    </row>
    <row r="25" spans="1:38" ht="18" customHeight="1" x14ac:dyDescent="0.2">
      <c r="A25" s="46">
        <v>22</v>
      </c>
      <c r="B25" s="20" t="s">
        <v>47</v>
      </c>
      <c r="C25" s="37">
        <v>5</v>
      </c>
      <c r="D25" s="38">
        <v>5</v>
      </c>
      <c r="E25" s="23">
        <v>254</v>
      </c>
      <c r="F25" s="39">
        <v>243</v>
      </c>
      <c r="G25" s="25">
        <f t="shared" si="0"/>
        <v>-11</v>
      </c>
      <c r="H25" s="26">
        <f t="shared" si="1"/>
        <v>5.1313131313131306</v>
      </c>
      <c r="I25" s="27">
        <f t="shared" si="1"/>
        <v>4.9090909090909092</v>
      </c>
      <c r="J25" s="28">
        <v>246</v>
      </c>
      <c r="K25" s="39">
        <v>228</v>
      </c>
      <c r="L25" s="25">
        <f t="shared" si="2"/>
        <v>-18</v>
      </c>
      <c r="M25" s="24">
        <v>0</v>
      </c>
      <c r="N25" s="40">
        <v>0</v>
      </c>
      <c r="O25" s="25">
        <f t="shared" si="3"/>
        <v>0</v>
      </c>
      <c r="P25" s="27">
        <f t="shared" si="4"/>
        <v>0</v>
      </c>
      <c r="Q25" s="30">
        <f t="shared" si="4"/>
        <v>0</v>
      </c>
      <c r="R25" s="26">
        <f t="shared" si="5"/>
        <v>4.9696969696969697</v>
      </c>
      <c r="S25" s="27">
        <f t="shared" si="5"/>
        <v>4.6060606060606064</v>
      </c>
      <c r="T25" s="28">
        <v>60</v>
      </c>
      <c r="U25" s="39">
        <v>75</v>
      </c>
      <c r="V25" s="25">
        <f t="shared" si="6"/>
        <v>15</v>
      </c>
      <c r="W25" s="31">
        <f t="shared" si="7"/>
        <v>12</v>
      </c>
      <c r="X25" s="24">
        <f t="shared" si="7"/>
        <v>15</v>
      </c>
      <c r="Y25" s="28">
        <v>231</v>
      </c>
      <c r="Z25" s="39">
        <v>211</v>
      </c>
      <c r="AA25" s="25">
        <f t="shared" si="8"/>
        <v>-20</v>
      </c>
      <c r="AB25" s="31">
        <v>89</v>
      </c>
      <c r="AC25" s="39">
        <v>75</v>
      </c>
      <c r="AD25" s="26">
        <f t="shared" si="9"/>
        <v>38.528138528138527</v>
      </c>
      <c r="AE25" s="27">
        <f t="shared" si="9"/>
        <v>35.545023696682463</v>
      </c>
      <c r="AF25" s="41">
        <v>78.900000000000006</v>
      </c>
      <c r="AG25" s="42">
        <v>92.5</v>
      </c>
      <c r="AH25" s="43">
        <v>3.6290322580645165</v>
      </c>
      <c r="AI25" s="43">
        <v>1.2931034482758621</v>
      </c>
      <c r="AJ25" s="44">
        <v>0.80645161290322576</v>
      </c>
      <c r="AK25" s="45">
        <v>0.43103448275862066</v>
      </c>
      <c r="AL25" s="46">
        <v>22</v>
      </c>
    </row>
    <row r="26" spans="1:38" ht="18" customHeight="1" x14ac:dyDescent="0.2">
      <c r="A26" s="46">
        <v>23</v>
      </c>
      <c r="B26" s="20" t="s">
        <v>48</v>
      </c>
      <c r="C26" s="37">
        <v>3</v>
      </c>
      <c r="D26" s="38">
        <v>3</v>
      </c>
      <c r="E26" s="23">
        <v>59</v>
      </c>
      <c r="F26" s="39">
        <v>66</v>
      </c>
      <c r="G26" s="25">
        <f t="shared" si="0"/>
        <v>7</v>
      </c>
      <c r="H26" s="26">
        <f t="shared" si="1"/>
        <v>1.9865319865319866</v>
      </c>
      <c r="I26" s="27">
        <f t="shared" si="1"/>
        <v>2.2222222222222223</v>
      </c>
      <c r="J26" s="28">
        <v>56</v>
      </c>
      <c r="K26" s="39">
        <v>62</v>
      </c>
      <c r="L26" s="25">
        <f t="shared" si="2"/>
        <v>6</v>
      </c>
      <c r="M26" s="24">
        <v>1</v>
      </c>
      <c r="N26" s="40">
        <v>0</v>
      </c>
      <c r="O26" s="25">
        <f t="shared" si="3"/>
        <v>-1</v>
      </c>
      <c r="P26" s="27">
        <f t="shared" si="4"/>
        <v>1.7857142857142856</v>
      </c>
      <c r="Q26" s="30">
        <f t="shared" si="4"/>
        <v>0</v>
      </c>
      <c r="R26" s="26">
        <f t="shared" si="5"/>
        <v>1.8855218855218856</v>
      </c>
      <c r="S26" s="27">
        <f t="shared" si="5"/>
        <v>2.0875420875420874</v>
      </c>
      <c r="T26" s="28">
        <v>12</v>
      </c>
      <c r="U26" s="39">
        <v>16</v>
      </c>
      <c r="V26" s="25">
        <f t="shared" si="6"/>
        <v>4</v>
      </c>
      <c r="W26" s="31">
        <f t="shared" si="7"/>
        <v>4</v>
      </c>
      <c r="X26" s="24">
        <f t="shared" si="7"/>
        <v>5.333333333333333</v>
      </c>
      <c r="Y26" s="28">
        <v>50</v>
      </c>
      <c r="Z26" s="39">
        <v>57</v>
      </c>
      <c r="AA26" s="25">
        <f t="shared" si="8"/>
        <v>7</v>
      </c>
      <c r="AB26" s="31">
        <v>10</v>
      </c>
      <c r="AC26" s="39">
        <v>12</v>
      </c>
      <c r="AD26" s="26">
        <f t="shared" si="9"/>
        <v>20</v>
      </c>
      <c r="AE26" s="27">
        <f t="shared" si="9"/>
        <v>21.052631578947366</v>
      </c>
      <c r="AF26" s="41">
        <v>72.7</v>
      </c>
      <c r="AG26" s="42">
        <v>71.400000000000006</v>
      </c>
      <c r="AH26" s="43">
        <v>1.7857142857142856</v>
      </c>
      <c r="AI26" s="43">
        <v>1.6129032258064515</v>
      </c>
      <c r="AJ26" s="44">
        <v>3.5714285714285712</v>
      </c>
      <c r="AK26" s="45">
        <v>1.6129032258064515</v>
      </c>
      <c r="AL26" s="46">
        <v>23</v>
      </c>
    </row>
    <row r="27" spans="1:38" ht="18" customHeight="1" x14ac:dyDescent="0.2">
      <c r="A27" s="46">
        <v>24</v>
      </c>
      <c r="B27" s="20" t="s">
        <v>49</v>
      </c>
      <c r="C27" s="37">
        <v>6</v>
      </c>
      <c r="D27" s="38">
        <v>6</v>
      </c>
      <c r="E27" s="23">
        <v>190</v>
      </c>
      <c r="F27" s="39">
        <v>164</v>
      </c>
      <c r="G27" s="25">
        <f t="shared" si="0"/>
        <v>-26</v>
      </c>
      <c r="H27" s="26">
        <f t="shared" si="1"/>
        <v>3.1986531986531985</v>
      </c>
      <c r="I27" s="27">
        <f t="shared" si="1"/>
        <v>2.7609427609427608</v>
      </c>
      <c r="J27" s="28">
        <v>212</v>
      </c>
      <c r="K27" s="39">
        <v>176</v>
      </c>
      <c r="L27" s="25">
        <f t="shared" si="2"/>
        <v>-36</v>
      </c>
      <c r="M27" s="24">
        <v>2</v>
      </c>
      <c r="N27" s="40">
        <v>3</v>
      </c>
      <c r="O27" s="25">
        <f t="shared" si="3"/>
        <v>1</v>
      </c>
      <c r="P27" s="27">
        <f t="shared" si="4"/>
        <v>0.94339622641509435</v>
      </c>
      <c r="Q27" s="30">
        <f t="shared" si="4"/>
        <v>1.7045454545454544</v>
      </c>
      <c r="R27" s="26">
        <f t="shared" si="5"/>
        <v>3.5690235690235692</v>
      </c>
      <c r="S27" s="27">
        <f t="shared" si="5"/>
        <v>2.9629629629629628</v>
      </c>
      <c r="T27" s="28">
        <v>47</v>
      </c>
      <c r="U27" s="39">
        <v>35</v>
      </c>
      <c r="V27" s="25">
        <f t="shared" si="6"/>
        <v>-12</v>
      </c>
      <c r="W27" s="31">
        <f t="shared" si="7"/>
        <v>7.833333333333333</v>
      </c>
      <c r="X27" s="24">
        <f t="shared" si="7"/>
        <v>5.833333333333333</v>
      </c>
      <c r="Y27" s="28">
        <v>196</v>
      </c>
      <c r="Z27" s="39">
        <v>146</v>
      </c>
      <c r="AA27" s="25">
        <f t="shared" si="8"/>
        <v>-50</v>
      </c>
      <c r="AB27" s="31">
        <v>62</v>
      </c>
      <c r="AC27" s="39">
        <v>51</v>
      </c>
      <c r="AD27" s="26">
        <f t="shared" si="9"/>
        <v>31.632653061224492</v>
      </c>
      <c r="AE27" s="27">
        <f t="shared" si="9"/>
        <v>34.93150684931507</v>
      </c>
      <c r="AF27" s="41">
        <v>67.400000000000006</v>
      </c>
      <c r="AG27" s="42">
        <v>69.8</v>
      </c>
      <c r="AH27" s="43">
        <v>5.8823529411764701</v>
      </c>
      <c r="AI27" s="43">
        <v>2.2598870056497176</v>
      </c>
      <c r="AJ27" s="44">
        <v>1.3574660633484164</v>
      </c>
      <c r="AK27" s="45">
        <v>5.0847457627118651</v>
      </c>
      <c r="AL27" s="46">
        <v>24</v>
      </c>
    </row>
    <row r="28" spans="1:38" ht="18" customHeight="1" x14ac:dyDescent="0.2">
      <c r="A28" s="46">
        <v>25</v>
      </c>
      <c r="B28" s="20" t="s">
        <v>50</v>
      </c>
      <c r="C28" s="37">
        <v>4</v>
      </c>
      <c r="D28" s="38">
        <v>4</v>
      </c>
      <c r="E28" s="23">
        <v>110</v>
      </c>
      <c r="F28" s="39">
        <v>114</v>
      </c>
      <c r="G28" s="25">
        <f t="shared" si="0"/>
        <v>4</v>
      </c>
      <c r="H28" s="26">
        <f t="shared" si="1"/>
        <v>2.7777777777777777</v>
      </c>
      <c r="I28" s="27">
        <f t="shared" si="1"/>
        <v>2.8787878787878789</v>
      </c>
      <c r="J28" s="28">
        <v>123</v>
      </c>
      <c r="K28" s="39">
        <v>107</v>
      </c>
      <c r="L28" s="25">
        <f t="shared" si="2"/>
        <v>-16</v>
      </c>
      <c r="M28" s="24">
        <v>0</v>
      </c>
      <c r="N28" s="40">
        <v>0</v>
      </c>
      <c r="O28" s="25">
        <f t="shared" si="3"/>
        <v>0</v>
      </c>
      <c r="P28" s="27">
        <f t="shared" si="4"/>
        <v>0</v>
      </c>
      <c r="Q28" s="30">
        <f t="shared" si="4"/>
        <v>0</v>
      </c>
      <c r="R28" s="26">
        <f t="shared" si="5"/>
        <v>3.106060606060606</v>
      </c>
      <c r="S28" s="27">
        <f t="shared" si="5"/>
        <v>2.702020202020202</v>
      </c>
      <c r="T28" s="28">
        <v>22</v>
      </c>
      <c r="U28" s="39">
        <v>28</v>
      </c>
      <c r="V28" s="25">
        <f t="shared" si="6"/>
        <v>6</v>
      </c>
      <c r="W28" s="31">
        <f t="shared" si="7"/>
        <v>5.5</v>
      </c>
      <c r="X28" s="24">
        <f t="shared" si="7"/>
        <v>7</v>
      </c>
      <c r="Y28" s="28">
        <v>112</v>
      </c>
      <c r="Z28" s="39">
        <v>98</v>
      </c>
      <c r="AA28" s="25">
        <f t="shared" si="8"/>
        <v>-14</v>
      </c>
      <c r="AB28" s="31">
        <v>48</v>
      </c>
      <c r="AC28" s="39">
        <v>16</v>
      </c>
      <c r="AD28" s="26">
        <f t="shared" si="9"/>
        <v>42.857142857142854</v>
      </c>
      <c r="AE28" s="27">
        <f t="shared" si="9"/>
        <v>16.326530612244898</v>
      </c>
      <c r="AF28" s="41">
        <v>78.599999999999994</v>
      </c>
      <c r="AG28" s="42">
        <v>90.9</v>
      </c>
      <c r="AH28" s="43">
        <v>2.3622047244094486</v>
      </c>
      <c r="AI28" s="43">
        <v>1.834862385321101</v>
      </c>
      <c r="AJ28" s="44">
        <v>2.3622047244094486</v>
      </c>
      <c r="AK28" s="45">
        <v>0</v>
      </c>
      <c r="AL28" s="46">
        <v>25</v>
      </c>
    </row>
    <row r="29" spans="1:38" ht="18" customHeight="1" x14ac:dyDescent="0.2">
      <c r="A29" s="46">
        <v>26</v>
      </c>
      <c r="B29" s="20" t="s">
        <v>51</v>
      </c>
      <c r="C29" s="37">
        <v>6</v>
      </c>
      <c r="D29" s="38">
        <v>6</v>
      </c>
      <c r="E29" s="23">
        <v>176</v>
      </c>
      <c r="F29" s="39">
        <v>179</v>
      </c>
      <c r="G29" s="25">
        <f t="shared" si="0"/>
        <v>3</v>
      </c>
      <c r="H29" s="26">
        <f t="shared" si="1"/>
        <v>2.9629629629629628</v>
      </c>
      <c r="I29" s="27">
        <f t="shared" si="1"/>
        <v>3.0134680134680134</v>
      </c>
      <c r="J29" s="28">
        <v>190</v>
      </c>
      <c r="K29" s="39">
        <v>199</v>
      </c>
      <c r="L29" s="25">
        <f t="shared" si="2"/>
        <v>9</v>
      </c>
      <c r="M29" s="24">
        <v>0</v>
      </c>
      <c r="N29" s="40">
        <v>0</v>
      </c>
      <c r="O29" s="25">
        <f t="shared" si="3"/>
        <v>0</v>
      </c>
      <c r="P29" s="27">
        <f t="shared" si="4"/>
        <v>0</v>
      </c>
      <c r="Q29" s="30">
        <f t="shared" si="4"/>
        <v>0</v>
      </c>
      <c r="R29" s="26">
        <f t="shared" si="5"/>
        <v>3.1986531986531985</v>
      </c>
      <c r="S29" s="27">
        <f t="shared" si="5"/>
        <v>3.3501683501683499</v>
      </c>
      <c r="T29" s="28">
        <v>75</v>
      </c>
      <c r="U29" s="39">
        <v>54</v>
      </c>
      <c r="V29" s="25">
        <f t="shared" si="6"/>
        <v>-21</v>
      </c>
      <c r="W29" s="31">
        <f t="shared" si="7"/>
        <v>12.5</v>
      </c>
      <c r="X29" s="24">
        <f t="shared" si="7"/>
        <v>9</v>
      </c>
      <c r="Y29" s="28">
        <v>184</v>
      </c>
      <c r="Z29" s="39">
        <v>187</v>
      </c>
      <c r="AA29" s="25">
        <f t="shared" si="8"/>
        <v>3</v>
      </c>
      <c r="AB29" s="31">
        <v>54</v>
      </c>
      <c r="AC29" s="39">
        <v>53</v>
      </c>
      <c r="AD29" s="26">
        <f t="shared" si="9"/>
        <v>29.347826086956523</v>
      </c>
      <c r="AE29" s="27">
        <f t="shared" si="9"/>
        <v>28.342245989304814</v>
      </c>
      <c r="AF29" s="41">
        <v>84.9</v>
      </c>
      <c r="AG29" s="42">
        <v>75.400000000000006</v>
      </c>
      <c r="AH29" s="43">
        <v>2.4509803921568629</v>
      </c>
      <c r="AI29" s="43">
        <v>6.481481481481481</v>
      </c>
      <c r="AJ29" s="44">
        <v>1.4705882352941175</v>
      </c>
      <c r="AK29" s="45">
        <v>1.3888888888888888</v>
      </c>
      <c r="AL29" s="46">
        <v>26</v>
      </c>
    </row>
    <row r="30" spans="1:38" ht="18" customHeight="1" x14ac:dyDescent="0.2">
      <c r="A30" s="46">
        <v>28</v>
      </c>
      <c r="B30" s="20" t="s">
        <v>52</v>
      </c>
      <c r="C30" s="37">
        <v>3</v>
      </c>
      <c r="D30" s="38">
        <v>3</v>
      </c>
      <c r="E30" s="23">
        <v>38</v>
      </c>
      <c r="F30" s="39">
        <v>46</v>
      </c>
      <c r="G30" s="25">
        <f t="shared" si="0"/>
        <v>8</v>
      </c>
      <c r="H30" s="26">
        <f t="shared" si="1"/>
        <v>1.2794612794612794</v>
      </c>
      <c r="I30" s="27">
        <f t="shared" si="1"/>
        <v>1.5488215488215489</v>
      </c>
      <c r="J30" s="28">
        <v>38</v>
      </c>
      <c r="K30" s="39">
        <v>47</v>
      </c>
      <c r="L30" s="25">
        <f t="shared" si="2"/>
        <v>9</v>
      </c>
      <c r="M30" s="24">
        <v>0</v>
      </c>
      <c r="N30" s="40">
        <v>0</v>
      </c>
      <c r="O30" s="25">
        <f t="shared" si="3"/>
        <v>0</v>
      </c>
      <c r="P30" s="27">
        <f t="shared" si="4"/>
        <v>0</v>
      </c>
      <c r="Q30" s="30">
        <f t="shared" si="4"/>
        <v>0</v>
      </c>
      <c r="R30" s="26">
        <f t="shared" si="5"/>
        <v>1.2794612794612794</v>
      </c>
      <c r="S30" s="27">
        <f t="shared" si="5"/>
        <v>1.5824915824915824</v>
      </c>
      <c r="T30" s="28">
        <v>9</v>
      </c>
      <c r="U30" s="39">
        <v>8</v>
      </c>
      <c r="V30" s="25">
        <f t="shared" si="6"/>
        <v>-1</v>
      </c>
      <c r="W30" s="31">
        <f t="shared" si="7"/>
        <v>3</v>
      </c>
      <c r="X30" s="24">
        <f t="shared" si="7"/>
        <v>2.6666666666666665</v>
      </c>
      <c r="Y30" s="28">
        <v>33</v>
      </c>
      <c r="Z30" s="39">
        <v>39</v>
      </c>
      <c r="AA30" s="25">
        <f t="shared" si="8"/>
        <v>6</v>
      </c>
      <c r="AB30" s="31">
        <v>8</v>
      </c>
      <c r="AC30" s="39">
        <v>15</v>
      </c>
      <c r="AD30" s="26">
        <f t="shared" si="9"/>
        <v>24.242424242424242</v>
      </c>
      <c r="AE30" s="27">
        <f t="shared" si="9"/>
        <v>38.461538461538467</v>
      </c>
      <c r="AF30" s="41">
        <v>60</v>
      </c>
      <c r="AG30" s="42" t="s">
        <v>94</v>
      </c>
      <c r="AH30" s="43">
        <v>0</v>
      </c>
      <c r="AI30" s="43">
        <v>6.1224489795918364</v>
      </c>
      <c r="AJ30" s="44">
        <v>10.256410256410255</v>
      </c>
      <c r="AK30" s="45">
        <v>2.0408163265306123</v>
      </c>
      <c r="AL30" s="46">
        <v>28</v>
      </c>
    </row>
    <row r="31" spans="1:38" ht="18" customHeight="1" x14ac:dyDescent="0.2">
      <c r="A31" s="46">
        <v>29</v>
      </c>
      <c r="B31" s="20" t="s">
        <v>53</v>
      </c>
      <c r="C31" s="37">
        <v>27</v>
      </c>
      <c r="D31" s="38">
        <v>27</v>
      </c>
      <c r="E31" s="23">
        <v>934</v>
      </c>
      <c r="F31" s="39">
        <v>906</v>
      </c>
      <c r="G31" s="25">
        <f t="shared" si="0"/>
        <v>-28</v>
      </c>
      <c r="H31" s="26">
        <f t="shared" si="1"/>
        <v>3.4942012719790498</v>
      </c>
      <c r="I31" s="27">
        <f t="shared" si="1"/>
        <v>3.3894500561167229</v>
      </c>
      <c r="J31" s="28">
        <v>850</v>
      </c>
      <c r="K31" s="39">
        <v>940</v>
      </c>
      <c r="L31" s="25">
        <f t="shared" si="2"/>
        <v>90</v>
      </c>
      <c r="M31" s="24">
        <v>0</v>
      </c>
      <c r="N31" s="40">
        <v>0</v>
      </c>
      <c r="O31" s="25">
        <f t="shared" si="3"/>
        <v>0</v>
      </c>
      <c r="P31" s="27">
        <f t="shared" si="4"/>
        <v>0</v>
      </c>
      <c r="Q31" s="30">
        <f t="shared" si="4"/>
        <v>0</v>
      </c>
      <c r="R31" s="26">
        <f t="shared" si="5"/>
        <v>3.1799476243920686</v>
      </c>
      <c r="S31" s="27">
        <f t="shared" si="5"/>
        <v>3.5166479610924055</v>
      </c>
      <c r="T31" s="28">
        <v>389</v>
      </c>
      <c r="U31" s="39">
        <v>355</v>
      </c>
      <c r="V31" s="25">
        <f t="shared" si="6"/>
        <v>-34</v>
      </c>
      <c r="W31" s="31">
        <f t="shared" si="7"/>
        <v>14.407407407407407</v>
      </c>
      <c r="X31" s="24">
        <f t="shared" si="7"/>
        <v>13.148148148148149</v>
      </c>
      <c r="Y31" s="28">
        <v>781</v>
      </c>
      <c r="Z31" s="39">
        <v>910</v>
      </c>
      <c r="AA31" s="25">
        <f t="shared" si="8"/>
        <v>129</v>
      </c>
      <c r="AB31" s="31">
        <v>272</v>
      </c>
      <c r="AC31" s="39">
        <v>295</v>
      </c>
      <c r="AD31" s="26">
        <f t="shared" si="9"/>
        <v>34.827144686299619</v>
      </c>
      <c r="AE31" s="27">
        <f t="shared" si="9"/>
        <v>32.417582417582416</v>
      </c>
      <c r="AF31" s="41">
        <v>86.2</v>
      </c>
      <c r="AG31" s="42">
        <v>80.5</v>
      </c>
      <c r="AH31" s="43">
        <v>1.4976958525345621</v>
      </c>
      <c r="AI31" s="43">
        <v>2.7695351137487636</v>
      </c>
      <c r="AJ31" s="44">
        <v>1.0368663594470047</v>
      </c>
      <c r="AK31" s="45">
        <v>1.0880316518298714</v>
      </c>
      <c r="AL31" s="46">
        <v>29</v>
      </c>
    </row>
    <row r="32" spans="1:38" ht="18" customHeight="1" x14ac:dyDescent="0.2">
      <c r="A32" s="46">
        <v>30</v>
      </c>
      <c r="B32" s="20" t="s">
        <v>54</v>
      </c>
      <c r="C32" s="37">
        <v>6</v>
      </c>
      <c r="D32" s="38">
        <v>6</v>
      </c>
      <c r="E32" s="23">
        <v>223</v>
      </c>
      <c r="F32" s="39">
        <v>180</v>
      </c>
      <c r="G32" s="25">
        <f t="shared" si="0"/>
        <v>-43</v>
      </c>
      <c r="H32" s="26">
        <f t="shared" si="1"/>
        <v>3.7542087542087539</v>
      </c>
      <c r="I32" s="27">
        <f t="shared" si="1"/>
        <v>3.0303030303030303</v>
      </c>
      <c r="J32" s="28">
        <v>249</v>
      </c>
      <c r="K32" s="39">
        <v>176</v>
      </c>
      <c r="L32" s="25">
        <f t="shared" si="2"/>
        <v>-73</v>
      </c>
      <c r="M32" s="24">
        <v>0</v>
      </c>
      <c r="N32" s="40">
        <v>1</v>
      </c>
      <c r="O32" s="25">
        <f t="shared" si="3"/>
        <v>1</v>
      </c>
      <c r="P32" s="27">
        <f t="shared" si="4"/>
        <v>0</v>
      </c>
      <c r="Q32" s="30">
        <f t="shared" si="4"/>
        <v>0.56818181818181823</v>
      </c>
      <c r="R32" s="26">
        <f t="shared" si="5"/>
        <v>4.191919191919192</v>
      </c>
      <c r="S32" s="27">
        <f t="shared" si="5"/>
        <v>2.9629629629629628</v>
      </c>
      <c r="T32" s="28">
        <v>47</v>
      </c>
      <c r="U32" s="39">
        <v>51</v>
      </c>
      <c r="V32" s="25">
        <f t="shared" si="6"/>
        <v>4</v>
      </c>
      <c r="W32" s="31">
        <f t="shared" si="7"/>
        <v>7.833333333333333</v>
      </c>
      <c r="X32" s="24">
        <f t="shared" si="7"/>
        <v>8.5</v>
      </c>
      <c r="Y32" s="28">
        <v>256</v>
      </c>
      <c r="Z32" s="39">
        <v>182</v>
      </c>
      <c r="AA32" s="25">
        <f t="shared" si="8"/>
        <v>-74</v>
      </c>
      <c r="AB32" s="31">
        <v>93</v>
      </c>
      <c r="AC32" s="39">
        <v>44</v>
      </c>
      <c r="AD32" s="26">
        <f t="shared" si="9"/>
        <v>36.328125</v>
      </c>
      <c r="AE32" s="27">
        <f t="shared" si="9"/>
        <v>24.175824175824175</v>
      </c>
      <c r="AF32" s="41">
        <v>81.8</v>
      </c>
      <c r="AG32" s="42">
        <v>67.2</v>
      </c>
      <c r="AH32" s="43">
        <v>7.08955223880597</v>
      </c>
      <c r="AI32" s="43">
        <v>7.216494845360824</v>
      </c>
      <c r="AJ32" s="44">
        <v>0.37313432835820892</v>
      </c>
      <c r="AK32" s="45">
        <v>4.1237113402061851</v>
      </c>
      <c r="AL32" s="46">
        <v>30</v>
      </c>
    </row>
    <row r="33" spans="1:38" ht="18" customHeight="1" x14ac:dyDescent="0.2">
      <c r="A33" s="46">
        <v>31</v>
      </c>
      <c r="B33" s="20" t="s">
        <v>55</v>
      </c>
      <c r="C33" s="37">
        <v>5</v>
      </c>
      <c r="D33" s="38">
        <v>5</v>
      </c>
      <c r="E33" s="23">
        <v>114</v>
      </c>
      <c r="F33" s="39">
        <v>100</v>
      </c>
      <c r="G33" s="25">
        <f t="shared" si="0"/>
        <v>-14</v>
      </c>
      <c r="H33" s="26">
        <f t="shared" si="1"/>
        <v>2.3030303030303032</v>
      </c>
      <c r="I33" s="27">
        <f t="shared" si="1"/>
        <v>2.0202020202020203</v>
      </c>
      <c r="J33" s="28">
        <v>117</v>
      </c>
      <c r="K33" s="39">
        <v>96</v>
      </c>
      <c r="L33" s="25">
        <f t="shared" si="2"/>
        <v>-21</v>
      </c>
      <c r="M33" s="24">
        <v>0</v>
      </c>
      <c r="N33" s="40">
        <v>0</v>
      </c>
      <c r="O33" s="25">
        <f t="shared" si="3"/>
        <v>0</v>
      </c>
      <c r="P33" s="27">
        <f t="shared" si="4"/>
        <v>0</v>
      </c>
      <c r="Q33" s="30">
        <f t="shared" si="4"/>
        <v>0</v>
      </c>
      <c r="R33" s="26">
        <f t="shared" si="5"/>
        <v>2.3636363636363633</v>
      </c>
      <c r="S33" s="27">
        <f t="shared" si="5"/>
        <v>1.9393939393939392</v>
      </c>
      <c r="T33" s="28">
        <v>23</v>
      </c>
      <c r="U33" s="39">
        <v>27</v>
      </c>
      <c r="V33" s="25">
        <f t="shared" si="6"/>
        <v>4</v>
      </c>
      <c r="W33" s="31">
        <f t="shared" si="7"/>
        <v>4.5999999999999996</v>
      </c>
      <c r="X33" s="24">
        <f t="shared" si="7"/>
        <v>5.4</v>
      </c>
      <c r="Y33" s="28">
        <v>126</v>
      </c>
      <c r="Z33" s="39">
        <v>92</v>
      </c>
      <c r="AA33" s="25">
        <f t="shared" si="8"/>
        <v>-34</v>
      </c>
      <c r="AB33" s="31">
        <v>54</v>
      </c>
      <c r="AC33" s="39">
        <v>24</v>
      </c>
      <c r="AD33" s="26">
        <f t="shared" si="9"/>
        <v>42.857142857142854</v>
      </c>
      <c r="AE33" s="27">
        <f t="shared" si="9"/>
        <v>26.086956521739129</v>
      </c>
      <c r="AF33" s="41">
        <v>86.1</v>
      </c>
      <c r="AG33" s="42">
        <v>81</v>
      </c>
      <c r="AH33" s="43">
        <v>3.7878787878787881</v>
      </c>
      <c r="AI33" s="43">
        <v>4.1237113402061851</v>
      </c>
      <c r="AJ33" s="44">
        <v>0</v>
      </c>
      <c r="AK33" s="45">
        <v>0</v>
      </c>
      <c r="AL33" s="46">
        <v>31</v>
      </c>
    </row>
    <row r="34" spans="1:38" ht="18" customHeight="1" x14ac:dyDescent="0.2">
      <c r="A34" s="46">
        <v>32</v>
      </c>
      <c r="B34" s="20" t="s">
        <v>56</v>
      </c>
      <c r="C34" s="48">
        <v>5</v>
      </c>
      <c r="D34" s="38">
        <v>5</v>
      </c>
      <c r="E34" s="23">
        <v>192</v>
      </c>
      <c r="F34" s="39">
        <v>201</v>
      </c>
      <c r="G34" s="25">
        <f t="shared" si="0"/>
        <v>9</v>
      </c>
      <c r="H34" s="26">
        <f t="shared" si="1"/>
        <v>3.8787878787878785</v>
      </c>
      <c r="I34" s="27">
        <f t="shared" si="1"/>
        <v>4.0606060606060606</v>
      </c>
      <c r="J34" s="28">
        <v>208</v>
      </c>
      <c r="K34" s="39">
        <v>206</v>
      </c>
      <c r="L34" s="25">
        <f t="shared" si="2"/>
        <v>-2</v>
      </c>
      <c r="M34" s="24">
        <v>3</v>
      </c>
      <c r="N34" s="40">
        <v>1</v>
      </c>
      <c r="O34" s="25">
        <f t="shared" si="3"/>
        <v>-2</v>
      </c>
      <c r="P34" s="27">
        <f t="shared" si="4"/>
        <v>1.4423076923076923</v>
      </c>
      <c r="Q34" s="30">
        <f t="shared" si="4"/>
        <v>0.48543689320388345</v>
      </c>
      <c r="R34" s="26">
        <f t="shared" si="5"/>
        <v>4.2020202020202024</v>
      </c>
      <c r="S34" s="27">
        <f t="shared" si="5"/>
        <v>4.1616161616161618</v>
      </c>
      <c r="T34" s="28">
        <v>34</v>
      </c>
      <c r="U34" s="39">
        <v>29</v>
      </c>
      <c r="V34" s="25">
        <f t="shared" si="6"/>
        <v>-5</v>
      </c>
      <c r="W34" s="31">
        <f t="shared" si="7"/>
        <v>6.8</v>
      </c>
      <c r="X34" s="24">
        <f t="shared" si="7"/>
        <v>5.8</v>
      </c>
      <c r="Y34" s="28">
        <v>194</v>
      </c>
      <c r="Z34" s="39">
        <v>200</v>
      </c>
      <c r="AA34" s="25">
        <f t="shared" si="8"/>
        <v>6</v>
      </c>
      <c r="AB34" s="31">
        <v>61</v>
      </c>
      <c r="AC34" s="39">
        <v>59</v>
      </c>
      <c r="AD34" s="26">
        <f t="shared" si="9"/>
        <v>31.443298969072163</v>
      </c>
      <c r="AE34" s="27">
        <f t="shared" si="9"/>
        <v>29.5</v>
      </c>
      <c r="AF34" s="41">
        <v>79.7</v>
      </c>
      <c r="AG34" s="42">
        <v>84.7</v>
      </c>
      <c r="AH34" s="43">
        <v>3.3175355450236967</v>
      </c>
      <c r="AI34" s="43">
        <v>5</v>
      </c>
      <c r="AJ34" s="44">
        <v>2.8436018957345972</v>
      </c>
      <c r="AK34" s="45">
        <v>0</v>
      </c>
      <c r="AL34" s="46">
        <v>32</v>
      </c>
    </row>
    <row r="35" spans="1:38" ht="18" customHeight="1" x14ac:dyDescent="0.2">
      <c r="A35" s="46">
        <v>33</v>
      </c>
      <c r="B35" s="20" t="s">
        <v>57</v>
      </c>
      <c r="C35" s="49">
        <v>5</v>
      </c>
      <c r="D35" s="38">
        <v>5</v>
      </c>
      <c r="E35" s="23">
        <v>154</v>
      </c>
      <c r="F35" s="39">
        <v>152</v>
      </c>
      <c r="G35" s="25">
        <f t="shared" si="0"/>
        <v>-2</v>
      </c>
      <c r="H35" s="26">
        <f t="shared" si="1"/>
        <v>3.1111111111111112</v>
      </c>
      <c r="I35" s="27">
        <f t="shared" si="1"/>
        <v>3.0707070707070705</v>
      </c>
      <c r="J35" s="28">
        <v>161</v>
      </c>
      <c r="K35" s="39">
        <v>142</v>
      </c>
      <c r="L35" s="25">
        <f t="shared" si="2"/>
        <v>-19</v>
      </c>
      <c r="M35" s="24">
        <v>0</v>
      </c>
      <c r="N35" s="40">
        <v>0</v>
      </c>
      <c r="O35" s="25">
        <f t="shared" si="3"/>
        <v>0</v>
      </c>
      <c r="P35" s="27">
        <f t="shared" si="4"/>
        <v>0</v>
      </c>
      <c r="Q35" s="30">
        <f t="shared" si="4"/>
        <v>0</v>
      </c>
      <c r="R35" s="26">
        <f t="shared" si="5"/>
        <v>3.2525252525252526</v>
      </c>
      <c r="S35" s="27">
        <f t="shared" si="5"/>
        <v>2.8686868686868685</v>
      </c>
      <c r="T35" s="28">
        <v>40</v>
      </c>
      <c r="U35" s="39">
        <v>50</v>
      </c>
      <c r="V35" s="25">
        <f t="shared" si="6"/>
        <v>10</v>
      </c>
      <c r="W35" s="31">
        <f t="shared" si="7"/>
        <v>8</v>
      </c>
      <c r="X35" s="24">
        <f t="shared" si="7"/>
        <v>10</v>
      </c>
      <c r="Y35" s="28">
        <v>151</v>
      </c>
      <c r="Z35" s="39">
        <v>129</v>
      </c>
      <c r="AA35" s="25">
        <f t="shared" si="8"/>
        <v>-22</v>
      </c>
      <c r="AB35" s="31">
        <v>34</v>
      </c>
      <c r="AC35" s="39">
        <v>32</v>
      </c>
      <c r="AD35" s="26">
        <f t="shared" si="9"/>
        <v>22.516556291390728</v>
      </c>
      <c r="AE35" s="27">
        <f t="shared" si="9"/>
        <v>24.806201550387598</v>
      </c>
      <c r="AF35" s="41">
        <v>77.8</v>
      </c>
      <c r="AG35" s="42">
        <v>71.400000000000006</v>
      </c>
      <c r="AH35" s="43">
        <v>3.0674846625766872</v>
      </c>
      <c r="AI35" s="43">
        <v>5.0359712230215825</v>
      </c>
      <c r="AJ35" s="44">
        <v>0.61349693251533743</v>
      </c>
      <c r="AK35" s="45">
        <v>0.71942446043165476</v>
      </c>
      <c r="AL35" s="46">
        <v>33</v>
      </c>
    </row>
    <row r="36" spans="1:38" ht="18" customHeight="1" x14ac:dyDescent="0.2">
      <c r="A36" s="46">
        <v>34</v>
      </c>
      <c r="B36" s="20" t="s">
        <v>58</v>
      </c>
      <c r="C36" s="49">
        <v>4</v>
      </c>
      <c r="D36" s="38">
        <v>4</v>
      </c>
      <c r="E36" s="23">
        <v>130</v>
      </c>
      <c r="F36" s="39">
        <v>136</v>
      </c>
      <c r="G36" s="25">
        <f t="shared" si="0"/>
        <v>6</v>
      </c>
      <c r="H36" s="26">
        <f t="shared" si="1"/>
        <v>3.2828282828282829</v>
      </c>
      <c r="I36" s="27">
        <f t="shared" si="1"/>
        <v>3.4343434343434343</v>
      </c>
      <c r="J36" s="28">
        <v>139</v>
      </c>
      <c r="K36" s="39">
        <v>121</v>
      </c>
      <c r="L36" s="25">
        <f t="shared" si="2"/>
        <v>-18</v>
      </c>
      <c r="M36" s="24">
        <v>0</v>
      </c>
      <c r="N36" s="40">
        <v>0</v>
      </c>
      <c r="O36" s="25">
        <f t="shared" si="3"/>
        <v>0</v>
      </c>
      <c r="P36" s="27">
        <f t="shared" si="4"/>
        <v>0</v>
      </c>
      <c r="Q36" s="30">
        <f t="shared" si="4"/>
        <v>0</v>
      </c>
      <c r="R36" s="26">
        <f t="shared" si="5"/>
        <v>3.5101010101010099</v>
      </c>
      <c r="S36" s="27">
        <f t="shared" si="5"/>
        <v>3.0555555555555554</v>
      </c>
      <c r="T36" s="28">
        <v>24</v>
      </c>
      <c r="U36" s="39">
        <v>39</v>
      </c>
      <c r="V36" s="25">
        <f t="shared" si="6"/>
        <v>15</v>
      </c>
      <c r="W36" s="31">
        <f t="shared" si="7"/>
        <v>6</v>
      </c>
      <c r="X36" s="24">
        <f t="shared" si="7"/>
        <v>9.75</v>
      </c>
      <c r="Y36" s="28">
        <v>127</v>
      </c>
      <c r="Z36" s="39">
        <v>107</v>
      </c>
      <c r="AA36" s="25">
        <f t="shared" si="8"/>
        <v>-20</v>
      </c>
      <c r="AB36" s="31">
        <v>38</v>
      </c>
      <c r="AC36" s="39">
        <v>20</v>
      </c>
      <c r="AD36" s="26">
        <f t="shared" si="9"/>
        <v>29.921259842519689</v>
      </c>
      <c r="AE36" s="27">
        <f t="shared" si="9"/>
        <v>18.691588785046729</v>
      </c>
      <c r="AF36" s="41">
        <v>85.7</v>
      </c>
      <c r="AG36" s="42">
        <v>79.3</v>
      </c>
      <c r="AH36" s="43">
        <v>2.1428571428571428</v>
      </c>
      <c r="AI36" s="43">
        <v>3.3333333333333335</v>
      </c>
      <c r="AJ36" s="44">
        <v>0</v>
      </c>
      <c r="AK36" s="45">
        <v>1.6666666666666667</v>
      </c>
      <c r="AL36" s="46">
        <v>34</v>
      </c>
    </row>
    <row r="37" spans="1:38" ht="18" customHeight="1" x14ac:dyDescent="0.2">
      <c r="A37" s="46">
        <v>35</v>
      </c>
      <c r="B37" s="20" t="s">
        <v>59</v>
      </c>
      <c r="C37" s="49">
        <v>9</v>
      </c>
      <c r="D37" s="38">
        <v>9</v>
      </c>
      <c r="E37" s="23">
        <v>292</v>
      </c>
      <c r="F37" s="39">
        <v>320</v>
      </c>
      <c r="G37" s="25">
        <f t="shared" si="0"/>
        <v>28</v>
      </c>
      <c r="H37" s="26">
        <f t="shared" si="1"/>
        <v>3.2772166105499436</v>
      </c>
      <c r="I37" s="27">
        <f t="shared" si="1"/>
        <v>3.5914702581369249</v>
      </c>
      <c r="J37" s="28">
        <v>296</v>
      </c>
      <c r="K37" s="39">
        <v>343</v>
      </c>
      <c r="L37" s="25">
        <f t="shared" si="2"/>
        <v>47</v>
      </c>
      <c r="M37" s="24">
        <v>0</v>
      </c>
      <c r="N37" s="40">
        <v>4</v>
      </c>
      <c r="O37" s="25">
        <f t="shared" si="3"/>
        <v>4</v>
      </c>
      <c r="P37" s="27">
        <f t="shared" si="4"/>
        <v>0</v>
      </c>
      <c r="Q37" s="30">
        <f t="shared" si="4"/>
        <v>1.1661807580174928</v>
      </c>
      <c r="R37" s="26">
        <f t="shared" si="5"/>
        <v>3.322109988776655</v>
      </c>
      <c r="S37" s="27">
        <f t="shared" si="5"/>
        <v>3.8496071829405163</v>
      </c>
      <c r="T37" s="28">
        <v>164</v>
      </c>
      <c r="U37" s="39">
        <v>141</v>
      </c>
      <c r="V37" s="25">
        <f t="shared" si="6"/>
        <v>-23</v>
      </c>
      <c r="W37" s="31">
        <f t="shared" si="7"/>
        <v>18.222222222222221</v>
      </c>
      <c r="X37" s="24">
        <f t="shared" si="7"/>
        <v>15.666666666666666</v>
      </c>
      <c r="Y37" s="28">
        <v>267</v>
      </c>
      <c r="Z37" s="39">
        <v>299</v>
      </c>
      <c r="AA37" s="25">
        <f t="shared" si="8"/>
        <v>32</v>
      </c>
      <c r="AB37" s="31">
        <v>83</v>
      </c>
      <c r="AC37" s="39">
        <v>85</v>
      </c>
      <c r="AD37" s="26">
        <f t="shared" si="9"/>
        <v>31.086142322097377</v>
      </c>
      <c r="AE37" s="27">
        <f t="shared" si="9"/>
        <v>28.428093645484946</v>
      </c>
      <c r="AF37" s="41">
        <v>75.8</v>
      </c>
      <c r="AG37" s="42">
        <v>72.400000000000006</v>
      </c>
      <c r="AH37" s="43">
        <v>3.5031847133757963</v>
      </c>
      <c r="AI37" s="43">
        <v>5.2054794520547949</v>
      </c>
      <c r="AJ37" s="44">
        <v>1.2738853503184715</v>
      </c>
      <c r="AK37" s="45">
        <v>0.54794520547945202</v>
      </c>
      <c r="AL37" s="46">
        <v>35</v>
      </c>
    </row>
    <row r="38" spans="1:38" ht="18" customHeight="1" x14ac:dyDescent="0.2">
      <c r="A38" s="46">
        <v>36</v>
      </c>
      <c r="B38" s="20" t="s">
        <v>60</v>
      </c>
      <c r="C38" s="49">
        <v>3</v>
      </c>
      <c r="D38" s="38">
        <v>3</v>
      </c>
      <c r="E38" s="23">
        <v>92</v>
      </c>
      <c r="F38" s="39">
        <v>77</v>
      </c>
      <c r="G38" s="25">
        <f t="shared" si="0"/>
        <v>-15</v>
      </c>
      <c r="H38" s="26">
        <f t="shared" si="1"/>
        <v>3.0976430976430978</v>
      </c>
      <c r="I38" s="27">
        <f t="shared" si="1"/>
        <v>2.5925925925925926</v>
      </c>
      <c r="J38" s="28">
        <v>84</v>
      </c>
      <c r="K38" s="39">
        <v>82</v>
      </c>
      <c r="L38" s="25">
        <f t="shared" si="2"/>
        <v>-2</v>
      </c>
      <c r="M38" s="24">
        <v>0</v>
      </c>
      <c r="N38" s="40">
        <v>2</v>
      </c>
      <c r="O38" s="25">
        <f t="shared" si="3"/>
        <v>2</v>
      </c>
      <c r="P38" s="27">
        <f t="shared" si="4"/>
        <v>0</v>
      </c>
      <c r="Q38" s="30">
        <f t="shared" si="4"/>
        <v>2.4390243902439024</v>
      </c>
      <c r="R38" s="26">
        <f t="shared" si="5"/>
        <v>2.8282828282828283</v>
      </c>
      <c r="S38" s="27">
        <f t="shared" si="5"/>
        <v>2.7609427609427608</v>
      </c>
      <c r="T38" s="28">
        <v>15</v>
      </c>
      <c r="U38" s="39">
        <v>10</v>
      </c>
      <c r="V38" s="25">
        <f t="shared" si="6"/>
        <v>-5</v>
      </c>
      <c r="W38" s="31">
        <f t="shared" si="7"/>
        <v>5</v>
      </c>
      <c r="X38" s="24">
        <f t="shared" si="7"/>
        <v>3.3333333333333335</v>
      </c>
      <c r="Y38" s="28">
        <v>79</v>
      </c>
      <c r="Z38" s="39">
        <v>65</v>
      </c>
      <c r="AA38" s="25">
        <f t="shared" si="8"/>
        <v>-14</v>
      </c>
      <c r="AB38" s="31">
        <v>21</v>
      </c>
      <c r="AC38" s="39">
        <v>13</v>
      </c>
      <c r="AD38" s="26">
        <f t="shared" si="9"/>
        <v>26.582278481012654</v>
      </c>
      <c r="AE38" s="27">
        <f t="shared" si="9"/>
        <v>20</v>
      </c>
      <c r="AF38" s="41">
        <v>86.4</v>
      </c>
      <c r="AG38" s="42">
        <v>81.8</v>
      </c>
      <c r="AH38" s="43">
        <v>3.4883720930232558</v>
      </c>
      <c r="AI38" s="43">
        <v>0</v>
      </c>
      <c r="AJ38" s="44">
        <v>0</v>
      </c>
      <c r="AK38" s="45">
        <v>2.4691358024691357</v>
      </c>
      <c r="AL38" s="46">
        <v>36</v>
      </c>
    </row>
    <row r="39" spans="1:38" ht="18" customHeight="1" x14ac:dyDescent="0.2">
      <c r="A39" s="46">
        <v>38</v>
      </c>
      <c r="B39" s="20" t="s">
        <v>61</v>
      </c>
      <c r="C39" s="49">
        <v>4</v>
      </c>
      <c r="D39" s="38">
        <v>4</v>
      </c>
      <c r="E39" s="23">
        <v>125</v>
      </c>
      <c r="F39" s="39">
        <v>137</v>
      </c>
      <c r="G39" s="25">
        <f t="shared" si="0"/>
        <v>12</v>
      </c>
      <c r="H39" s="26">
        <f t="shared" si="1"/>
        <v>3.1565656565656566</v>
      </c>
      <c r="I39" s="27">
        <f t="shared" si="1"/>
        <v>3.4595959595959593</v>
      </c>
      <c r="J39" s="28">
        <v>139</v>
      </c>
      <c r="K39" s="39">
        <v>134</v>
      </c>
      <c r="L39" s="25">
        <f t="shared" si="2"/>
        <v>-5</v>
      </c>
      <c r="M39" s="24">
        <v>0</v>
      </c>
      <c r="N39" s="40">
        <v>0</v>
      </c>
      <c r="O39" s="25">
        <f t="shared" si="3"/>
        <v>0</v>
      </c>
      <c r="P39" s="27">
        <f t="shared" si="4"/>
        <v>0</v>
      </c>
      <c r="Q39" s="30">
        <f t="shared" si="4"/>
        <v>0</v>
      </c>
      <c r="R39" s="26">
        <f t="shared" si="5"/>
        <v>3.5101010101010099</v>
      </c>
      <c r="S39" s="27">
        <f t="shared" si="5"/>
        <v>3.3838383838383836</v>
      </c>
      <c r="T39" s="28">
        <v>35</v>
      </c>
      <c r="U39" s="39">
        <v>38</v>
      </c>
      <c r="V39" s="25">
        <f t="shared" si="6"/>
        <v>3</v>
      </c>
      <c r="W39" s="31">
        <f t="shared" si="7"/>
        <v>8.75</v>
      </c>
      <c r="X39" s="24">
        <f t="shared" si="7"/>
        <v>9.5</v>
      </c>
      <c r="Y39" s="28">
        <v>138</v>
      </c>
      <c r="Z39" s="39">
        <v>128</v>
      </c>
      <c r="AA39" s="25">
        <f t="shared" si="8"/>
        <v>-10</v>
      </c>
      <c r="AB39" s="31">
        <v>48</v>
      </c>
      <c r="AC39" s="39">
        <v>33</v>
      </c>
      <c r="AD39" s="26">
        <f t="shared" si="9"/>
        <v>34.782608695652172</v>
      </c>
      <c r="AE39" s="27">
        <f t="shared" si="9"/>
        <v>25.78125</v>
      </c>
      <c r="AF39" s="41">
        <v>78.8</v>
      </c>
      <c r="AG39" s="42">
        <v>67.5</v>
      </c>
      <c r="AH39" s="43">
        <v>3.3783783783783785</v>
      </c>
      <c r="AI39" s="43">
        <v>6.9930069930069934</v>
      </c>
      <c r="AJ39" s="44">
        <v>1.3513513513513513</v>
      </c>
      <c r="AK39" s="45">
        <v>2.0979020979020979</v>
      </c>
      <c r="AL39" s="46">
        <v>38</v>
      </c>
    </row>
    <row r="40" spans="1:38" ht="18" customHeight="1" thickBot="1" x14ac:dyDescent="0.25">
      <c r="A40" s="50" t="s">
        <v>62</v>
      </c>
      <c r="B40" s="20" t="s">
        <v>63</v>
      </c>
      <c r="C40" s="51">
        <v>6</v>
      </c>
      <c r="D40" s="52">
        <v>6</v>
      </c>
      <c r="E40" s="53">
        <v>210</v>
      </c>
      <c r="F40" s="54">
        <v>210</v>
      </c>
      <c r="G40" s="25">
        <f t="shared" si="0"/>
        <v>0</v>
      </c>
      <c r="H40" s="26">
        <f t="shared" si="1"/>
        <v>3.535353535353535</v>
      </c>
      <c r="I40" s="27">
        <f t="shared" si="1"/>
        <v>3.535353535353535</v>
      </c>
      <c r="J40" s="28">
        <v>200</v>
      </c>
      <c r="K40" s="54">
        <v>229</v>
      </c>
      <c r="L40" s="25">
        <f t="shared" si="2"/>
        <v>29</v>
      </c>
      <c r="M40" s="24">
        <v>3</v>
      </c>
      <c r="N40" s="55">
        <v>4</v>
      </c>
      <c r="O40" s="25">
        <f t="shared" si="3"/>
        <v>1</v>
      </c>
      <c r="P40" s="27">
        <f t="shared" si="4"/>
        <v>1.5</v>
      </c>
      <c r="Q40" s="30">
        <f t="shared" si="4"/>
        <v>1.7467248908296942</v>
      </c>
      <c r="R40" s="26">
        <f t="shared" si="5"/>
        <v>3.3670033670033672</v>
      </c>
      <c r="S40" s="27">
        <f t="shared" si="5"/>
        <v>3.8552188552188547</v>
      </c>
      <c r="T40" s="28">
        <v>89</v>
      </c>
      <c r="U40" s="54">
        <v>70</v>
      </c>
      <c r="V40" s="25">
        <f t="shared" si="6"/>
        <v>-19</v>
      </c>
      <c r="W40" s="31">
        <f t="shared" si="7"/>
        <v>14.833333333333334</v>
      </c>
      <c r="X40" s="24">
        <f t="shared" si="7"/>
        <v>11.666666666666666</v>
      </c>
      <c r="Y40" s="28">
        <v>178</v>
      </c>
      <c r="Z40" s="54">
        <v>226</v>
      </c>
      <c r="AA40" s="25">
        <f t="shared" si="8"/>
        <v>48</v>
      </c>
      <c r="AB40" s="31">
        <v>36</v>
      </c>
      <c r="AC40" s="54">
        <v>78</v>
      </c>
      <c r="AD40" s="26">
        <f t="shared" si="9"/>
        <v>20.224719101123593</v>
      </c>
      <c r="AE40" s="27">
        <f t="shared" si="9"/>
        <v>34.513274336283182</v>
      </c>
      <c r="AF40" s="56">
        <v>67.7</v>
      </c>
      <c r="AG40" s="57">
        <v>67.3</v>
      </c>
      <c r="AH40" s="58">
        <v>2.512562814070352</v>
      </c>
      <c r="AI40" s="59">
        <v>5.5555555555555554</v>
      </c>
      <c r="AJ40" s="60">
        <v>2.512562814070352</v>
      </c>
      <c r="AK40" s="61">
        <v>1.5873015873015872</v>
      </c>
      <c r="AL40" s="50" t="s">
        <v>62</v>
      </c>
    </row>
    <row r="41" spans="1:38" ht="16.5" customHeight="1" thickTop="1" thickBot="1" x14ac:dyDescent="0.25">
      <c r="A41" s="62"/>
      <c r="B41" s="63" t="s">
        <v>64</v>
      </c>
      <c r="C41" s="64">
        <v>297</v>
      </c>
      <c r="D41" s="65">
        <v>297</v>
      </c>
      <c r="E41" s="66">
        <f>SUM(E6:E40)</f>
        <v>9631</v>
      </c>
      <c r="F41" s="67">
        <f>SUM(F6:F40)</f>
        <v>9295</v>
      </c>
      <c r="G41" s="68">
        <f>SUM(G6:G40)</f>
        <v>-336</v>
      </c>
      <c r="H41" s="69">
        <f>E41/C41/9.9</f>
        <v>3.2755161037989318</v>
      </c>
      <c r="I41" s="70">
        <f>F41/D41/9.9</f>
        <v>3.1612420501309391</v>
      </c>
      <c r="J41" s="66">
        <f>SUM(J6:J40)</f>
        <v>9805</v>
      </c>
      <c r="K41" s="67">
        <f>SUM(K6:K40)</f>
        <v>9606</v>
      </c>
      <c r="L41" s="68">
        <f>K41-J41</f>
        <v>-199</v>
      </c>
      <c r="M41" s="71">
        <f>SUM(M6:M40)</f>
        <v>53</v>
      </c>
      <c r="N41" s="67">
        <f>SUM(N6:N40)</f>
        <v>61</v>
      </c>
      <c r="O41" s="68">
        <f>N41-M41</f>
        <v>8</v>
      </c>
      <c r="P41" s="72">
        <f>M41/J41*100</f>
        <v>0.54054054054054057</v>
      </c>
      <c r="Q41" s="73">
        <f>N41/K41*100</f>
        <v>0.6350197793046013</v>
      </c>
      <c r="R41" s="69">
        <f>J41/C41/9.9</f>
        <v>3.3346937387341429</v>
      </c>
      <c r="S41" s="74">
        <f>K41/D41/9.9</f>
        <v>3.2670135700438734</v>
      </c>
      <c r="T41" s="66">
        <f>SUM(T6:T40)</f>
        <v>3026</v>
      </c>
      <c r="U41" s="67">
        <f>SUM(U6:U40)</f>
        <v>2703</v>
      </c>
      <c r="V41" s="68">
        <f>U41-T41</f>
        <v>-323</v>
      </c>
      <c r="W41" s="75">
        <f>T41/C41</f>
        <v>10.188552188552189</v>
      </c>
      <c r="X41" s="67">
        <f>U41/D41</f>
        <v>9.1010101010101003</v>
      </c>
      <c r="Y41" s="66">
        <f>SUM(Y6:Y40)</f>
        <v>8883</v>
      </c>
      <c r="Z41" s="67">
        <f>SUM(Z6:Z40)</f>
        <v>8746</v>
      </c>
      <c r="AA41" s="68">
        <f>Z41-Y41</f>
        <v>-137</v>
      </c>
      <c r="AB41" s="71">
        <f>SUM(AB6:AB40)</f>
        <v>2790</v>
      </c>
      <c r="AC41" s="67">
        <v>2650</v>
      </c>
      <c r="AD41" s="69">
        <f>AB41/Y41*100</f>
        <v>31.408308004052689</v>
      </c>
      <c r="AE41" s="74">
        <f>AC41/Z41*100</f>
        <v>30.299565515664305</v>
      </c>
      <c r="AF41" s="76">
        <v>78</v>
      </c>
      <c r="AG41" s="77">
        <v>76.2</v>
      </c>
      <c r="AH41" s="78">
        <v>3.4348864994026282</v>
      </c>
      <c r="AI41" s="78">
        <v>3.8860364441759789</v>
      </c>
      <c r="AJ41" s="78">
        <v>1.5033851055356433</v>
      </c>
      <c r="AK41" s="79">
        <v>1.6510621161783954</v>
      </c>
      <c r="AL41" s="62"/>
    </row>
    <row r="42" spans="1:38" ht="16.5" customHeight="1" x14ac:dyDescent="0.2">
      <c r="A42" s="80" t="s">
        <v>65</v>
      </c>
      <c r="B42" s="197" t="s">
        <v>66</v>
      </c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AL42" s="80"/>
    </row>
    <row r="43" spans="1:38" ht="15.75" customHeight="1" x14ac:dyDescent="0.2">
      <c r="A43" s="80" t="s">
        <v>67</v>
      </c>
      <c r="B43" s="197" t="s">
        <v>68</v>
      </c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AL43" s="80"/>
    </row>
    <row r="44" spans="1:38" ht="8.25" customHeight="1" x14ac:dyDescent="0.2"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98"/>
      <c r="AA44" s="198"/>
      <c r="AB44" s="198"/>
      <c r="AC44" s="198"/>
      <c r="AD44" s="198"/>
      <c r="AE44" s="198"/>
      <c r="AF44" s="198"/>
      <c r="AG44" s="198"/>
      <c r="AH44" s="198"/>
      <c r="AI44" s="198"/>
      <c r="AJ44" s="198"/>
      <c r="AK44" s="198"/>
      <c r="AL44" s="198"/>
    </row>
    <row r="45" spans="1:38" x14ac:dyDescent="0.2">
      <c r="E45" s="81"/>
    </row>
  </sheetData>
  <mergeCells count="29">
    <mergeCell ref="B42:Q42"/>
    <mergeCell ref="B43:Q43"/>
    <mergeCell ref="B44:AL44"/>
    <mergeCell ref="AH3:AI4"/>
    <mergeCell ref="AJ3:AK4"/>
    <mergeCell ref="M4:O4"/>
    <mergeCell ref="P4:Q4"/>
    <mergeCell ref="AB4:AC4"/>
    <mergeCell ref="AD4:AE4"/>
    <mergeCell ref="AL2:AL5"/>
    <mergeCell ref="E3:G4"/>
    <mergeCell ref="H3:I4"/>
    <mergeCell ref="J3:L4"/>
    <mergeCell ref="M3:Q3"/>
    <mergeCell ref="R3:S4"/>
    <mergeCell ref="T3:V4"/>
    <mergeCell ref="W3:X4"/>
    <mergeCell ref="Y3:AA4"/>
    <mergeCell ref="AB3:AE3"/>
    <mergeCell ref="A1:AG1"/>
    <mergeCell ref="A2:A5"/>
    <mergeCell ref="B2:B5"/>
    <mergeCell ref="C2:D4"/>
    <mergeCell ref="E2:I2"/>
    <mergeCell ref="J2:S2"/>
    <mergeCell ref="T2:X2"/>
    <mergeCell ref="Y2:AE2"/>
    <mergeCell ref="AF2:AK2"/>
    <mergeCell ref="AF3:AG4"/>
  </mergeCells>
  <pageMargins left="0.89" right="0.2" top="0.25" bottom="0.2" header="0.2" footer="0.2"/>
  <pageSetup paperSize="9" scale="7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6"/>
  <sheetViews>
    <sheetView showGridLines="0" view="pageBreakPreview" zoomScaleNormal="100" zoomScaleSheetLayoutView="100" workbookViewId="0">
      <pane xSplit="2" ySplit="5" topLeftCell="C21" activePane="bottomRight" state="frozen"/>
      <selection pane="topRight" activeCell="C1" sqref="C1"/>
      <selection pane="bottomLeft" activeCell="A9" sqref="A9"/>
      <selection pane="bottomRight" activeCell="AG18" sqref="AG18"/>
    </sheetView>
  </sheetViews>
  <sheetFormatPr defaultRowHeight="12.75" x14ac:dyDescent="0.2"/>
  <cols>
    <col min="1" max="1" width="4" customWidth="1"/>
    <col min="2" max="2" width="22.28515625" customWidth="1"/>
    <col min="3" max="4" width="3.85546875" bestFit="1" customWidth="1"/>
    <col min="5" max="30" width="7.28515625" customWidth="1"/>
    <col min="31" max="31" width="3.85546875" customWidth="1"/>
  </cols>
  <sheetData>
    <row r="1" spans="1:31" ht="28.5" customHeight="1" thickBot="1" x14ac:dyDescent="0.35">
      <c r="A1" s="208" t="s">
        <v>69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</row>
    <row r="2" spans="1:31" ht="20.25" customHeight="1" x14ac:dyDescent="0.2">
      <c r="A2" s="209" t="s">
        <v>1</v>
      </c>
      <c r="B2" s="210" t="s">
        <v>70</v>
      </c>
      <c r="C2" s="213" t="s">
        <v>3</v>
      </c>
      <c r="D2" s="214"/>
      <c r="E2" s="179" t="s">
        <v>4</v>
      </c>
      <c r="F2" s="189"/>
      <c r="G2" s="189"/>
      <c r="H2" s="189"/>
      <c r="I2" s="190"/>
      <c r="J2" s="217" t="s">
        <v>5</v>
      </c>
      <c r="K2" s="218"/>
      <c r="L2" s="218"/>
      <c r="M2" s="218"/>
      <c r="N2" s="218"/>
      <c r="O2" s="218"/>
      <c r="P2" s="218"/>
      <c r="Q2" s="218"/>
      <c r="R2" s="218"/>
      <c r="S2" s="218"/>
      <c r="T2" s="217" t="s">
        <v>6</v>
      </c>
      <c r="U2" s="218"/>
      <c r="V2" s="218"/>
      <c r="W2" s="218"/>
      <c r="X2" s="218"/>
      <c r="Y2" s="219" t="s">
        <v>8</v>
      </c>
      <c r="Z2" s="220"/>
      <c r="AA2" s="220"/>
      <c r="AB2" s="220"/>
      <c r="AC2" s="220"/>
      <c r="AD2" s="220"/>
      <c r="AE2" s="222" t="s">
        <v>1</v>
      </c>
    </row>
    <row r="3" spans="1:31" ht="19.5" customHeight="1" x14ac:dyDescent="0.2">
      <c r="A3" s="209"/>
      <c r="B3" s="211"/>
      <c r="C3" s="215"/>
      <c r="D3" s="216"/>
      <c r="E3" s="181" t="s">
        <v>9</v>
      </c>
      <c r="F3" s="223"/>
      <c r="G3" s="224"/>
      <c r="H3" s="225" t="s">
        <v>10</v>
      </c>
      <c r="I3" s="223"/>
      <c r="J3" s="181" t="s">
        <v>9</v>
      </c>
      <c r="K3" s="223"/>
      <c r="L3" s="224"/>
      <c r="M3" s="226" t="s">
        <v>71</v>
      </c>
      <c r="N3" s="227"/>
      <c r="O3" s="227"/>
      <c r="P3" s="227"/>
      <c r="Q3" s="227"/>
      <c r="R3" s="228" t="s">
        <v>10</v>
      </c>
      <c r="S3" s="228"/>
      <c r="T3" s="181" t="s">
        <v>9</v>
      </c>
      <c r="U3" s="223"/>
      <c r="V3" s="224"/>
      <c r="W3" s="229" t="s">
        <v>72</v>
      </c>
      <c r="X3" s="229"/>
      <c r="Y3" s="230" t="s">
        <v>73</v>
      </c>
      <c r="Z3" s="231"/>
      <c r="AA3" s="172" t="s">
        <v>74</v>
      </c>
      <c r="AB3" s="231"/>
      <c r="AC3" s="173" t="s">
        <v>75</v>
      </c>
      <c r="AD3" s="173"/>
      <c r="AE3" s="209"/>
    </row>
    <row r="4" spans="1:31" ht="48.75" customHeight="1" x14ac:dyDescent="0.2">
      <c r="A4" s="209"/>
      <c r="B4" s="211"/>
      <c r="C4" s="215"/>
      <c r="D4" s="216"/>
      <c r="E4" s="169"/>
      <c r="F4" s="170"/>
      <c r="G4" s="171"/>
      <c r="H4" s="207"/>
      <c r="I4" s="170"/>
      <c r="J4" s="169"/>
      <c r="K4" s="170"/>
      <c r="L4" s="171"/>
      <c r="M4" s="203" t="s">
        <v>9</v>
      </c>
      <c r="N4" s="204"/>
      <c r="O4" s="205"/>
      <c r="P4" s="203" t="s">
        <v>76</v>
      </c>
      <c r="Q4" s="204"/>
      <c r="R4" s="228"/>
      <c r="S4" s="228"/>
      <c r="T4" s="169"/>
      <c r="U4" s="170"/>
      <c r="V4" s="171"/>
      <c r="W4" s="229"/>
      <c r="X4" s="229"/>
      <c r="Y4" s="232"/>
      <c r="Z4" s="233"/>
      <c r="AA4" s="164"/>
      <c r="AB4" s="233"/>
      <c r="AC4" s="165"/>
      <c r="AD4" s="165"/>
      <c r="AE4" s="209"/>
    </row>
    <row r="5" spans="1:31" ht="13.5" customHeight="1" thickBot="1" x14ac:dyDescent="0.25">
      <c r="A5" s="82"/>
      <c r="B5" s="212"/>
      <c r="C5" s="83">
        <v>2023</v>
      </c>
      <c r="D5" s="84">
        <v>2024</v>
      </c>
      <c r="E5" s="3">
        <v>2023</v>
      </c>
      <c r="F5" s="85">
        <v>2024</v>
      </c>
      <c r="G5" s="5"/>
      <c r="H5" s="6">
        <v>2023</v>
      </c>
      <c r="I5" s="7">
        <v>2024</v>
      </c>
      <c r="J5" s="8">
        <v>2023</v>
      </c>
      <c r="K5" s="4">
        <v>2024</v>
      </c>
      <c r="L5" s="5"/>
      <c r="M5" s="9">
        <v>2023</v>
      </c>
      <c r="N5" s="4">
        <v>2024</v>
      </c>
      <c r="O5" s="5"/>
      <c r="P5" s="9">
        <v>2023</v>
      </c>
      <c r="Q5" s="11">
        <v>2024</v>
      </c>
      <c r="R5" s="9">
        <v>2023</v>
      </c>
      <c r="S5" s="11">
        <v>2024</v>
      </c>
      <c r="T5" s="13">
        <v>2023</v>
      </c>
      <c r="U5" s="85">
        <v>2024</v>
      </c>
      <c r="V5" s="5"/>
      <c r="W5" s="14">
        <v>2023</v>
      </c>
      <c r="X5" s="86">
        <v>2024</v>
      </c>
      <c r="Y5" s="16">
        <v>2023</v>
      </c>
      <c r="Z5" s="12">
        <v>2024</v>
      </c>
      <c r="AA5" s="9">
        <v>2023</v>
      </c>
      <c r="AB5" s="87">
        <v>2024</v>
      </c>
      <c r="AC5" s="18">
        <v>2023</v>
      </c>
      <c r="AD5" s="12">
        <v>2024</v>
      </c>
      <c r="AE5" s="82"/>
    </row>
    <row r="6" spans="1:31" ht="18.95" customHeight="1" x14ac:dyDescent="0.2">
      <c r="A6" s="19" t="s">
        <v>19</v>
      </c>
      <c r="B6" s="47" t="s">
        <v>20</v>
      </c>
      <c r="C6" s="21">
        <v>24</v>
      </c>
      <c r="D6" s="22">
        <v>24</v>
      </c>
      <c r="E6" s="23">
        <v>4953</v>
      </c>
      <c r="F6" s="24">
        <v>5057</v>
      </c>
      <c r="G6" s="25">
        <f>F6-E6</f>
        <v>104</v>
      </c>
      <c r="H6" s="26">
        <f>E6/C6/9.9</f>
        <v>20.845959595959595</v>
      </c>
      <c r="I6" s="27">
        <f>F6/D6/9.9</f>
        <v>21.283670033670035</v>
      </c>
      <c r="J6" s="28">
        <v>4786</v>
      </c>
      <c r="K6" s="24">
        <v>5360</v>
      </c>
      <c r="L6" s="25">
        <f>K6-J6</f>
        <v>574</v>
      </c>
      <c r="M6" s="31">
        <v>258</v>
      </c>
      <c r="N6" s="24">
        <v>376</v>
      </c>
      <c r="O6" s="25">
        <f>N6-M6</f>
        <v>118</v>
      </c>
      <c r="P6" s="26">
        <f>M6/J6*100</f>
        <v>5.3907229419139151</v>
      </c>
      <c r="Q6" s="27">
        <f>N6/K6*100</f>
        <v>7.0149253731343286</v>
      </c>
      <c r="R6" s="26">
        <f>J6/C6/9.9</f>
        <v>20.14309764309764</v>
      </c>
      <c r="S6" s="27">
        <f>K6/D6/9.9</f>
        <v>22.558922558922561</v>
      </c>
      <c r="T6" s="28">
        <v>1902</v>
      </c>
      <c r="U6" s="24">
        <v>1580</v>
      </c>
      <c r="V6" s="25">
        <f>U6-T6</f>
        <v>-322</v>
      </c>
      <c r="W6" s="31">
        <f>T6/C6</f>
        <v>79.25</v>
      </c>
      <c r="X6" s="24">
        <f>U6/D6</f>
        <v>65.833333333333329</v>
      </c>
      <c r="Y6" s="88">
        <v>70.599999999999994</v>
      </c>
      <c r="Z6" s="27">
        <v>69.7</v>
      </c>
      <c r="AA6" s="26">
        <v>1.0857763300760044</v>
      </c>
      <c r="AB6" s="33">
        <v>1.1614126570277317</v>
      </c>
      <c r="AC6" s="89">
        <v>5.9717698154180239</v>
      </c>
      <c r="AD6" s="27">
        <v>5.7122540886465991</v>
      </c>
      <c r="AE6" s="90" t="s">
        <v>19</v>
      </c>
    </row>
    <row r="7" spans="1:31" ht="18.95" customHeight="1" x14ac:dyDescent="0.2">
      <c r="A7" s="36" t="s">
        <v>21</v>
      </c>
      <c r="B7" s="47" t="s">
        <v>22</v>
      </c>
      <c r="C7" s="37">
        <v>18</v>
      </c>
      <c r="D7" s="38">
        <v>18</v>
      </c>
      <c r="E7" s="23">
        <v>3929</v>
      </c>
      <c r="F7" s="39">
        <v>3952</v>
      </c>
      <c r="G7" s="25">
        <f t="shared" ref="G7:G40" si="0">F7-E7</f>
        <v>23</v>
      </c>
      <c r="H7" s="26">
        <f t="shared" ref="H7:I40" si="1">E7/C7/9.9</f>
        <v>22.048260381593714</v>
      </c>
      <c r="I7" s="27">
        <f t="shared" si="1"/>
        <v>22.177328843995507</v>
      </c>
      <c r="J7" s="28">
        <v>4062</v>
      </c>
      <c r="K7" s="39">
        <v>4185</v>
      </c>
      <c r="L7" s="25">
        <f t="shared" ref="L7:L40" si="2">K7-J7</f>
        <v>123</v>
      </c>
      <c r="M7" s="31">
        <v>920</v>
      </c>
      <c r="N7" s="39">
        <v>580</v>
      </c>
      <c r="O7" s="25">
        <f t="shared" ref="O7:O40" si="3">N7-M7</f>
        <v>-340</v>
      </c>
      <c r="P7" s="26">
        <f t="shared" ref="P7:Q40" si="4">M7/J7*100</f>
        <v>22.648941408173314</v>
      </c>
      <c r="Q7" s="27">
        <f t="shared" si="4"/>
        <v>13.859020310633213</v>
      </c>
      <c r="R7" s="26">
        <f t="shared" ref="R7:S40" si="5">J7/C7/9.9</f>
        <v>22.794612794612792</v>
      </c>
      <c r="S7" s="27">
        <f t="shared" si="5"/>
        <v>23.484848484848484</v>
      </c>
      <c r="T7" s="28">
        <v>906</v>
      </c>
      <c r="U7" s="39">
        <v>668</v>
      </c>
      <c r="V7" s="25">
        <f t="shared" ref="V7:V40" si="6">U7-T7</f>
        <v>-238</v>
      </c>
      <c r="W7" s="31">
        <f t="shared" ref="W7:X40" si="7">T7/C7</f>
        <v>50.333333333333336</v>
      </c>
      <c r="X7" s="24">
        <f t="shared" si="7"/>
        <v>37.111111111111114</v>
      </c>
      <c r="Y7" s="88">
        <v>70</v>
      </c>
      <c r="Z7" s="91">
        <v>63.5</v>
      </c>
      <c r="AA7" s="26">
        <v>1.2716763005780347</v>
      </c>
      <c r="AB7" s="42">
        <v>1.4362151506617853</v>
      </c>
      <c r="AC7" s="89">
        <v>6.8497109826589586</v>
      </c>
      <c r="AD7" s="91">
        <v>8.7299352295128134</v>
      </c>
      <c r="AE7" s="92" t="s">
        <v>21</v>
      </c>
    </row>
    <row r="8" spans="1:31" ht="18.95" customHeight="1" x14ac:dyDescent="0.2">
      <c r="A8" s="36" t="s">
        <v>23</v>
      </c>
      <c r="B8" s="47" t="s">
        <v>24</v>
      </c>
      <c r="C8" s="37">
        <v>16</v>
      </c>
      <c r="D8" s="38">
        <v>16</v>
      </c>
      <c r="E8" s="23">
        <v>3858</v>
      </c>
      <c r="F8" s="39">
        <v>4309</v>
      </c>
      <c r="G8" s="25">
        <f t="shared" si="0"/>
        <v>451</v>
      </c>
      <c r="H8" s="26">
        <f t="shared" si="1"/>
        <v>24.356060606060606</v>
      </c>
      <c r="I8" s="27">
        <f t="shared" si="1"/>
        <v>27.203282828282827</v>
      </c>
      <c r="J8" s="28">
        <v>3182</v>
      </c>
      <c r="K8" s="39">
        <v>5213</v>
      </c>
      <c r="L8" s="25">
        <f t="shared" si="2"/>
        <v>2031</v>
      </c>
      <c r="M8" s="31">
        <v>117</v>
      </c>
      <c r="N8" s="39">
        <v>149</v>
      </c>
      <c r="O8" s="25">
        <f t="shared" si="3"/>
        <v>32</v>
      </c>
      <c r="P8" s="26">
        <f t="shared" si="4"/>
        <v>3.6769327467001887</v>
      </c>
      <c r="Q8" s="27">
        <f t="shared" si="4"/>
        <v>2.8582390178400154</v>
      </c>
      <c r="R8" s="26">
        <f t="shared" si="5"/>
        <v>20.088383838383837</v>
      </c>
      <c r="S8" s="27">
        <f t="shared" si="5"/>
        <v>32.910353535353536</v>
      </c>
      <c r="T8" s="28">
        <v>2590</v>
      </c>
      <c r="U8" s="39">
        <v>1657</v>
      </c>
      <c r="V8" s="25">
        <f t="shared" si="6"/>
        <v>-933</v>
      </c>
      <c r="W8" s="31">
        <f t="shared" si="7"/>
        <v>161.875</v>
      </c>
      <c r="X8" s="24">
        <f t="shared" si="7"/>
        <v>103.5625</v>
      </c>
      <c r="Y8" s="88">
        <v>67.8</v>
      </c>
      <c r="Z8" s="91">
        <v>70.3</v>
      </c>
      <c r="AA8" s="26">
        <v>1.2195121951219512</v>
      </c>
      <c r="AB8" s="42">
        <v>1.2289942312515676</v>
      </c>
      <c r="AC8" s="89">
        <v>5.3406223717409587</v>
      </c>
      <c r="AD8" s="91">
        <v>3.4863305743666917</v>
      </c>
      <c r="AE8" s="92" t="s">
        <v>23</v>
      </c>
    </row>
    <row r="9" spans="1:31" ht="18.95" customHeight="1" x14ac:dyDescent="0.2">
      <c r="A9" s="36" t="s">
        <v>25</v>
      </c>
      <c r="B9" s="47" t="s">
        <v>26</v>
      </c>
      <c r="C9" s="37">
        <v>15</v>
      </c>
      <c r="D9" s="38">
        <v>15</v>
      </c>
      <c r="E9" s="23">
        <v>3223</v>
      </c>
      <c r="F9" s="39">
        <v>3582</v>
      </c>
      <c r="G9" s="25">
        <f t="shared" si="0"/>
        <v>359</v>
      </c>
      <c r="H9" s="26">
        <f t="shared" si="1"/>
        <v>21.703703703703702</v>
      </c>
      <c r="I9" s="27">
        <f t="shared" si="1"/>
        <v>24.121212121212121</v>
      </c>
      <c r="J9" s="28">
        <v>3299</v>
      </c>
      <c r="K9" s="39">
        <v>3608</v>
      </c>
      <c r="L9" s="25">
        <f t="shared" si="2"/>
        <v>309</v>
      </c>
      <c r="M9" s="31">
        <v>176</v>
      </c>
      <c r="N9" s="39">
        <v>262</v>
      </c>
      <c r="O9" s="25">
        <f t="shared" si="3"/>
        <v>86</v>
      </c>
      <c r="P9" s="26">
        <f t="shared" si="4"/>
        <v>5.3349499848438917</v>
      </c>
      <c r="Q9" s="27">
        <f t="shared" si="4"/>
        <v>7.2616407982261642</v>
      </c>
      <c r="R9" s="26">
        <f t="shared" si="5"/>
        <v>22.215488215488215</v>
      </c>
      <c r="S9" s="27">
        <f t="shared" si="5"/>
        <v>24.296296296296294</v>
      </c>
      <c r="T9" s="28">
        <v>960</v>
      </c>
      <c r="U9" s="39">
        <v>916</v>
      </c>
      <c r="V9" s="25">
        <f t="shared" si="6"/>
        <v>-44</v>
      </c>
      <c r="W9" s="31">
        <f t="shared" si="7"/>
        <v>64</v>
      </c>
      <c r="X9" s="24">
        <f t="shared" si="7"/>
        <v>61.06666666666667</v>
      </c>
      <c r="Y9" s="88">
        <v>81.599999999999994</v>
      </c>
      <c r="Z9" s="91">
        <v>74.400000000000006</v>
      </c>
      <c r="AA9" s="26">
        <v>0.90909090909090906</v>
      </c>
      <c r="AB9" s="42">
        <v>1.0582010582010581</v>
      </c>
      <c r="AC9" s="89">
        <v>3.7154150197628457</v>
      </c>
      <c r="AD9" s="91">
        <v>4.514991181657849</v>
      </c>
      <c r="AE9" s="92" t="s">
        <v>25</v>
      </c>
    </row>
    <row r="10" spans="1:31" ht="18.95" customHeight="1" x14ac:dyDescent="0.2">
      <c r="A10" s="36" t="s">
        <v>27</v>
      </c>
      <c r="B10" s="47" t="s">
        <v>28</v>
      </c>
      <c r="C10" s="37">
        <v>13</v>
      </c>
      <c r="D10" s="38">
        <v>13</v>
      </c>
      <c r="E10" s="23">
        <v>3664</v>
      </c>
      <c r="F10" s="39">
        <v>3459</v>
      </c>
      <c r="G10" s="25">
        <f t="shared" si="0"/>
        <v>-205</v>
      </c>
      <c r="H10" s="26">
        <f t="shared" si="1"/>
        <v>28.469308469308469</v>
      </c>
      <c r="I10" s="27">
        <f t="shared" si="1"/>
        <v>26.876456876456878</v>
      </c>
      <c r="J10" s="28">
        <v>3499</v>
      </c>
      <c r="K10" s="39">
        <v>3698</v>
      </c>
      <c r="L10" s="25">
        <f t="shared" si="2"/>
        <v>199</v>
      </c>
      <c r="M10" s="31">
        <v>161</v>
      </c>
      <c r="N10" s="39">
        <v>209</v>
      </c>
      <c r="O10" s="25">
        <f t="shared" si="3"/>
        <v>48</v>
      </c>
      <c r="P10" s="26">
        <f t="shared" si="4"/>
        <v>4.6013146613318092</v>
      </c>
      <c r="Q10" s="27">
        <f t="shared" si="4"/>
        <v>5.6517036235803131</v>
      </c>
      <c r="R10" s="26">
        <f t="shared" si="5"/>
        <v>27.187257187257185</v>
      </c>
      <c r="S10" s="27">
        <f t="shared" si="5"/>
        <v>28.733488733488731</v>
      </c>
      <c r="T10" s="28">
        <v>1119</v>
      </c>
      <c r="U10" s="39">
        <v>868</v>
      </c>
      <c r="V10" s="25">
        <f t="shared" si="6"/>
        <v>-251</v>
      </c>
      <c r="W10" s="31">
        <f t="shared" si="7"/>
        <v>86.07692307692308</v>
      </c>
      <c r="X10" s="24">
        <f t="shared" si="7"/>
        <v>66.769230769230774</v>
      </c>
      <c r="Y10" s="88">
        <v>75.599999999999994</v>
      </c>
      <c r="Z10" s="91">
        <v>77.400000000000006</v>
      </c>
      <c r="AA10" s="26">
        <v>0.72106261859582543</v>
      </c>
      <c r="AB10" s="42">
        <v>1.0017271157167531</v>
      </c>
      <c r="AC10" s="89">
        <v>4.0986717267552182</v>
      </c>
      <c r="AD10" s="91">
        <v>3.4196891191709842</v>
      </c>
      <c r="AE10" s="92" t="s">
        <v>27</v>
      </c>
    </row>
    <row r="11" spans="1:31" ht="18.95" customHeight="1" x14ac:dyDescent="0.2">
      <c r="A11" s="36" t="s">
        <v>29</v>
      </c>
      <c r="B11" s="47" t="s">
        <v>30</v>
      </c>
      <c r="C11" s="37">
        <v>8</v>
      </c>
      <c r="D11" s="38">
        <v>8</v>
      </c>
      <c r="E11" s="23">
        <v>1000</v>
      </c>
      <c r="F11" s="39">
        <v>920</v>
      </c>
      <c r="G11" s="25">
        <f t="shared" si="0"/>
        <v>-80</v>
      </c>
      <c r="H11" s="26">
        <f t="shared" si="1"/>
        <v>12.626262626262626</v>
      </c>
      <c r="I11" s="27">
        <f t="shared" si="1"/>
        <v>11.616161616161616</v>
      </c>
      <c r="J11" s="28">
        <v>946</v>
      </c>
      <c r="K11" s="39">
        <v>923</v>
      </c>
      <c r="L11" s="25">
        <f t="shared" si="2"/>
        <v>-23</v>
      </c>
      <c r="M11" s="31">
        <v>23</v>
      </c>
      <c r="N11" s="39">
        <v>18</v>
      </c>
      <c r="O11" s="25">
        <f t="shared" si="3"/>
        <v>-5</v>
      </c>
      <c r="P11" s="26">
        <f t="shared" si="4"/>
        <v>2.4312896405919662</v>
      </c>
      <c r="Q11" s="27">
        <f t="shared" si="4"/>
        <v>1.9501625135427951</v>
      </c>
      <c r="R11" s="26">
        <f t="shared" si="5"/>
        <v>11.944444444444445</v>
      </c>
      <c r="S11" s="27">
        <f t="shared" si="5"/>
        <v>11.654040404040403</v>
      </c>
      <c r="T11" s="28">
        <v>157</v>
      </c>
      <c r="U11" s="39">
        <v>154</v>
      </c>
      <c r="V11" s="25">
        <f t="shared" si="6"/>
        <v>-3</v>
      </c>
      <c r="W11" s="31">
        <f t="shared" si="7"/>
        <v>19.625</v>
      </c>
      <c r="X11" s="24">
        <f t="shared" si="7"/>
        <v>19.25</v>
      </c>
      <c r="Y11" s="88">
        <v>80</v>
      </c>
      <c r="Z11" s="91">
        <v>69.2</v>
      </c>
      <c r="AA11" s="26">
        <v>0.89285714285714279</v>
      </c>
      <c r="AB11" s="42">
        <v>0.52562417871222078</v>
      </c>
      <c r="AC11" s="89">
        <v>2.295918367346939</v>
      </c>
      <c r="AD11" s="91">
        <v>4.3363994743758214</v>
      </c>
      <c r="AE11" s="92" t="s">
        <v>29</v>
      </c>
    </row>
    <row r="12" spans="1:31" ht="18.95" customHeight="1" x14ac:dyDescent="0.2">
      <c r="A12" s="36" t="s">
        <v>31</v>
      </c>
      <c r="B12" s="47" t="s">
        <v>32</v>
      </c>
      <c r="C12" s="37">
        <v>15</v>
      </c>
      <c r="D12" s="38">
        <v>15</v>
      </c>
      <c r="E12" s="23">
        <v>3841</v>
      </c>
      <c r="F12" s="39">
        <v>3771</v>
      </c>
      <c r="G12" s="25">
        <f t="shared" si="0"/>
        <v>-70</v>
      </c>
      <c r="H12" s="26">
        <f t="shared" si="1"/>
        <v>25.865319865319865</v>
      </c>
      <c r="I12" s="27">
        <f t="shared" si="1"/>
        <v>25.393939393939394</v>
      </c>
      <c r="J12" s="28">
        <v>3656</v>
      </c>
      <c r="K12" s="39">
        <v>3899</v>
      </c>
      <c r="L12" s="25">
        <f t="shared" si="2"/>
        <v>243</v>
      </c>
      <c r="M12" s="31">
        <v>1197</v>
      </c>
      <c r="N12" s="39">
        <v>2644</v>
      </c>
      <c r="O12" s="25">
        <f t="shared" si="3"/>
        <v>1447</v>
      </c>
      <c r="P12" s="26">
        <f t="shared" si="4"/>
        <v>32.740700218818382</v>
      </c>
      <c r="Q12" s="27">
        <f t="shared" si="4"/>
        <v>67.812259553731721</v>
      </c>
      <c r="R12" s="26">
        <f t="shared" si="5"/>
        <v>24.619528619528616</v>
      </c>
      <c r="S12" s="27">
        <f t="shared" si="5"/>
        <v>26.255892255892256</v>
      </c>
      <c r="T12" s="28">
        <v>1448</v>
      </c>
      <c r="U12" s="39">
        <v>1303</v>
      </c>
      <c r="V12" s="25">
        <f t="shared" si="6"/>
        <v>-145</v>
      </c>
      <c r="W12" s="31">
        <f t="shared" si="7"/>
        <v>96.533333333333331</v>
      </c>
      <c r="X12" s="24">
        <f t="shared" si="7"/>
        <v>86.86666666666666</v>
      </c>
      <c r="Y12" s="88">
        <v>78.7</v>
      </c>
      <c r="Z12" s="91">
        <v>74.7</v>
      </c>
      <c r="AA12" s="26">
        <v>0.38461538461538464</v>
      </c>
      <c r="AB12" s="42">
        <v>0.65011820330969261</v>
      </c>
      <c r="AC12" s="89">
        <v>2.2756410256410255</v>
      </c>
      <c r="AD12" s="91">
        <v>2.6004728132387704</v>
      </c>
      <c r="AE12" s="92" t="s">
        <v>31</v>
      </c>
    </row>
    <row r="13" spans="1:31" ht="18.95" customHeight="1" x14ac:dyDescent="0.2">
      <c r="A13" s="36" t="s">
        <v>33</v>
      </c>
      <c r="B13" s="47" t="s">
        <v>34</v>
      </c>
      <c r="C13" s="37">
        <v>8</v>
      </c>
      <c r="D13" s="38">
        <v>8</v>
      </c>
      <c r="E13" s="23">
        <v>905</v>
      </c>
      <c r="F13" s="39">
        <v>790</v>
      </c>
      <c r="G13" s="25">
        <f t="shared" si="0"/>
        <v>-115</v>
      </c>
      <c r="H13" s="26">
        <f t="shared" si="1"/>
        <v>11.426767676767676</v>
      </c>
      <c r="I13" s="27">
        <f t="shared" si="1"/>
        <v>9.974747474747474</v>
      </c>
      <c r="J13" s="28">
        <v>874</v>
      </c>
      <c r="K13" s="39">
        <v>808</v>
      </c>
      <c r="L13" s="25">
        <f t="shared" si="2"/>
        <v>-66</v>
      </c>
      <c r="M13" s="31">
        <v>6</v>
      </c>
      <c r="N13" s="39">
        <v>9</v>
      </c>
      <c r="O13" s="25">
        <f t="shared" si="3"/>
        <v>3</v>
      </c>
      <c r="P13" s="26">
        <f t="shared" si="4"/>
        <v>0.68649885583524028</v>
      </c>
      <c r="Q13" s="27">
        <f t="shared" si="4"/>
        <v>1.1138613861386137</v>
      </c>
      <c r="R13" s="26">
        <f t="shared" si="5"/>
        <v>11.035353535353535</v>
      </c>
      <c r="S13" s="27">
        <f t="shared" si="5"/>
        <v>10.202020202020202</v>
      </c>
      <c r="T13" s="28">
        <v>146</v>
      </c>
      <c r="U13" s="39">
        <v>126</v>
      </c>
      <c r="V13" s="25">
        <f t="shared" si="6"/>
        <v>-20</v>
      </c>
      <c r="W13" s="31">
        <f t="shared" si="7"/>
        <v>18.25</v>
      </c>
      <c r="X13" s="24">
        <f t="shared" si="7"/>
        <v>15.75</v>
      </c>
      <c r="Y13" s="88">
        <v>68.599999999999994</v>
      </c>
      <c r="Z13" s="91">
        <v>74.3</v>
      </c>
      <c r="AA13" s="26">
        <v>0.38860103626943004</v>
      </c>
      <c r="AB13" s="42">
        <v>0.145985401459854</v>
      </c>
      <c r="AC13" s="89">
        <v>2.4611398963730569</v>
      </c>
      <c r="AD13" s="91">
        <v>2.4817518248175183</v>
      </c>
      <c r="AE13" s="92" t="s">
        <v>33</v>
      </c>
    </row>
    <row r="14" spans="1:31" ht="18.95" customHeight="1" x14ac:dyDescent="0.2">
      <c r="A14" s="36" t="s">
        <v>35</v>
      </c>
      <c r="B14" s="47" t="s">
        <v>77</v>
      </c>
      <c r="C14" s="37">
        <v>8</v>
      </c>
      <c r="D14" s="38">
        <v>8</v>
      </c>
      <c r="E14" s="23">
        <v>825</v>
      </c>
      <c r="F14" s="39">
        <v>998</v>
      </c>
      <c r="G14" s="25">
        <f t="shared" si="0"/>
        <v>173</v>
      </c>
      <c r="H14" s="26">
        <f t="shared" si="1"/>
        <v>10.416666666666666</v>
      </c>
      <c r="I14" s="27">
        <f t="shared" si="1"/>
        <v>12.6010101010101</v>
      </c>
      <c r="J14" s="28">
        <v>889</v>
      </c>
      <c r="K14" s="39">
        <v>965</v>
      </c>
      <c r="L14" s="25">
        <f t="shared" si="2"/>
        <v>76</v>
      </c>
      <c r="M14" s="31">
        <v>4</v>
      </c>
      <c r="N14" s="39">
        <v>6</v>
      </c>
      <c r="O14" s="25">
        <f t="shared" si="3"/>
        <v>2</v>
      </c>
      <c r="P14" s="26">
        <f t="shared" si="4"/>
        <v>0.44994375703037126</v>
      </c>
      <c r="Q14" s="27">
        <f t="shared" si="4"/>
        <v>0.62176165803108807</v>
      </c>
      <c r="R14" s="26">
        <f t="shared" si="5"/>
        <v>11.224747474747474</v>
      </c>
      <c r="S14" s="27">
        <f t="shared" si="5"/>
        <v>12.184343434343434</v>
      </c>
      <c r="T14" s="28">
        <v>143</v>
      </c>
      <c r="U14" s="39">
        <v>161</v>
      </c>
      <c r="V14" s="25">
        <f t="shared" si="6"/>
        <v>18</v>
      </c>
      <c r="W14" s="31">
        <f t="shared" si="7"/>
        <v>17.875</v>
      </c>
      <c r="X14" s="24">
        <f t="shared" si="7"/>
        <v>20.125</v>
      </c>
      <c r="Y14" s="88">
        <v>65.400000000000006</v>
      </c>
      <c r="Z14" s="91">
        <v>61.6</v>
      </c>
      <c r="AA14" s="26">
        <v>0.51546391752577314</v>
      </c>
      <c r="AB14" s="42">
        <v>0.60679611650485432</v>
      </c>
      <c r="AC14" s="89">
        <v>2.9639175257731956</v>
      </c>
      <c r="AD14" s="91">
        <v>2.7912621359223304</v>
      </c>
      <c r="AE14" s="92" t="s">
        <v>35</v>
      </c>
    </row>
    <row r="15" spans="1:31" ht="18.95" customHeight="1" x14ac:dyDescent="0.2">
      <c r="A15" s="46">
        <v>10</v>
      </c>
      <c r="B15" s="47" t="s">
        <v>37</v>
      </c>
      <c r="C15" s="37">
        <v>22</v>
      </c>
      <c r="D15" s="38">
        <v>22</v>
      </c>
      <c r="E15" s="23">
        <v>3881</v>
      </c>
      <c r="F15" s="39">
        <v>4624</v>
      </c>
      <c r="G15" s="25">
        <f t="shared" si="0"/>
        <v>743</v>
      </c>
      <c r="H15" s="26">
        <f t="shared" si="1"/>
        <v>17.819100091827362</v>
      </c>
      <c r="I15" s="27">
        <f t="shared" si="1"/>
        <v>21.23048668503214</v>
      </c>
      <c r="J15" s="28">
        <v>3886</v>
      </c>
      <c r="K15" s="39">
        <v>4105</v>
      </c>
      <c r="L15" s="25">
        <f t="shared" si="2"/>
        <v>219</v>
      </c>
      <c r="M15" s="31">
        <v>280</v>
      </c>
      <c r="N15" s="39">
        <v>307</v>
      </c>
      <c r="O15" s="25">
        <f t="shared" si="3"/>
        <v>27</v>
      </c>
      <c r="P15" s="26">
        <f t="shared" si="4"/>
        <v>7.2053525476067941</v>
      </c>
      <c r="Q15" s="27">
        <f t="shared" si="4"/>
        <v>7.4786845310596828</v>
      </c>
      <c r="R15" s="26">
        <f t="shared" si="5"/>
        <v>17.842056932966024</v>
      </c>
      <c r="S15" s="27">
        <f t="shared" si="5"/>
        <v>18.847566574839302</v>
      </c>
      <c r="T15" s="28">
        <v>896</v>
      </c>
      <c r="U15" s="39">
        <v>703</v>
      </c>
      <c r="V15" s="25">
        <f t="shared" si="6"/>
        <v>-193</v>
      </c>
      <c r="W15" s="31">
        <f t="shared" si="7"/>
        <v>40.727272727272727</v>
      </c>
      <c r="X15" s="24">
        <f t="shared" si="7"/>
        <v>31.954545454545453</v>
      </c>
      <c r="Y15" s="88">
        <v>77</v>
      </c>
      <c r="Z15" s="91">
        <v>72.599999999999994</v>
      </c>
      <c r="AA15" s="26">
        <v>0.64955150015465513</v>
      </c>
      <c r="AB15" s="42">
        <v>0.67806603773584906</v>
      </c>
      <c r="AC15" s="89">
        <v>3.278688524590164</v>
      </c>
      <c r="AD15" s="91">
        <v>3.2429245283018866</v>
      </c>
      <c r="AE15" s="93">
        <v>10</v>
      </c>
    </row>
    <row r="16" spans="1:31" ht="18.95" customHeight="1" x14ac:dyDescent="0.2">
      <c r="A16" s="46">
        <v>11</v>
      </c>
      <c r="B16" s="47" t="s">
        <v>38</v>
      </c>
      <c r="C16" s="37">
        <v>10</v>
      </c>
      <c r="D16" s="38">
        <v>10</v>
      </c>
      <c r="E16" s="23">
        <v>1606</v>
      </c>
      <c r="F16" s="39">
        <v>1624</v>
      </c>
      <c r="G16" s="25">
        <f t="shared" si="0"/>
        <v>18</v>
      </c>
      <c r="H16" s="26">
        <f t="shared" si="1"/>
        <v>16.222222222222221</v>
      </c>
      <c r="I16" s="27">
        <f t="shared" si="1"/>
        <v>16.404040404040405</v>
      </c>
      <c r="J16" s="28">
        <v>1595</v>
      </c>
      <c r="K16" s="39">
        <v>1635</v>
      </c>
      <c r="L16" s="25">
        <f t="shared" si="2"/>
        <v>40</v>
      </c>
      <c r="M16" s="31">
        <v>12</v>
      </c>
      <c r="N16" s="39">
        <v>45</v>
      </c>
      <c r="O16" s="25">
        <f t="shared" si="3"/>
        <v>33</v>
      </c>
      <c r="P16" s="26">
        <f t="shared" si="4"/>
        <v>0.75235109717868343</v>
      </c>
      <c r="Q16" s="27">
        <f t="shared" si="4"/>
        <v>2.7522935779816518</v>
      </c>
      <c r="R16" s="26">
        <f t="shared" si="5"/>
        <v>16.111111111111111</v>
      </c>
      <c r="S16" s="27">
        <f t="shared" si="5"/>
        <v>16.515151515151516</v>
      </c>
      <c r="T16" s="28">
        <v>241</v>
      </c>
      <c r="U16" s="39">
        <v>225</v>
      </c>
      <c r="V16" s="25">
        <f t="shared" si="6"/>
        <v>-16</v>
      </c>
      <c r="W16" s="31">
        <f t="shared" si="7"/>
        <v>24.1</v>
      </c>
      <c r="X16" s="24">
        <f t="shared" si="7"/>
        <v>22.5</v>
      </c>
      <c r="Y16" s="88">
        <v>70.7</v>
      </c>
      <c r="Z16" s="91">
        <v>76.599999999999994</v>
      </c>
      <c r="AA16" s="26">
        <v>0.44809559372666169</v>
      </c>
      <c r="AB16" s="42">
        <v>0.42765502494654317</v>
      </c>
      <c r="AC16" s="89">
        <v>2.8379387602688575</v>
      </c>
      <c r="AD16" s="91">
        <v>2.7797576621525306</v>
      </c>
      <c r="AE16" s="93">
        <v>11</v>
      </c>
    </row>
    <row r="17" spans="1:31" ht="18.95" customHeight="1" x14ac:dyDescent="0.2">
      <c r="A17" s="46">
        <v>13</v>
      </c>
      <c r="B17" s="47" t="s">
        <v>39</v>
      </c>
      <c r="C17" s="37">
        <v>9</v>
      </c>
      <c r="D17" s="38">
        <v>9</v>
      </c>
      <c r="E17" s="23">
        <v>1351</v>
      </c>
      <c r="F17" s="39">
        <v>1569</v>
      </c>
      <c r="G17" s="25">
        <f t="shared" si="0"/>
        <v>218</v>
      </c>
      <c r="H17" s="26">
        <f t="shared" si="1"/>
        <v>15.16273849607183</v>
      </c>
      <c r="I17" s="27">
        <f t="shared" si="1"/>
        <v>17.609427609427609</v>
      </c>
      <c r="J17" s="28">
        <v>1382</v>
      </c>
      <c r="K17" s="39">
        <v>1353</v>
      </c>
      <c r="L17" s="25">
        <f t="shared" si="2"/>
        <v>-29</v>
      </c>
      <c r="M17" s="31">
        <v>25</v>
      </c>
      <c r="N17" s="39">
        <v>21</v>
      </c>
      <c r="O17" s="25">
        <f t="shared" si="3"/>
        <v>-4</v>
      </c>
      <c r="P17" s="26">
        <f t="shared" si="4"/>
        <v>1.8089725036179449</v>
      </c>
      <c r="Q17" s="27">
        <f t="shared" si="4"/>
        <v>1.5521064301552108</v>
      </c>
      <c r="R17" s="26">
        <f t="shared" si="5"/>
        <v>15.510662177328841</v>
      </c>
      <c r="S17" s="27">
        <f t="shared" si="5"/>
        <v>15.185185185185185</v>
      </c>
      <c r="T17" s="28">
        <v>259</v>
      </c>
      <c r="U17" s="39">
        <v>336</v>
      </c>
      <c r="V17" s="25">
        <f t="shared" si="6"/>
        <v>77</v>
      </c>
      <c r="W17" s="31">
        <f t="shared" si="7"/>
        <v>28.777777777777779</v>
      </c>
      <c r="X17" s="24">
        <f t="shared" si="7"/>
        <v>37.333333333333336</v>
      </c>
      <c r="Y17" s="88">
        <v>76.400000000000006</v>
      </c>
      <c r="Z17" s="91">
        <v>77.7</v>
      </c>
      <c r="AA17" s="26">
        <v>0.51150895140664965</v>
      </c>
      <c r="AB17" s="42">
        <v>0.52863436123348018</v>
      </c>
      <c r="AC17" s="89">
        <v>2.7280477408354646</v>
      </c>
      <c r="AD17" s="91">
        <v>3.0837004405286343</v>
      </c>
      <c r="AE17" s="93">
        <v>13</v>
      </c>
    </row>
    <row r="18" spans="1:31" ht="18.95" customHeight="1" x14ac:dyDescent="0.2">
      <c r="A18" s="46">
        <v>14</v>
      </c>
      <c r="B18" s="47" t="s">
        <v>40</v>
      </c>
      <c r="C18" s="37">
        <v>3</v>
      </c>
      <c r="D18" s="38">
        <v>3</v>
      </c>
      <c r="E18" s="23">
        <v>262</v>
      </c>
      <c r="F18" s="39">
        <v>240</v>
      </c>
      <c r="G18" s="25">
        <f t="shared" si="0"/>
        <v>-22</v>
      </c>
      <c r="H18" s="26">
        <f t="shared" si="1"/>
        <v>8.82154882154882</v>
      </c>
      <c r="I18" s="27">
        <f t="shared" si="1"/>
        <v>8.0808080808080813</v>
      </c>
      <c r="J18" s="28">
        <v>287</v>
      </c>
      <c r="K18" s="39">
        <v>239</v>
      </c>
      <c r="L18" s="25">
        <f t="shared" si="2"/>
        <v>-48</v>
      </c>
      <c r="M18" s="31">
        <v>0</v>
      </c>
      <c r="N18" s="39">
        <v>1</v>
      </c>
      <c r="O18" s="25">
        <f t="shared" si="3"/>
        <v>1</v>
      </c>
      <c r="P18" s="26">
        <f t="shared" si="4"/>
        <v>0</v>
      </c>
      <c r="Q18" s="27">
        <f t="shared" si="4"/>
        <v>0.41841004184100417</v>
      </c>
      <c r="R18" s="26">
        <f t="shared" si="5"/>
        <v>9.6632996632996626</v>
      </c>
      <c r="S18" s="27">
        <f t="shared" si="5"/>
        <v>8.0471380471380467</v>
      </c>
      <c r="T18" s="28">
        <v>23</v>
      </c>
      <c r="U18" s="39">
        <v>24</v>
      </c>
      <c r="V18" s="25">
        <f t="shared" si="6"/>
        <v>1</v>
      </c>
      <c r="W18" s="31">
        <f t="shared" si="7"/>
        <v>7.666666666666667</v>
      </c>
      <c r="X18" s="24">
        <f t="shared" si="7"/>
        <v>8</v>
      </c>
      <c r="Y18" s="88">
        <v>70.599999999999994</v>
      </c>
      <c r="Z18" s="91">
        <v>56.3</v>
      </c>
      <c r="AA18" s="26">
        <v>0.85836909871244638</v>
      </c>
      <c r="AB18" s="42">
        <v>0</v>
      </c>
      <c r="AC18" s="89">
        <v>3.4334763948497855</v>
      </c>
      <c r="AD18" s="91">
        <v>3.5000000000000004</v>
      </c>
      <c r="AE18" s="93">
        <v>14</v>
      </c>
    </row>
    <row r="19" spans="1:31" ht="18.95" customHeight="1" x14ac:dyDescent="0.2">
      <c r="A19" s="46">
        <v>15</v>
      </c>
      <c r="B19" s="47" t="s">
        <v>41</v>
      </c>
      <c r="C19" s="37">
        <v>7</v>
      </c>
      <c r="D19" s="38">
        <v>7</v>
      </c>
      <c r="E19" s="23">
        <v>1448</v>
      </c>
      <c r="F19" s="39">
        <v>1013</v>
      </c>
      <c r="G19" s="25">
        <f t="shared" si="0"/>
        <v>-435</v>
      </c>
      <c r="H19" s="26">
        <f t="shared" si="1"/>
        <v>20.894660894660895</v>
      </c>
      <c r="I19" s="27">
        <f t="shared" si="1"/>
        <v>14.617604617604618</v>
      </c>
      <c r="J19" s="28">
        <v>1409</v>
      </c>
      <c r="K19" s="39">
        <v>1056</v>
      </c>
      <c r="L19" s="25">
        <f t="shared" si="2"/>
        <v>-353</v>
      </c>
      <c r="M19" s="31">
        <v>40</v>
      </c>
      <c r="N19" s="39">
        <v>33</v>
      </c>
      <c r="O19" s="25">
        <f t="shared" si="3"/>
        <v>-7</v>
      </c>
      <c r="P19" s="26">
        <f t="shared" si="4"/>
        <v>2.8388928317955995</v>
      </c>
      <c r="Q19" s="27">
        <f t="shared" si="4"/>
        <v>3.125</v>
      </c>
      <c r="R19" s="26">
        <f t="shared" si="5"/>
        <v>20.331890331890332</v>
      </c>
      <c r="S19" s="27">
        <f t="shared" si="5"/>
        <v>15.238095238095237</v>
      </c>
      <c r="T19" s="28">
        <v>179</v>
      </c>
      <c r="U19" s="39">
        <v>133</v>
      </c>
      <c r="V19" s="25">
        <f t="shared" si="6"/>
        <v>-46</v>
      </c>
      <c r="W19" s="31">
        <f t="shared" si="7"/>
        <v>25.571428571428573</v>
      </c>
      <c r="X19" s="24">
        <f t="shared" si="7"/>
        <v>19</v>
      </c>
      <c r="Y19" s="88">
        <v>76.7</v>
      </c>
      <c r="Z19" s="91">
        <v>68.900000000000006</v>
      </c>
      <c r="AA19" s="26">
        <v>0.46620046620046618</v>
      </c>
      <c r="AB19" s="42">
        <v>0.54288816503800219</v>
      </c>
      <c r="AC19" s="89">
        <v>1.1655011655011656</v>
      </c>
      <c r="AD19" s="91">
        <v>3.5830618892508146</v>
      </c>
      <c r="AE19" s="93">
        <v>15</v>
      </c>
    </row>
    <row r="20" spans="1:31" ht="18.95" customHeight="1" x14ac:dyDescent="0.2">
      <c r="A20" s="46">
        <v>17</v>
      </c>
      <c r="B20" s="47" t="s">
        <v>42</v>
      </c>
      <c r="C20" s="37">
        <v>5</v>
      </c>
      <c r="D20" s="38">
        <v>5</v>
      </c>
      <c r="E20" s="23">
        <v>545</v>
      </c>
      <c r="F20" s="39">
        <v>641</v>
      </c>
      <c r="G20" s="25">
        <f t="shared" si="0"/>
        <v>96</v>
      </c>
      <c r="H20" s="26">
        <f t="shared" si="1"/>
        <v>11.01010101010101</v>
      </c>
      <c r="I20" s="27">
        <f t="shared" si="1"/>
        <v>12.949494949494948</v>
      </c>
      <c r="J20" s="28">
        <v>531</v>
      </c>
      <c r="K20" s="39">
        <v>642</v>
      </c>
      <c r="L20" s="25">
        <f t="shared" si="2"/>
        <v>111</v>
      </c>
      <c r="M20" s="31">
        <v>1</v>
      </c>
      <c r="N20" s="39">
        <v>1</v>
      </c>
      <c r="O20" s="25">
        <f t="shared" si="3"/>
        <v>0</v>
      </c>
      <c r="P20" s="26">
        <f t="shared" si="4"/>
        <v>0.18832391713747645</v>
      </c>
      <c r="Q20" s="27">
        <f t="shared" si="4"/>
        <v>0.1557632398753894</v>
      </c>
      <c r="R20" s="26">
        <f t="shared" si="5"/>
        <v>10.727272727272727</v>
      </c>
      <c r="S20" s="27">
        <f t="shared" si="5"/>
        <v>12.969696969696971</v>
      </c>
      <c r="T20" s="28">
        <v>69</v>
      </c>
      <c r="U20" s="39">
        <v>65</v>
      </c>
      <c r="V20" s="25">
        <f t="shared" si="6"/>
        <v>-4</v>
      </c>
      <c r="W20" s="31">
        <f t="shared" si="7"/>
        <v>13.8</v>
      </c>
      <c r="X20" s="24">
        <f t="shared" si="7"/>
        <v>13</v>
      </c>
      <c r="Y20" s="88">
        <v>73.2</v>
      </c>
      <c r="Z20" s="91">
        <v>63.4</v>
      </c>
      <c r="AA20" s="26">
        <v>0.22831050228310501</v>
      </c>
      <c r="AB20" s="42">
        <v>0.1851851851851852</v>
      </c>
      <c r="AC20" s="89">
        <v>2.2831050228310499</v>
      </c>
      <c r="AD20" s="91">
        <v>2.5925925925925926</v>
      </c>
      <c r="AE20" s="93">
        <v>17</v>
      </c>
    </row>
    <row r="21" spans="1:31" ht="18.95" customHeight="1" x14ac:dyDescent="0.2">
      <c r="A21" s="46">
        <v>18</v>
      </c>
      <c r="B21" s="47" t="s">
        <v>43</v>
      </c>
      <c r="C21" s="37">
        <v>5</v>
      </c>
      <c r="D21" s="38">
        <v>5</v>
      </c>
      <c r="E21" s="23">
        <v>550</v>
      </c>
      <c r="F21" s="39">
        <v>426</v>
      </c>
      <c r="G21" s="25">
        <f t="shared" si="0"/>
        <v>-124</v>
      </c>
      <c r="H21" s="26">
        <f t="shared" si="1"/>
        <v>11.111111111111111</v>
      </c>
      <c r="I21" s="27">
        <f t="shared" si="1"/>
        <v>8.6060606060606055</v>
      </c>
      <c r="J21" s="28">
        <v>531</v>
      </c>
      <c r="K21" s="39">
        <v>448</v>
      </c>
      <c r="L21" s="25">
        <f t="shared" si="2"/>
        <v>-83</v>
      </c>
      <c r="M21" s="31">
        <v>0</v>
      </c>
      <c r="N21" s="39">
        <v>0</v>
      </c>
      <c r="O21" s="25">
        <f t="shared" si="3"/>
        <v>0</v>
      </c>
      <c r="P21" s="26">
        <f t="shared" si="4"/>
        <v>0</v>
      </c>
      <c r="Q21" s="27">
        <f t="shared" si="4"/>
        <v>0</v>
      </c>
      <c r="R21" s="26">
        <f t="shared" si="5"/>
        <v>10.727272727272727</v>
      </c>
      <c r="S21" s="27">
        <f t="shared" si="5"/>
        <v>9.0505050505050502</v>
      </c>
      <c r="T21" s="28">
        <v>92</v>
      </c>
      <c r="U21" s="39">
        <v>70</v>
      </c>
      <c r="V21" s="25">
        <f t="shared" si="6"/>
        <v>-22</v>
      </c>
      <c r="W21" s="31">
        <f t="shared" si="7"/>
        <v>18.399999999999999</v>
      </c>
      <c r="X21" s="24">
        <f t="shared" si="7"/>
        <v>14</v>
      </c>
      <c r="Y21" s="88">
        <v>69.8</v>
      </c>
      <c r="Z21" s="91">
        <v>64.3</v>
      </c>
      <c r="AA21" s="26">
        <v>0.89285714285714279</v>
      </c>
      <c r="AB21" s="42">
        <v>0.56022408963585435</v>
      </c>
      <c r="AC21" s="89">
        <v>2.0089285714285716</v>
      </c>
      <c r="AD21" s="91">
        <v>3.6414565826330536</v>
      </c>
      <c r="AE21" s="93">
        <v>18</v>
      </c>
    </row>
    <row r="22" spans="1:31" ht="18.95" customHeight="1" x14ac:dyDescent="0.2">
      <c r="A22" s="46">
        <v>19</v>
      </c>
      <c r="B22" s="47" t="s">
        <v>44</v>
      </c>
      <c r="C22" s="37">
        <v>3</v>
      </c>
      <c r="D22" s="38">
        <v>3</v>
      </c>
      <c r="E22" s="23">
        <v>232</v>
      </c>
      <c r="F22" s="39">
        <v>349</v>
      </c>
      <c r="G22" s="25">
        <f t="shared" si="0"/>
        <v>117</v>
      </c>
      <c r="H22" s="26">
        <f t="shared" si="1"/>
        <v>7.8114478114478105</v>
      </c>
      <c r="I22" s="27">
        <f t="shared" si="1"/>
        <v>11.750841750841749</v>
      </c>
      <c r="J22" s="28">
        <v>246</v>
      </c>
      <c r="K22" s="39">
        <v>333</v>
      </c>
      <c r="L22" s="25">
        <f t="shared" si="2"/>
        <v>87</v>
      </c>
      <c r="M22" s="31">
        <v>2</v>
      </c>
      <c r="N22" s="39">
        <v>1</v>
      </c>
      <c r="O22" s="25">
        <f t="shared" si="3"/>
        <v>-1</v>
      </c>
      <c r="P22" s="26">
        <f t="shared" si="4"/>
        <v>0.81300813008130091</v>
      </c>
      <c r="Q22" s="27">
        <f t="shared" si="4"/>
        <v>0.3003003003003003</v>
      </c>
      <c r="R22" s="26">
        <f t="shared" si="5"/>
        <v>8.282828282828282</v>
      </c>
      <c r="S22" s="27">
        <f t="shared" si="5"/>
        <v>11.212121212121211</v>
      </c>
      <c r="T22" s="28">
        <v>41</v>
      </c>
      <c r="U22" s="39">
        <v>55</v>
      </c>
      <c r="V22" s="25">
        <f t="shared" si="6"/>
        <v>14</v>
      </c>
      <c r="W22" s="31">
        <f t="shared" si="7"/>
        <v>13.666666666666666</v>
      </c>
      <c r="X22" s="24">
        <f t="shared" si="7"/>
        <v>18.333333333333332</v>
      </c>
      <c r="Y22" s="88">
        <v>72.7</v>
      </c>
      <c r="Z22" s="91">
        <v>62.5</v>
      </c>
      <c r="AA22" s="26">
        <v>0</v>
      </c>
      <c r="AB22" s="42">
        <v>0.69930069930069927</v>
      </c>
      <c r="AC22" s="89">
        <v>4.10958904109589</v>
      </c>
      <c r="AD22" s="91">
        <v>1.3986013986013985</v>
      </c>
      <c r="AE22" s="93">
        <v>19</v>
      </c>
    </row>
    <row r="23" spans="1:31" ht="41.25" customHeight="1" x14ac:dyDescent="0.2">
      <c r="A23" s="46">
        <v>20</v>
      </c>
      <c r="B23" s="47" t="s">
        <v>45</v>
      </c>
      <c r="C23" s="37">
        <v>2</v>
      </c>
      <c r="D23" s="38">
        <v>2</v>
      </c>
      <c r="E23" s="23">
        <v>198</v>
      </c>
      <c r="F23" s="39">
        <v>222</v>
      </c>
      <c r="G23" s="25">
        <f t="shared" si="0"/>
        <v>24</v>
      </c>
      <c r="H23" s="26">
        <f t="shared" si="1"/>
        <v>10</v>
      </c>
      <c r="I23" s="27">
        <f t="shared" si="1"/>
        <v>11.212121212121211</v>
      </c>
      <c r="J23" s="28">
        <v>245</v>
      </c>
      <c r="K23" s="39">
        <v>218</v>
      </c>
      <c r="L23" s="25">
        <f t="shared" si="2"/>
        <v>-27</v>
      </c>
      <c r="M23" s="31">
        <v>21</v>
      </c>
      <c r="N23" s="39">
        <v>30</v>
      </c>
      <c r="O23" s="25">
        <f t="shared" si="3"/>
        <v>9</v>
      </c>
      <c r="P23" s="26">
        <f t="shared" si="4"/>
        <v>8.5714285714285712</v>
      </c>
      <c r="Q23" s="27">
        <f t="shared" si="4"/>
        <v>13.761467889908257</v>
      </c>
      <c r="R23" s="26">
        <f t="shared" si="5"/>
        <v>12.373737373737374</v>
      </c>
      <c r="S23" s="27">
        <f t="shared" si="5"/>
        <v>11.01010101010101</v>
      </c>
      <c r="T23" s="28">
        <v>42</v>
      </c>
      <c r="U23" s="39">
        <v>43</v>
      </c>
      <c r="V23" s="25">
        <f t="shared" si="6"/>
        <v>1</v>
      </c>
      <c r="W23" s="31">
        <f t="shared" si="7"/>
        <v>21</v>
      </c>
      <c r="X23" s="24">
        <f t="shared" si="7"/>
        <v>21.5</v>
      </c>
      <c r="Y23" s="88">
        <v>56.3</v>
      </c>
      <c r="Z23" s="94">
        <v>70.599999999999994</v>
      </c>
      <c r="AA23" s="89">
        <v>0.5</v>
      </c>
      <c r="AB23" s="42">
        <v>0.55865921787709494</v>
      </c>
      <c r="AC23" s="89">
        <v>3</v>
      </c>
      <c r="AD23" s="91">
        <v>2.2346368715083798</v>
      </c>
      <c r="AE23" s="93">
        <v>20</v>
      </c>
    </row>
    <row r="24" spans="1:31" ht="18.95" customHeight="1" x14ac:dyDescent="0.2">
      <c r="A24" s="46">
        <v>21</v>
      </c>
      <c r="B24" s="47" t="s">
        <v>46</v>
      </c>
      <c r="C24" s="37">
        <v>5</v>
      </c>
      <c r="D24" s="38">
        <v>5</v>
      </c>
      <c r="E24" s="23">
        <v>726</v>
      </c>
      <c r="F24" s="39">
        <v>735</v>
      </c>
      <c r="G24" s="25">
        <f t="shared" si="0"/>
        <v>9</v>
      </c>
      <c r="H24" s="26">
        <f t="shared" si="1"/>
        <v>14.666666666666664</v>
      </c>
      <c r="I24" s="27">
        <f t="shared" si="1"/>
        <v>14.848484848484848</v>
      </c>
      <c r="J24" s="28">
        <v>729</v>
      </c>
      <c r="K24" s="39">
        <v>736</v>
      </c>
      <c r="L24" s="25">
        <f t="shared" si="2"/>
        <v>7</v>
      </c>
      <c r="M24" s="31">
        <v>50</v>
      </c>
      <c r="N24" s="39">
        <v>39</v>
      </c>
      <c r="O24" s="25">
        <f t="shared" si="3"/>
        <v>-11</v>
      </c>
      <c r="P24" s="26">
        <f t="shared" si="4"/>
        <v>6.8587105624142666</v>
      </c>
      <c r="Q24" s="27">
        <f t="shared" si="4"/>
        <v>5.2989130434782608</v>
      </c>
      <c r="R24" s="26">
        <f t="shared" si="5"/>
        <v>14.727272727272728</v>
      </c>
      <c r="S24" s="27">
        <f t="shared" si="5"/>
        <v>14.868686868686867</v>
      </c>
      <c r="T24" s="28">
        <v>115</v>
      </c>
      <c r="U24" s="39">
        <v>103</v>
      </c>
      <c r="V24" s="25">
        <f t="shared" si="6"/>
        <v>-12</v>
      </c>
      <c r="W24" s="31">
        <f t="shared" si="7"/>
        <v>23</v>
      </c>
      <c r="X24" s="24">
        <f t="shared" si="7"/>
        <v>20.6</v>
      </c>
      <c r="Y24" s="88">
        <v>75</v>
      </c>
      <c r="Z24" s="91">
        <v>80.3</v>
      </c>
      <c r="AA24" s="26">
        <v>0.80645161290322576</v>
      </c>
      <c r="AB24" s="42">
        <v>0.62695924764890276</v>
      </c>
      <c r="AC24" s="89">
        <v>1.935483870967742</v>
      </c>
      <c r="AD24" s="91">
        <v>1.4106583072100314</v>
      </c>
      <c r="AE24" s="93">
        <v>21</v>
      </c>
    </row>
    <row r="25" spans="1:31" ht="18.95" customHeight="1" x14ac:dyDescent="0.2">
      <c r="A25" s="46">
        <v>22</v>
      </c>
      <c r="B25" s="47" t="s">
        <v>47</v>
      </c>
      <c r="C25" s="37">
        <v>5</v>
      </c>
      <c r="D25" s="38">
        <v>5</v>
      </c>
      <c r="E25" s="23">
        <v>539</v>
      </c>
      <c r="F25" s="39">
        <v>563</v>
      </c>
      <c r="G25" s="25">
        <f t="shared" si="0"/>
        <v>24</v>
      </c>
      <c r="H25" s="26">
        <f t="shared" si="1"/>
        <v>10.888888888888888</v>
      </c>
      <c r="I25" s="27">
        <f t="shared" si="1"/>
        <v>11.373737373737372</v>
      </c>
      <c r="J25" s="28">
        <v>491</v>
      </c>
      <c r="K25" s="39">
        <v>555</v>
      </c>
      <c r="L25" s="25">
        <f t="shared" si="2"/>
        <v>64</v>
      </c>
      <c r="M25" s="31">
        <v>2</v>
      </c>
      <c r="N25" s="39">
        <v>4</v>
      </c>
      <c r="O25" s="25">
        <f t="shared" si="3"/>
        <v>2</v>
      </c>
      <c r="P25" s="26">
        <f t="shared" si="4"/>
        <v>0.40733197556008144</v>
      </c>
      <c r="Q25" s="27">
        <f t="shared" si="4"/>
        <v>0.72072072072072069</v>
      </c>
      <c r="R25" s="26">
        <f t="shared" si="5"/>
        <v>9.9191919191919187</v>
      </c>
      <c r="S25" s="27">
        <f t="shared" si="5"/>
        <v>11.212121212121211</v>
      </c>
      <c r="T25" s="28">
        <v>87</v>
      </c>
      <c r="U25" s="39">
        <v>87</v>
      </c>
      <c r="V25" s="25">
        <f t="shared" si="6"/>
        <v>0</v>
      </c>
      <c r="W25" s="31">
        <f t="shared" si="7"/>
        <v>17.399999999999999</v>
      </c>
      <c r="X25" s="24">
        <f t="shared" si="7"/>
        <v>17.399999999999999</v>
      </c>
      <c r="Y25" s="88">
        <v>70.3</v>
      </c>
      <c r="Z25" s="91">
        <v>78.7</v>
      </c>
      <c r="AA25" s="26">
        <v>0.93457943925233633</v>
      </c>
      <c r="AB25" s="42">
        <v>0.21097046413502107</v>
      </c>
      <c r="AC25" s="89">
        <v>1.6355140186915886</v>
      </c>
      <c r="AD25" s="91">
        <v>1.89873417721519</v>
      </c>
      <c r="AE25" s="93">
        <v>22</v>
      </c>
    </row>
    <row r="26" spans="1:31" ht="18.95" customHeight="1" x14ac:dyDescent="0.2">
      <c r="A26" s="46">
        <v>23</v>
      </c>
      <c r="B26" s="47" t="s">
        <v>48</v>
      </c>
      <c r="C26" s="37">
        <v>3</v>
      </c>
      <c r="D26" s="38">
        <v>3</v>
      </c>
      <c r="E26" s="23">
        <v>236</v>
      </c>
      <c r="F26" s="39">
        <v>282</v>
      </c>
      <c r="G26" s="25">
        <f t="shared" si="0"/>
        <v>46</v>
      </c>
      <c r="H26" s="26">
        <f t="shared" si="1"/>
        <v>7.9461279461279464</v>
      </c>
      <c r="I26" s="27">
        <f t="shared" si="1"/>
        <v>9.4949494949494948</v>
      </c>
      <c r="J26" s="28">
        <v>227</v>
      </c>
      <c r="K26" s="39">
        <v>291</v>
      </c>
      <c r="L26" s="25">
        <f t="shared" si="2"/>
        <v>64</v>
      </c>
      <c r="M26" s="31">
        <v>7</v>
      </c>
      <c r="N26" s="39">
        <v>4</v>
      </c>
      <c r="O26" s="25">
        <f t="shared" si="3"/>
        <v>-3</v>
      </c>
      <c r="P26" s="26">
        <f t="shared" si="4"/>
        <v>3.0837004405286343</v>
      </c>
      <c r="Q26" s="27">
        <f t="shared" si="4"/>
        <v>1.3745704467353952</v>
      </c>
      <c r="R26" s="26">
        <f t="shared" si="5"/>
        <v>7.6430976430976436</v>
      </c>
      <c r="S26" s="27">
        <f t="shared" si="5"/>
        <v>9.7979797979797976</v>
      </c>
      <c r="T26" s="28">
        <v>31</v>
      </c>
      <c r="U26" s="39">
        <v>22</v>
      </c>
      <c r="V26" s="25">
        <f t="shared" si="6"/>
        <v>-9</v>
      </c>
      <c r="W26" s="31">
        <f t="shared" si="7"/>
        <v>10.333333333333334</v>
      </c>
      <c r="X26" s="24">
        <f t="shared" si="7"/>
        <v>7.333333333333333</v>
      </c>
      <c r="Y26" s="88">
        <v>41.5</v>
      </c>
      <c r="Z26" s="91">
        <v>87.1</v>
      </c>
      <c r="AA26" s="26">
        <v>0</v>
      </c>
      <c r="AB26" s="42">
        <v>0</v>
      </c>
      <c r="AC26" s="89">
        <v>18.811881188118811</v>
      </c>
      <c r="AD26" s="91">
        <v>1.4925373134328357</v>
      </c>
      <c r="AE26" s="93">
        <v>23</v>
      </c>
    </row>
    <row r="27" spans="1:31" ht="18.95" customHeight="1" x14ac:dyDescent="0.2">
      <c r="A27" s="46">
        <v>24</v>
      </c>
      <c r="B27" s="47" t="s">
        <v>49</v>
      </c>
      <c r="C27" s="37">
        <v>6</v>
      </c>
      <c r="D27" s="38">
        <v>6</v>
      </c>
      <c r="E27" s="23">
        <v>988</v>
      </c>
      <c r="F27" s="39">
        <v>1017</v>
      </c>
      <c r="G27" s="25">
        <f t="shared" si="0"/>
        <v>29</v>
      </c>
      <c r="H27" s="26">
        <f t="shared" si="1"/>
        <v>16.63299663299663</v>
      </c>
      <c r="I27" s="27">
        <f t="shared" si="1"/>
        <v>17.121212121212121</v>
      </c>
      <c r="J27" s="28">
        <v>989</v>
      </c>
      <c r="K27" s="39">
        <v>930</v>
      </c>
      <c r="L27" s="25">
        <f t="shared" si="2"/>
        <v>-59</v>
      </c>
      <c r="M27" s="31">
        <v>51</v>
      </c>
      <c r="N27" s="39">
        <v>33</v>
      </c>
      <c r="O27" s="25">
        <f t="shared" si="3"/>
        <v>-18</v>
      </c>
      <c r="P27" s="26">
        <f t="shared" si="4"/>
        <v>5.1567239635995961</v>
      </c>
      <c r="Q27" s="27">
        <f t="shared" si="4"/>
        <v>3.5483870967741935</v>
      </c>
      <c r="R27" s="26">
        <f t="shared" si="5"/>
        <v>16.649831649831651</v>
      </c>
      <c r="S27" s="27">
        <f t="shared" si="5"/>
        <v>15.656565656565656</v>
      </c>
      <c r="T27" s="28">
        <v>186</v>
      </c>
      <c r="U27" s="39">
        <v>220</v>
      </c>
      <c r="V27" s="25">
        <f t="shared" si="6"/>
        <v>34</v>
      </c>
      <c r="W27" s="31">
        <f t="shared" si="7"/>
        <v>31</v>
      </c>
      <c r="X27" s="24">
        <f t="shared" si="7"/>
        <v>36.666666666666664</v>
      </c>
      <c r="Y27" s="88">
        <v>74.400000000000006</v>
      </c>
      <c r="Z27" s="91">
        <v>61.9</v>
      </c>
      <c r="AA27" s="26">
        <v>0.38167938931297707</v>
      </c>
      <c r="AB27" s="42">
        <v>0.66225165562913912</v>
      </c>
      <c r="AC27" s="89">
        <v>2.5445292620865136</v>
      </c>
      <c r="AD27" s="91">
        <v>4.2384105960264904</v>
      </c>
      <c r="AE27" s="93">
        <v>24</v>
      </c>
    </row>
    <row r="28" spans="1:31" ht="18.95" customHeight="1" x14ac:dyDescent="0.2">
      <c r="A28" s="46">
        <v>25</v>
      </c>
      <c r="B28" s="47" t="s">
        <v>50</v>
      </c>
      <c r="C28" s="37">
        <v>4</v>
      </c>
      <c r="D28" s="38">
        <v>4</v>
      </c>
      <c r="E28" s="23">
        <v>446</v>
      </c>
      <c r="F28" s="39">
        <v>496</v>
      </c>
      <c r="G28" s="25">
        <f t="shared" si="0"/>
        <v>50</v>
      </c>
      <c r="H28" s="26">
        <f t="shared" si="1"/>
        <v>11.262626262626263</v>
      </c>
      <c r="I28" s="27">
        <f t="shared" si="1"/>
        <v>12.525252525252524</v>
      </c>
      <c r="J28" s="28">
        <v>429</v>
      </c>
      <c r="K28" s="39">
        <v>458</v>
      </c>
      <c r="L28" s="25">
        <f t="shared" si="2"/>
        <v>29</v>
      </c>
      <c r="M28" s="31">
        <v>1</v>
      </c>
      <c r="N28" s="39">
        <v>1</v>
      </c>
      <c r="O28" s="25">
        <f t="shared" si="3"/>
        <v>0</v>
      </c>
      <c r="P28" s="26">
        <f t="shared" si="4"/>
        <v>0.23310023310023309</v>
      </c>
      <c r="Q28" s="27">
        <f t="shared" si="4"/>
        <v>0.21834061135371177</v>
      </c>
      <c r="R28" s="26">
        <f t="shared" si="5"/>
        <v>10.833333333333332</v>
      </c>
      <c r="S28" s="27">
        <f t="shared" si="5"/>
        <v>11.565656565656566</v>
      </c>
      <c r="T28" s="28">
        <v>63</v>
      </c>
      <c r="U28" s="39">
        <v>99</v>
      </c>
      <c r="V28" s="25">
        <f t="shared" si="6"/>
        <v>36</v>
      </c>
      <c r="W28" s="31">
        <f t="shared" si="7"/>
        <v>15.75</v>
      </c>
      <c r="X28" s="24">
        <f t="shared" si="7"/>
        <v>24.75</v>
      </c>
      <c r="Y28" s="88">
        <v>68.599999999999994</v>
      </c>
      <c r="Z28" s="91">
        <v>52.8</v>
      </c>
      <c r="AA28" s="26">
        <v>0.26178010471204188</v>
      </c>
      <c r="AB28" s="42">
        <v>0.49382716049382713</v>
      </c>
      <c r="AC28" s="89">
        <v>2.6178010471204187</v>
      </c>
      <c r="AD28" s="91">
        <v>5.6790123456790127</v>
      </c>
      <c r="AE28" s="93">
        <v>25</v>
      </c>
    </row>
    <row r="29" spans="1:31" ht="18.95" customHeight="1" x14ac:dyDescent="0.2">
      <c r="A29" s="46">
        <v>26</v>
      </c>
      <c r="B29" s="47" t="s">
        <v>51</v>
      </c>
      <c r="C29" s="37">
        <v>6</v>
      </c>
      <c r="D29" s="38">
        <v>6</v>
      </c>
      <c r="E29" s="23">
        <v>599</v>
      </c>
      <c r="F29" s="39">
        <v>552</v>
      </c>
      <c r="G29" s="25">
        <f t="shared" si="0"/>
        <v>-47</v>
      </c>
      <c r="H29" s="26">
        <f t="shared" si="1"/>
        <v>10.084175084175083</v>
      </c>
      <c r="I29" s="27">
        <f t="shared" si="1"/>
        <v>9.2929292929292924</v>
      </c>
      <c r="J29" s="28">
        <v>562</v>
      </c>
      <c r="K29" s="39">
        <v>573</v>
      </c>
      <c r="L29" s="25">
        <f t="shared" si="2"/>
        <v>11</v>
      </c>
      <c r="M29" s="31">
        <v>0</v>
      </c>
      <c r="N29" s="39">
        <v>0</v>
      </c>
      <c r="O29" s="25">
        <f t="shared" si="3"/>
        <v>0</v>
      </c>
      <c r="P29" s="26">
        <f t="shared" si="4"/>
        <v>0</v>
      </c>
      <c r="Q29" s="27">
        <f t="shared" si="4"/>
        <v>0</v>
      </c>
      <c r="R29" s="26">
        <f t="shared" si="5"/>
        <v>9.461279461279462</v>
      </c>
      <c r="S29" s="27">
        <f t="shared" si="5"/>
        <v>9.6464646464646453</v>
      </c>
      <c r="T29" s="28">
        <v>120</v>
      </c>
      <c r="U29" s="39">
        <v>89</v>
      </c>
      <c r="V29" s="25">
        <f t="shared" si="6"/>
        <v>-31</v>
      </c>
      <c r="W29" s="31">
        <f t="shared" si="7"/>
        <v>20</v>
      </c>
      <c r="X29" s="24">
        <f t="shared" si="7"/>
        <v>14.833333333333334</v>
      </c>
      <c r="Y29" s="88">
        <v>79.2</v>
      </c>
      <c r="Z29" s="91">
        <v>63.1</v>
      </c>
      <c r="AA29" s="26">
        <v>0.2061855670103093</v>
      </c>
      <c r="AB29" s="42">
        <v>0</v>
      </c>
      <c r="AC29" s="89">
        <v>2.8865979381443299</v>
      </c>
      <c r="AD29" s="91">
        <v>5.298013245033113</v>
      </c>
      <c r="AE29" s="93">
        <v>26</v>
      </c>
    </row>
    <row r="30" spans="1:31" ht="18.95" customHeight="1" x14ac:dyDescent="0.2">
      <c r="A30" s="46">
        <v>28</v>
      </c>
      <c r="B30" s="47" t="s">
        <v>52</v>
      </c>
      <c r="C30" s="37">
        <v>3</v>
      </c>
      <c r="D30" s="38">
        <v>3</v>
      </c>
      <c r="E30" s="23">
        <v>184</v>
      </c>
      <c r="F30" s="39">
        <v>232</v>
      </c>
      <c r="G30" s="25">
        <f t="shared" si="0"/>
        <v>48</v>
      </c>
      <c r="H30" s="26">
        <f t="shared" si="1"/>
        <v>6.1952861952861955</v>
      </c>
      <c r="I30" s="27">
        <f t="shared" si="1"/>
        <v>7.8114478114478105</v>
      </c>
      <c r="J30" s="28">
        <v>176</v>
      </c>
      <c r="K30" s="39">
        <v>238</v>
      </c>
      <c r="L30" s="25">
        <f t="shared" si="2"/>
        <v>62</v>
      </c>
      <c r="M30" s="31">
        <v>3</v>
      </c>
      <c r="N30" s="39">
        <v>1</v>
      </c>
      <c r="O30" s="25">
        <f t="shared" si="3"/>
        <v>-2</v>
      </c>
      <c r="P30" s="26">
        <f t="shared" si="4"/>
        <v>1.7045454545454544</v>
      </c>
      <c r="Q30" s="27">
        <f t="shared" si="4"/>
        <v>0.42016806722689076</v>
      </c>
      <c r="R30" s="26">
        <f t="shared" si="5"/>
        <v>5.9259259259259256</v>
      </c>
      <c r="S30" s="27">
        <f t="shared" si="5"/>
        <v>8.0134680134680121</v>
      </c>
      <c r="T30" s="28">
        <v>24</v>
      </c>
      <c r="U30" s="39">
        <v>18</v>
      </c>
      <c r="V30" s="25">
        <f t="shared" si="6"/>
        <v>-6</v>
      </c>
      <c r="W30" s="31">
        <f t="shared" si="7"/>
        <v>8</v>
      </c>
      <c r="X30" s="24">
        <f t="shared" si="7"/>
        <v>6</v>
      </c>
      <c r="Y30" s="88">
        <v>61.5</v>
      </c>
      <c r="Z30" s="91">
        <v>75</v>
      </c>
      <c r="AA30" s="26">
        <v>0</v>
      </c>
      <c r="AB30" s="42">
        <v>0</v>
      </c>
      <c r="AC30" s="89">
        <v>3.225806451612903</v>
      </c>
      <c r="AD30" s="91">
        <v>1.5306122448979591</v>
      </c>
      <c r="AE30" s="93">
        <v>28</v>
      </c>
    </row>
    <row r="31" spans="1:31" ht="18.95" customHeight="1" x14ac:dyDescent="0.2">
      <c r="A31" s="46">
        <v>29</v>
      </c>
      <c r="B31" s="47" t="s">
        <v>53</v>
      </c>
      <c r="C31" s="37">
        <v>27</v>
      </c>
      <c r="D31" s="38">
        <v>27</v>
      </c>
      <c r="E31" s="23">
        <v>5248</v>
      </c>
      <c r="F31" s="39">
        <v>4744</v>
      </c>
      <c r="G31" s="25">
        <f t="shared" si="0"/>
        <v>-504</v>
      </c>
      <c r="H31" s="26">
        <f t="shared" si="1"/>
        <v>19.633370744481855</v>
      </c>
      <c r="I31" s="27">
        <f t="shared" si="1"/>
        <v>17.747848858959969</v>
      </c>
      <c r="J31" s="28">
        <v>5319</v>
      </c>
      <c r="K31" s="39">
        <v>4756</v>
      </c>
      <c r="L31" s="25">
        <f t="shared" si="2"/>
        <v>-563</v>
      </c>
      <c r="M31" s="31">
        <v>951</v>
      </c>
      <c r="N31" s="39">
        <v>518</v>
      </c>
      <c r="O31" s="25">
        <f t="shared" si="3"/>
        <v>-433</v>
      </c>
      <c r="P31" s="26">
        <f t="shared" si="4"/>
        <v>17.879300620417371</v>
      </c>
      <c r="Q31" s="27">
        <f t="shared" si="4"/>
        <v>10.891505466778806</v>
      </c>
      <c r="R31" s="26">
        <f t="shared" si="5"/>
        <v>19.8989898989899</v>
      </c>
      <c r="S31" s="27">
        <f t="shared" si="5"/>
        <v>17.79274223718668</v>
      </c>
      <c r="T31" s="28">
        <v>983</v>
      </c>
      <c r="U31" s="39">
        <v>963</v>
      </c>
      <c r="V31" s="25">
        <f t="shared" si="6"/>
        <v>-20</v>
      </c>
      <c r="W31" s="31">
        <f t="shared" si="7"/>
        <v>36.407407407407405</v>
      </c>
      <c r="X31" s="24">
        <f t="shared" si="7"/>
        <v>35.666666666666664</v>
      </c>
      <c r="Y31" s="88">
        <v>78.3</v>
      </c>
      <c r="Z31" s="91">
        <v>73.599999999999994</v>
      </c>
      <c r="AA31" s="26">
        <v>0.46583850931677018</v>
      </c>
      <c r="AB31" s="42">
        <v>0.50903537795876819</v>
      </c>
      <c r="AC31" s="89">
        <v>2.5066548358473826</v>
      </c>
      <c r="AD31" s="91">
        <v>3.0287604988546706</v>
      </c>
      <c r="AE31" s="93">
        <v>29</v>
      </c>
    </row>
    <row r="32" spans="1:31" ht="18.95" customHeight="1" x14ac:dyDescent="0.2">
      <c r="A32" s="46">
        <v>30</v>
      </c>
      <c r="B32" s="47" t="s">
        <v>54</v>
      </c>
      <c r="C32" s="37">
        <v>6</v>
      </c>
      <c r="D32" s="38">
        <v>6</v>
      </c>
      <c r="E32" s="23">
        <v>878</v>
      </c>
      <c r="F32" s="39">
        <v>850</v>
      </c>
      <c r="G32" s="25">
        <f t="shared" si="0"/>
        <v>-28</v>
      </c>
      <c r="H32" s="26">
        <f t="shared" si="1"/>
        <v>14.781144781144782</v>
      </c>
      <c r="I32" s="27">
        <f t="shared" si="1"/>
        <v>14.309764309764308</v>
      </c>
      <c r="J32" s="28">
        <v>866</v>
      </c>
      <c r="K32" s="39">
        <v>840</v>
      </c>
      <c r="L32" s="25">
        <f t="shared" si="2"/>
        <v>-26</v>
      </c>
      <c r="M32" s="31">
        <v>58</v>
      </c>
      <c r="N32" s="39">
        <v>85</v>
      </c>
      <c r="O32" s="25">
        <f t="shared" si="3"/>
        <v>27</v>
      </c>
      <c r="P32" s="26">
        <f t="shared" si="4"/>
        <v>6.6974595842956122</v>
      </c>
      <c r="Q32" s="27">
        <f t="shared" si="4"/>
        <v>10.119047619047619</v>
      </c>
      <c r="R32" s="26">
        <f t="shared" si="5"/>
        <v>14.57912457912458</v>
      </c>
      <c r="S32" s="27">
        <f t="shared" si="5"/>
        <v>14.14141414141414</v>
      </c>
      <c r="T32" s="28">
        <v>143</v>
      </c>
      <c r="U32" s="39">
        <v>152</v>
      </c>
      <c r="V32" s="25">
        <f t="shared" si="6"/>
        <v>9</v>
      </c>
      <c r="W32" s="31">
        <f t="shared" si="7"/>
        <v>23.833333333333332</v>
      </c>
      <c r="X32" s="24">
        <f t="shared" si="7"/>
        <v>25.333333333333332</v>
      </c>
      <c r="Y32" s="88">
        <v>61.4</v>
      </c>
      <c r="Z32" s="91">
        <v>69.2</v>
      </c>
      <c r="AA32" s="26">
        <v>0.88719898605830161</v>
      </c>
      <c r="AB32" s="42">
        <v>0.53908355795148255</v>
      </c>
      <c r="AC32" s="89">
        <v>6.2103929024081115</v>
      </c>
      <c r="AD32" s="91">
        <v>4.3126684636118604</v>
      </c>
      <c r="AE32" s="93">
        <v>30</v>
      </c>
    </row>
    <row r="33" spans="1:31" ht="18.95" customHeight="1" x14ac:dyDescent="0.2">
      <c r="A33" s="46">
        <v>31</v>
      </c>
      <c r="B33" s="47" t="s">
        <v>55</v>
      </c>
      <c r="C33" s="37">
        <v>5</v>
      </c>
      <c r="D33" s="38">
        <v>5</v>
      </c>
      <c r="E33" s="23">
        <v>533</v>
      </c>
      <c r="F33" s="39">
        <v>594</v>
      </c>
      <c r="G33" s="25">
        <f t="shared" si="0"/>
        <v>61</v>
      </c>
      <c r="H33" s="26">
        <f t="shared" si="1"/>
        <v>10.767676767676766</v>
      </c>
      <c r="I33" s="27">
        <f t="shared" si="1"/>
        <v>12</v>
      </c>
      <c r="J33" s="28">
        <v>526</v>
      </c>
      <c r="K33" s="39">
        <v>542</v>
      </c>
      <c r="L33" s="25">
        <f t="shared" si="2"/>
        <v>16</v>
      </c>
      <c r="M33" s="31">
        <v>0</v>
      </c>
      <c r="N33" s="39">
        <v>0</v>
      </c>
      <c r="O33" s="25">
        <f t="shared" si="3"/>
        <v>0</v>
      </c>
      <c r="P33" s="26">
        <f t="shared" si="4"/>
        <v>0</v>
      </c>
      <c r="Q33" s="27">
        <f t="shared" si="4"/>
        <v>0</v>
      </c>
      <c r="R33" s="26">
        <f t="shared" si="5"/>
        <v>10.626262626262626</v>
      </c>
      <c r="S33" s="27">
        <f t="shared" si="5"/>
        <v>10.94949494949495</v>
      </c>
      <c r="T33" s="28">
        <v>36</v>
      </c>
      <c r="U33" s="39">
        <v>87</v>
      </c>
      <c r="V33" s="25">
        <f t="shared" si="6"/>
        <v>51</v>
      </c>
      <c r="W33" s="31">
        <f t="shared" si="7"/>
        <v>7.2</v>
      </c>
      <c r="X33" s="24">
        <f t="shared" si="7"/>
        <v>17.399999999999999</v>
      </c>
      <c r="Y33" s="88">
        <v>75</v>
      </c>
      <c r="Z33" s="91">
        <v>75.7</v>
      </c>
      <c r="AA33" s="26">
        <v>0.73170731707317083</v>
      </c>
      <c r="AB33" s="42">
        <v>0.88691796008869184</v>
      </c>
      <c r="AC33" s="89">
        <v>0.73170731707317083</v>
      </c>
      <c r="AD33" s="91">
        <v>1.1086474501108647</v>
      </c>
      <c r="AE33" s="93">
        <v>31</v>
      </c>
    </row>
    <row r="34" spans="1:31" ht="18.95" customHeight="1" x14ac:dyDescent="0.2">
      <c r="A34" s="46">
        <v>32</v>
      </c>
      <c r="B34" s="47" t="s">
        <v>56</v>
      </c>
      <c r="C34" s="48">
        <v>5</v>
      </c>
      <c r="D34" s="38">
        <v>5</v>
      </c>
      <c r="E34" s="23">
        <v>629</v>
      </c>
      <c r="F34" s="39">
        <v>594</v>
      </c>
      <c r="G34" s="25">
        <f t="shared" si="0"/>
        <v>-35</v>
      </c>
      <c r="H34" s="26">
        <f t="shared" si="1"/>
        <v>12.707070707070706</v>
      </c>
      <c r="I34" s="27">
        <f t="shared" si="1"/>
        <v>12</v>
      </c>
      <c r="J34" s="28">
        <v>630</v>
      </c>
      <c r="K34" s="39">
        <v>595</v>
      </c>
      <c r="L34" s="25">
        <f t="shared" si="2"/>
        <v>-35</v>
      </c>
      <c r="M34" s="31">
        <v>14</v>
      </c>
      <c r="N34" s="39">
        <v>8</v>
      </c>
      <c r="O34" s="25">
        <f t="shared" si="3"/>
        <v>-6</v>
      </c>
      <c r="P34" s="26">
        <f t="shared" si="4"/>
        <v>2.2222222222222223</v>
      </c>
      <c r="Q34" s="27">
        <f t="shared" si="4"/>
        <v>1.3445378151260505</v>
      </c>
      <c r="R34" s="26">
        <f t="shared" si="5"/>
        <v>12.727272727272727</v>
      </c>
      <c r="S34" s="27">
        <f t="shared" si="5"/>
        <v>12.020202020202019</v>
      </c>
      <c r="T34" s="28">
        <v>76</v>
      </c>
      <c r="U34" s="39">
        <v>75</v>
      </c>
      <c r="V34" s="25">
        <f t="shared" si="6"/>
        <v>-1</v>
      </c>
      <c r="W34" s="31">
        <f t="shared" si="7"/>
        <v>15.2</v>
      </c>
      <c r="X34" s="24">
        <f t="shared" si="7"/>
        <v>15</v>
      </c>
      <c r="Y34" s="88">
        <v>56.9</v>
      </c>
      <c r="Z34" s="91">
        <v>70.2</v>
      </c>
      <c r="AA34" s="26">
        <v>0.55865921787709494</v>
      </c>
      <c r="AB34" s="42">
        <v>0.38986354775828458</v>
      </c>
      <c r="AC34" s="89">
        <v>3.5381750465549344</v>
      </c>
      <c r="AD34" s="91">
        <v>2.9239766081871341</v>
      </c>
      <c r="AE34" s="93">
        <v>32</v>
      </c>
    </row>
    <row r="35" spans="1:31" ht="18.95" customHeight="1" x14ac:dyDescent="0.2">
      <c r="A35" s="46">
        <v>33</v>
      </c>
      <c r="B35" s="47" t="s">
        <v>57</v>
      </c>
      <c r="C35" s="49">
        <v>5</v>
      </c>
      <c r="D35" s="38">
        <v>5</v>
      </c>
      <c r="E35" s="23">
        <v>653</v>
      </c>
      <c r="F35" s="39">
        <v>634</v>
      </c>
      <c r="G35" s="25">
        <f t="shared" si="0"/>
        <v>-19</v>
      </c>
      <c r="H35" s="26">
        <f t="shared" si="1"/>
        <v>13.19191919191919</v>
      </c>
      <c r="I35" s="27">
        <f t="shared" si="1"/>
        <v>12.808080808080808</v>
      </c>
      <c r="J35" s="28">
        <v>644</v>
      </c>
      <c r="K35" s="39">
        <v>636</v>
      </c>
      <c r="L35" s="25">
        <f t="shared" si="2"/>
        <v>-8</v>
      </c>
      <c r="M35" s="31">
        <v>0</v>
      </c>
      <c r="N35" s="39">
        <v>1</v>
      </c>
      <c r="O35" s="25">
        <f t="shared" si="3"/>
        <v>1</v>
      </c>
      <c r="P35" s="26">
        <f t="shared" si="4"/>
        <v>0</v>
      </c>
      <c r="Q35" s="27">
        <f t="shared" si="4"/>
        <v>0.15723270440251574</v>
      </c>
      <c r="R35" s="26">
        <f t="shared" si="5"/>
        <v>13.01010101010101</v>
      </c>
      <c r="S35" s="27">
        <f t="shared" si="5"/>
        <v>12.848484848484848</v>
      </c>
      <c r="T35" s="28">
        <v>96</v>
      </c>
      <c r="U35" s="39">
        <v>88</v>
      </c>
      <c r="V35" s="25">
        <f t="shared" si="6"/>
        <v>-8</v>
      </c>
      <c r="W35" s="31">
        <f t="shared" si="7"/>
        <v>19.2</v>
      </c>
      <c r="X35" s="24">
        <f t="shared" si="7"/>
        <v>17.600000000000001</v>
      </c>
      <c r="Y35" s="88">
        <v>66</v>
      </c>
      <c r="Z35" s="91">
        <v>71</v>
      </c>
      <c r="AA35" s="26">
        <v>0.18382352941176469</v>
      </c>
      <c r="AB35" s="42">
        <v>0.18761726078799248</v>
      </c>
      <c r="AC35" s="89">
        <v>2.7573529411764706</v>
      </c>
      <c r="AD35" s="91">
        <v>1.5009380863039399</v>
      </c>
      <c r="AE35" s="93">
        <v>33</v>
      </c>
    </row>
    <row r="36" spans="1:31" ht="18.95" customHeight="1" x14ac:dyDescent="0.2">
      <c r="A36" s="46">
        <v>34</v>
      </c>
      <c r="B36" s="47" t="s">
        <v>58</v>
      </c>
      <c r="C36" s="49">
        <v>4</v>
      </c>
      <c r="D36" s="38">
        <v>4</v>
      </c>
      <c r="E36" s="23">
        <v>462</v>
      </c>
      <c r="F36" s="39">
        <v>386</v>
      </c>
      <c r="G36" s="25">
        <f t="shared" si="0"/>
        <v>-76</v>
      </c>
      <c r="H36" s="26">
        <f t="shared" si="1"/>
        <v>11.666666666666666</v>
      </c>
      <c r="I36" s="27">
        <f t="shared" si="1"/>
        <v>9.7474747474747474</v>
      </c>
      <c r="J36" s="28">
        <v>479</v>
      </c>
      <c r="K36" s="39">
        <v>389</v>
      </c>
      <c r="L36" s="25">
        <f t="shared" si="2"/>
        <v>-90</v>
      </c>
      <c r="M36" s="31">
        <v>0</v>
      </c>
      <c r="N36" s="39">
        <v>0</v>
      </c>
      <c r="O36" s="25">
        <f t="shared" si="3"/>
        <v>0</v>
      </c>
      <c r="P36" s="26">
        <f t="shared" si="4"/>
        <v>0</v>
      </c>
      <c r="Q36" s="27">
        <f t="shared" si="4"/>
        <v>0</v>
      </c>
      <c r="R36" s="26">
        <f t="shared" si="5"/>
        <v>12.095959595959595</v>
      </c>
      <c r="S36" s="27">
        <f t="shared" si="5"/>
        <v>9.8232323232323235</v>
      </c>
      <c r="T36" s="28">
        <v>47</v>
      </c>
      <c r="U36" s="39">
        <v>44</v>
      </c>
      <c r="V36" s="25">
        <f t="shared" si="6"/>
        <v>-3</v>
      </c>
      <c r="W36" s="31">
        <f t="shared" si="7"/>
        <v>11.75</v>
      </c>
      <c r="X36" s="24">
        <f t="shared" si="7"/>
        <v>11</v>
      </c>
      <c r="Y36" s="88">
        <v>63.5</v>
      </c>
      <c r="Z36" s="91">
        <v>67.5</v>
      </c>
      <c r="AA36" s="26">
        <v>0.24038461538461539</v>
      </c>
      <c r="AB36" s="42">
        <v>0.58823529411764708</v>
      </c>
      <c r="AC36" s="89">
        <v>4.3269230769230766</v>
      </c>
      <c r="AD36" s="91">
        <v>3.2352941176470593</v>
      </c>
      <c r="AE36" s="93">
        <v>34</v>
      </c>
    </row>
    <row r="37" spans="1:31" ht="18.95" customHeight="1" x14ac:dyDescent="0.2">
      <c r="A37" s="46">
        <v>35</v>
      </c>
      <c r="B37" s="47" t="s">
        <v>59</v>
      </c>
      <c r="C37" s="49">
        <v>9</v>
      </c>
      <c r="D37" s="38">
        <v>9</v>
      </c>
      <c r="E37" s="23">
        <v>1538</v>
      </c>
      <c r="F37" s="39">
        <v>1587</v>
      </c>
      <c r="G37" s="25">
        <f t="shared" si="0"/>
        <v>49</v>
      </c>
      <c r="H37" s="26">
        <f t="shared" si="1"/>
        <v>17.261503928170594</v>
      </c>
      <c r="I37" s="27">
        <f t="shared" si="1"/>
        <v>17.811447811447813</v>
      </c>
      <c r="J37" s="28">
        <v>1652</v>
      </c>
      <c r="K37" s="39">
        <v>1592</v>
      </c>
      <c r="L37" s="25">
        <f t="shared" si="2"/>
        <v>-60</v>
      </c>
      <c r="M37" s="31">
        <v>184</v>
      </c>
      <c r="N37" s="39">
        <v>67</v>
      </c>
      <c r="O37" s="25">
        <f t="shared" si="3"/>
        <v>-117</v>
      </c>
      <c r="P37" s="26">
        <f t="shared" si="4"/>
        <v>11.138014527845035</v>
      </c>
      <c r="Q37" s="27">
        <f t="shared" si="4"/>
        <v>4.208542713567839</v>
      </c>
      <c r="R37" s="26">
        <f t="shared" si="5"/>
        <v>18.540965207631871</v>
      </c>
      <c r="S37" s="27">
        <f t="shared" si="5"/>
        <v>17.8675645342312</v>
      </c>
      <c r="T37" s="28">
        <v>306</v>
      </c>
      <c r="U37" s="39">
        <v>290</v>
      </c>
      <c r="V37" s="25">
        <f t="shared" si="6"/>
        <v>-16</v>
      </c>
      <c r="W37" s="31">
        <f t="shared" si="7"/>
        <v>34</v>
      </c>
      <c r="X37" s="24">
        <f t="shared" si="7"/>
        <v>32.222222222222221</v>
      </c>
      <c r="Y37" s="88">
        <v>69.5</v>
      </c>
      <c r="Z37" s="91">
        <v>65.400000000000006</v>
      </c>
      <c r="AA37" s="26">
        <v>0.75809786354238462</v>
      </c>
      <c r="AB37" s="42">
        <v>0.83916083916083917</v>
      </c>
      <c r="AC37" s="89">
        <v>2.2053756030323912</v>
      </c>
      <c r="AD37" s="91">
        <v>2.9370629370629371</v>
      </c>
      <c r="AE37" s="93">
        <v>35</v>
      </c>
    </row>
    <row r="38" spans="1:31" ht="18.95" customHeight="1" x14ac:dyDescent="0.2">
      <c r="A38" s="46">
        <v>36</v>
      </c>
      <c r="B38" s="47" t="s">
        <v>60</v>
      </c>
      <c r="C38" s="49">
        <v>3</v>
      </c>
      <c r="D38" s="38">
        <v>3</v>
      </c>
      <c r="E38" s="23">
        <v>169</v>
      </c>
      <c r="F38" s="39">
        <v>253</v>
      </c>
      <c r="G38" s="25">
        <f t="shared" si="0"/>
        <v>84</v>
      </c>
      <c r="H38" s="26">
        <f t="shared" si="1"/>
        <v>5.6902356902356903</v>
      </c>
      <c r="I38" s="27">
        <f t="shared" si="1"/>
        <v>8.5185185185185173</v>
      </c>
      <c r="J38" s="28">
        <v>191</v>
      </c>
      <c r="K38" s="39">
        <v>249</v>
      </c>
      <c r="L38" s="25">
        <f t="shared" si="2"/>
        <v>58</v>
      </c>
      <c r="M38" s="31">
        <v>11</v>
      </c>
      <c r="N38" s="39">
        <v>20</v>
      </c>
      <c r="O38" s="25">
        <f t="shared" si="3"/>
        <v>9</v>
      </c>
      <c r="P38" s="26">
        <f t="shared" si="4"/>
        <v>5.7591623036649215</v>
      </c>
      <c r="Q38" s="27">
        <f t="shared" si="4"/>
        <v>8.0321285140562253</v>
      </c>
      <c r="R38" s="26">
        <f t="shared" si="5"/>
        <v>6.4309764309764308</v>
      </c>
      <c r="S38" s="27">
        <f t="shared" si="5"/>
        <v>8.3838383838383841</v>
      </c>
      <c r="T38" s="28">
        <v>29</v>
      </c>
      <c r="U38" s="39">
        <v>33</v>
      </c>
      <c r="V38" s="25">
        <f t="shared" si="6"/>
        <v>4</v>
      </c>
      <c r="W38" s="31">
        <f t="shared" si="7"/>
        <v>9.6666666666666661</v>
      </c>
      <c r="X38" s="24">
        <f t="shared" si="7"/>
        <v>11</v>
      </c>
      <c r="Y38" s="88">
        <v>68.8</v>
      </c>
      <c r="Z38" s="91">
        <v>72.7</v>
      </c>
      <c r="AA38" s="26">
        <v>0</v>
      </c>
      <c r="AB38" s="42">
        <v>1.4563106796116505</v>
      </c>
      <c r="AC38" s="89">
        <v>3.2051282051282048</v>
      </c>
      <c r="AD38" s="91">
        <v>0</v>
      </c>
      <c r="AE38" s="93">
        <v>36</v>
      </c>
    </row>
    <row r="39" spans="1:31" ht="18.95" customHeight="1" x14ac:dyDescent="0.2">
      <c r="A39" s="46">
        <v>38</v>
      </c>
      <c r="B39" s="47" t="s">
        <v>61</v>
      </c>
      <c r="C39" s="49">
        <v>4</v>
      </c>
      <c r="D39" s="38">
        <v>4</v>
      </c>
      <c r="E39" s="23">
        <v>775</v>
      </c>
      <c r="F39" s="39">
        <v>746</v>
      </c>
      <c r="G39" s="25">
        <f t="shared" si="0"/>
        <v>-29</v>
      </c>
      <c r="H39" s="26">
        <f t="shared" si="1"/>
        <v>19.570707070707069</v>
      </c>
      <c r="I39" s="27">
        <f t="shared" si="1"/>
        <v>18.838383838383837</v>
      </c>
      <c r="J39" s="28">
        <v>729</v>
      </c>
      <c r="K39" s="39">
        <v>733</v>
      </c>
      <c r="L39" s="25">
        <f t="shared" si="2"/>
        <v>4</v>
      </c>
      <c r="M39" s="31">
        <v>100</v>
      </c>
      <c r="N39" s="39">
        <v>100</v>
      </c>
      <c r="O39" s="25">
        <f t="shared" si="3"/>
        <v>0</v>
      </c>
      <c r="P39" s="26">
        <f t="shared" si="4"/>
        <v>13.717421124828533</v>
      </c>
      <c r="Q39" s="27">
        <f t="shared" si="4"/>
        <v>13.642564802182811</v>
      </c>
      <c r="R39" s="26">
        <f t="shared" si="5"/>
        <v>18.40909090909091</v>
      </c>
      <c r="S39" s="27">
        <f t="shared" si="5"/>
        <v>18.51010101010101</v>
      </c>
      <c r="T39" s="28">
        <v>113</v>
      </c>
      <c r="U39" s="39">
        <v>122</v>
      </c>
      <c r="V39" s="25">
        <f t="shared" si="6"/>
        <v>9</v>
      </c>
      <c r="W39" s="31">
        <f t="shared" si="7"/>
        <v>28.25</v>
      </c>
      <c r="X39" s="24">
        <f t="shared" si="7"/>
        <v>30.5</v>
      </c>
      <c r="Y39" s="88">
        <v>67</v>
      </c>
      <c r="Z39" s="91">
        <v>65.400000000000006</v>
      </c>
      <c r="AA39" s="26">
        <v>0.62402496099843996</v>
      </c>
      <c r="AB39" s="42">
        <v>1.1075949367088607</v>
      </c>
      <c r="AC39" s="89">
        <v>4.3681747269890794</v>
      </c>
      <c r="AD39" s="91">
        <v>3.1645569620253164</v>
      </c>
      <c r="AE39" s="93">
        <v>38</v>
      </c>
    </row>
    <row r="40" spans="1:31" ht="18.95" customHeight="1" thickBot="1" x14ac:dyDescent="0.25">
      <c r="A40" s="50" t="s">
        <v>62</v>
      </c>
      <c r="B40" s="47" t="s">
        <v>63</v>
      </c>
      <c r="C40" s="51">
        <v>6</v>
      </c>
      <c r="D40" s="52">
        <v>6</v>
      </c>
      <c r="E40" s="23">
        <v>1979</v>
      </c>
      <c r="F40" s="54">
        <v>2397</v>
      </c>
      <c r="G40" s="25">
        <f t="shared" si="0"/>
        <v>418</v>
      </c>
      <c r="H40" s="26">
        <f t="shared" si="1"/>
        <v>33.316498316498311</v>
      </c>
      <c r="I40" s="27">
        <f t="shared" si="1"/>
        <v>40.353535353535349</v>
      </c>
      <c r="J40" s="28">
        <v>1891</v>
      </c>
      <c r="K40" s="54">
        <v>2352</v>
      </c>
      <c r="L40" s="25">
        <f t="shared" si="2"/>
        <v>461</v>
      </c>
      <c r="M40" s="31">
        <v>297</v>
      </c>
      <c r="N40" s="54">
        <v>255</v>
      </c>
      <c r="O40" s="25">
        <f t="shared" si="3"/>
        <v>-42</v>
      </c>
      <c r="P40" s="26">
        <f t="shared" si="4"/>
        <v>15.705975674246432</v>
      </c>
      <c r="Q40" s="27">
        <f t="shared" si="4"/>
        <v>10.841836734693878</v>
      </c>
      <c r="R40" s="26">
        <f t="shared" si="5"/>
        <v>31.835016835016837</v>
      </c>
      <c r="S40" s="27">
        <f t="shared" si="5"/>
        <v>39.595959595959592</v>
      </c>
      <c r="T40" s="28">
        <v>444</v>
      </c>
      <c r="U40" s="54">
        <v>472</v>
      </c>
      <c r="V40" s="25">
        <f t="shared" si="6"/>
        <v>28</v>
      </c>
      <c r="W40" s="31">
        <f t="shared" si="7"/>
        <v>74</v>
      </c>
      <c r="X40" s="24">
        <f t="shared" si="7"/>
        <v>78.666666666666671</v>
      </c>
      <c r="Y40" s="95">
        <v>71.5</v>
      </c>
      <c r="Z40" s="96">
        <v>66.099999999999994</v>
      </c>
      <c r="AA40" s="97">
        <v>0.24875621890547264</v>
      </c>
      <c r="AB40" s="57">
        <v>0.64165844027640673</v>
      </c>
      <c r="AC40" s="98">
        <v>3.0472636815920398</v>
      </c>
      <c r="AD40" s="96">
        <v>3.1095755182625866</v>
      </c>
      <c r="AE40" s="99" t="s">
        <v>62</v>
      </c>
    </row>
    <row r="41" spans="1:31" ht="18.95" customHeight="1" thickTop="1" thickBot="1" x14ac:dyDescent="0.25">
      <c r="A41" s="62"/>
      <c r="B41" s="63" t="s">
        <v>64</v>
      </c>
      <c r="C41" s="64">
        <v>297</v>
      </c>
      <c r="D41" s="65">
        <v>297</v>
      </c>
      <c r="E41" s="66">
        <f>SUM(E6:E40)</f>
        <v>52853</v>
      </c>
      <c r="F41" s="67">
        <f>SUM(F6:F40)</f>
        <v>54208</v>
      </c>
      <c r="G41" s="68">
        <f>F41-E41</f>
        <v>1355</v>
      </c>
      <c r="H41" s="100">
        <f>E41/C41/9.9</f>
        <v>17.975376662245349</v>
      </c>
      <c r="I41" s="74">
        <f>F41/D41/9.9</f>
        <v>18.436213991769545</v>
      </c>
      <c r="J41" s="66">
        <f>SUM(J6:J40)</f>
        <v>51835</v>
      </c>
      <c r="K41" s="67">
        <f>SUM(K6:K40)</f>
        <v>55153</v>
      </c>
      <c r="L41" s="68">
        <f>K41-J41</f>
        <v>3318</v>
      </c>
      <c r="M41" s="75">
        <f>SUM(M6:M40)</f>
        <v>4972</v>
      </c>
      <c r="N41" s="67">
        <f>SUM(N6:N40)</f>
        <v>5828</v>
      </c>
      <c r="O41" s="68">
        <f>N41-M41</f>
        <v>856</v>
      </c>
      <c r="P41" s="69">
        <f>M41/J41*100</f>
        <v>9.5919745345808813</v>
      </c>
      <c r="Q41" s="74">
        <f>N41/K41*100</f>
        <v>10.566968251953657</v>
      </c>
      <c r="R41" s="69">
        <f>J41/C41/9.9</f>
        <v>17.629153487739345</v>
      </c>
      <c r="S41" s="74">
        <f>K41/D41/9.9</f>
        <v>18.757609767710775</v>
      </c>
      <c r="T41" s="66">
        <f>SUM(T6:T40)</f>
        <v>14112</v>
      </c>
      <c r="U41" s="67">
        <f>SUM(U6:U40)</f>
        <v>12051</v>
      </c>
      <c r="V41" s="68">
        <f>U41-T41</f>
        <v>-2061</v>
      </c>
      <c r="W41" s="75">
        <f>T41/C41</f>
        <v>47.515151515151516</v>
      </c>
      <c r="X41" s="67">
        <f>U41/D41</f>
        <v>40.575757575757578</v>
      </c>
      <c r="Y41" s="101">
        <v>73.099999999999994</v>
      </c>
      <c r="Z41" s="74">
        <v>70.599999999999994</v>
      </c>
      <c r="AA41" s="69">
        <v>0.6934877530529806</v>
      </c>
      <c r="AB41" s="77">
        <v>0.80360083433966401</v>
      </c>
      <c r="AC41" s="102">
        <v>3.7056062764144118</v>
      </c>
      <c r="AD41" s="74">
        <v>3.8555275002744542</v>
      </c>
      <c r="AE41" s="103"/>
    </row>
    <row r="42" spans="1:31" ht="10.5" customHeight="1" x14ac:dyDescent="0.2"/>
    <row r="43" spans="1:31" ht="16.5" customHeight="1" x14ac:dyDescent="0.2">
      <c r="A43" s="104" t="s">
        <v>65</v>
      </c>
      <c r="B43" s="105" t="s">
        <v>78</v>
      </c>
      <c r="C43" s="106"/>
      <c r="D43" s="106"/>
      <c r="E43" s="106"/>
      <c r="F43" s="106"/>
      <c r="G43" s="106"/>
      <c r="H43" s="106"/>
      <c r="I43" s="107"/>
    </row>
    <row r="44" spans="1:31" ht="17.25" customHeight="1" x14ac:dyDescent="0.25">
      <c r="A44" s="104" t="s">
        <v>67</v>
      </c>
      <c r="B44" s="221" t="s">
        <v>79</v>
      </c>
      <c r="C44" s="221"/>
      <c r="D44" s="221"/>
      <c r="E44" s="221"/>
      <c r="F44" s="221"/>
      <c r="G44" s="221"/>
      <c r="H44" s="221"/>
      <c r="I44" s="221"/>
    </row>
    <row r="45" spans="1:31" ht="18" customHeight="1" x14ac:dyDescent="0.2"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</row>
    <row r="46" spans="1:31" x14ac:dyDescent="0.2"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</row>
  </sheetData>
  <mergeCells count="22">
    <mergeCell ref="B44:I44"/>
    <mergeCell ref="AE2:AE4"/>
    <mergeCell ref="E3:G4"/>
    <mergeCell ref="H3:I4"/>
    <mergeCell ref="J3:L4"/>
    <mergeCell ref="M3:Q3"/>
    <mergeCell ref="R3:S4"/>
    <mergeCell ref="T3:V4"/>
    <mergeCell ref="W3:X4"/>
    <mergeCell ref="Y3:Z4"/>
    <mergeCell ref="AA3:AB4"/>
    <mergeCell ref="A1:AD1"/>
    <mergeCell ref="A2:A4"/>
    <mergeCell ref="B2:B5"/>
    <mergeCell ref="C2:D4"/>
    <mergeCell ref="E2:I2"/>
    <mergeCell ref="J2:S2"/>
    <mergeCell ref="T2:X2"/>
    <mergeCell ref="Y2:AD2"/>
    <mergeCell ref="AC3:AD4"/>
    <mergeCell ref="M4:O4"/>
    <mergeCell ref="P4:Q4"/>
  </mergeCells>
  <pageMargins left="0.51181102362204722" right="0.19685039370078741" top="0.27559055118110237" bottom="0.27559055118110237" header="0.23622047244094491" footer="0.23622047244094491"/>
  <pageSetup paperSize="8" scale="6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5"/>
  <sheetViews>
    <sheetView showGridLines="0" tabSelected="1" view="pageBreakPreview" zoomScaleNormal="100" zoomScaleSheetLayoutView="100" workbookViewId="0">
      <selection activeCell="AQ5" sqref="AQ5"/>
    </sheetView>
  </sheetViews>
  <sheetFormatPr defaultRowHeight="12.75" x14ac:dyDescent="0.2"/>
  <cols>
    <col min="1" max="1" width="2.85546875" customWidth="1"/>
    <col min="2" max="2" width="22.5703125" customWidth="1"/>
    <col min="3" max="3" width="4.42578125" bestFit="1" customWidth="1"/>
    <col min="4" max="5" width="5.28515625" bestFit="1" customWidth="1"/>
    <col min="6" max="6" width="5.7109375" customWidth="1"/>
    <col min="7" max="7" width="5" bestFit="1" customWidth="1"/>
    <col min="8" max="8" width="4.42578125" customWidth="1"/>
    <col min="9" max="9" width="5.28515625" customWidth="1"/>
    <col min="10" max="10" width="5.28515625" bestFit="1" customWidth="1"/>
    <col min="11" max="11" width="5.85546875" customWidth="1"/>
    <col min="12" max="12" width="5" customWidth="1"/>
    <col min="13" max="14" width="4.42578125" bestFit="1" customWidth="1"/>
    <col min="15" max="15" width="4.140625" bestFit="1" customWidth="1"/>
    <col min="16" max="16" width="5.42578125" customWidth="1"/>
    <col min="17" max="17" width="5.140625" customWidth="1"/>
    <col min="18" max="18" width="4.85546875" bestFit="1" customWidth="1"/>
    <col min="19" max="21" width="4.42578125" bestFit="1" customWidth="1"/>
    <col min="22" max="22" width="5.140625" customWidth="1"/>
    <col min="23" max="24" width="4.42578125" bestFit="1" customWidth="1"/>
    <col min="25" max="25" width="5.28515625" bestFit="1" customWidth="1"/>
    <col min="26" max="26" width="5.28515625" customWidth="1"/>
    <col min="27" max="27" width="5" bestFit="1" customWidth="1"/>
    <col min="28" max="28" width="6.85546875" customWidth="1"/>
    <col min="29" max="29" width="6.140625" customWidth="1"/>
    <col min="30" max="30" width="6.28515625" customWidth="1"/>
    <col min="31" max="31" width="6.5703125" customWidth="1"/>
    <col min="32" max="32" width="5.85546875" customWidth="1"/>
    <col min="33" max="33" width="6.42578125" customWidth="1"/>
    <col min="34" max="34" width="6.28515625" customWidth="1"/>
    <col min="35" max="35" width="6.140625" customWidth="1"/>
    <col min="36" max="36" width="7.140625" customWidth="1"/>
    <col min="37" max="37" width="6.140625" customWidth="1"/>
    <col min="38" max="38" width="5.85546875" customWidth="1"/>
    <col min="39" max="39" width="2.5703125" customWidth="1"/>
  </cols>
  <sheetData>
    <row r="1" spans="1:39" ht="16.5" customHeight="1" thickBot="1" x14ac:dyDescent="0.25">
      <c r="A1" s="234" t="s">
        <v>80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</row>
    <row r="2" spans="1:39" ht="25.5" customHeight="1" x14ac:dyDescent="0.2">
      <c r="A2" s="175" t="s">
        <v>1</v>
      </c>
      <c r="B2" s="179" t="s">
        <v>2</v>
      </c>
      <c r="C2" s="193" t="s">
        <v>3</v>
      </c>
      <c r="D2" s="194"/>
      <c r="E2" s="235" t="s">
        <v>81</v>
      </c>
      <c r="F2" s="189"/>
      <c r="G2" s="189"/>
      <c r="H2" s="189"/>
      <c r="I2" s="190"/>
      <c r="J2" s="191" t="s">
        <v>82</v>
      </c>
      <c r="K2" s="192"/>
      <c r="L2" s="192"/>
      <c r="M2" s="192"/>
      <c r="N2" s="192"/>
      <c r="O2" s="192"/>
      <c r="P2" s="192"/>
      <c r="Q2" s="192"/>
      <c r="R2" s="192"/>
      <c r="S2" s="192"/>
      <c r="T2" s="191" t="s">
        <v>6</v>
      </c>
      <c r="U2" s="192"/>
      <c r="V2" s="192"/>
      <c r="W2" s="192"/>
      <c r="X2" s="192"/>
      <c r="Y2" s="193" t="s">
        <v>83</v>
      </c>
      <c r="Z2" s="236"/>
      <c r="AA2" s="237"/>
      <c r="AB2" s="193" t="s">
        <v>84</v>
      </c>
      <c r="AC2" s="194"/>
      <c r="AD2" s="194"/>
      <c r="AE2" s="194"/>
      <c r="AF2" s="194"/>
      <c r="AG2" s="240"/>
      <c r="AH2" s="241" t="s">
        <v>85</v>
      </c>
      <c r="AI2" s="242"/>
      <c r="AJ2" s="242"/>
      <c r="AK2" s="242"/>
      <c r="AL2" s="243"/>
      <c r="AM2" s="222" t="s">
        <v>1</v>
      </c>
    </row>
    <row r="3" spans="1:39" ht="27.75" customHeight="1" x14ac:dyDescent="0.2">
      <c r="A3" s="176"/>
      <c r="B3" s="180"/>
      <c r="C3" s="219"/>
      <c r="D3" s="163"/>
      <c r="E3" s="166" t="s">
        <v>9</v>
      </c>
      <c r="F3" s="167"/>
      <c r="G3" s="168"/>
      <c r="H3" s="206" t="s">
        <v>10</v>
      </c>
      <c r="I3" s="167"/>
      <c r="J3" s="166" t="s">
        <v>9</v>
      </c>
      <c r="K3" s="167"/>
      <c r="L3" s="168"/>
      <c r="M3" s="203" t="s">
        <v>11</v>
      </c>
      <c r="N3" s="204"/>
      <c r="O3" s="204"/>
      <c r="P3" s="204"/>
      <c r="Q3" s="204"/>
      <c r="R3" s="206" t="s">
        <v>10</v>
      </c>
      <c r="S3" s="167"/>
      <c r="T3" s="166" t="s">
        <v>9</v>
      </c>
      <c r="U3" s="167"/>
      <c r="V3" s="168"/>
      <c r="W3" s="162" t="s">
        <v>12</v>
      </c>
      <c r="X3" s="163"/>
      <c r="Y3" s="166"/>
      <c r="Z3" s="167"/>
      <c r="AA3" s="238"/>
      <c r="AB3" s="195" t="s">
        <v>86</v>
      </c>
      <c r="AC3" s="196"/>
      <c r="AD3" s="199" t="s">
        <v>87</v>
      </c>
      <c r="AE3" s="200"/>
      <c r="AF3" s="199" t="s">
        <v>88</v>
      </c>
      <c r="AG3" s="245"/>
      <c r="AH3" s="219" t="s">
        <v>9</v>
      </c>
      <c r="AI3" s="163"/>
      <c r="AJ3" s="247"/>
      <c r="AK3" s="206" t="s">
        <v>10</v>
      </c>
      <c r="AL3" s="238"/>
      <c r="AM3" s="209"/>
    </row>
    <row r="4" spans="1:39" ht="36.75" customHeight="1" x14ac:dyDescent="0.2">
      <c r="A4" s="177"/>
      <c r="B4" s="181"/>
      <c r="C4" s="232"/>
      <c r="D4" s="165"/>
      <c r="E4" s="169"/>
      <c r="F4" s="170"/>
      <c r="G4" s="171"/>
      <c r="H4" s="207"/>
      <c r="I4" s="170"/>
      <c r="J4" s="169"/>
      <c r="K4" s="170"/>
      <c r="L4" s="171"/>
      <c r="M4" s="203" t="s">
        <v>9</v>
      </c>
      <c r="N4" s="204"/>
      <c r="O4" s="205"/>
      <c r="P4" s="204" t="s">
        <v>17</v>
      </c>
      <c r="Q4" s="204"/>
      <c r="R4" s="207"/>
      <c r="S4" s="170"/>
      <c r="T4" s="169"/>
      <c r="U4" s="170"/>
      <c r="V4" s="171"/>
      <c r="W4" s="164"/>
      <c r="X4" s="165"/>
      <c r="Y4" s="169"/>
      <c r="Z4" s="170"/>
      <c r="AA4" s="239"/>
      <c r="AB4" s="187"/>
      <c r="AC4" s="188"/>
      <c r="AD4" s="201"/>
      <c r="AE4" s="202"/>
      <c r="AF4" s="201"/>
      <c r="AG4" s="246"/>
      <c r="AH4" s="232"/>
      <c r="AI4" s="165"/>
      <c r="AJ4" s="233"/>
      <c r="AK4" s="207"/>
      <c r="AL4" s="239"/>
      <c r="AM4" s="209"/>
    </row>
    <row r="5" spans="1:39" ht="17.25" customHeight="1" thickBot="1" x14ac:dyDescent="0.25">
      <c r="A5" s="178"/>
      <c r="B5" s="182"/>
      <c r="C5" s="1">
        <v>2023</v>
      </c>
      <c r="D5" s="2">
        <v>2024</v>
      </c>
      <c r="E5" s="3">
        <v>2023</v>
      </c>
      <c r="F5" s="4">
        <v>2024</v>
      </c>
      <c r="G5" s="5"/>
      <c r="H5" s="6">
        <v>2023</v>
      </c>
      <c r="I5" s="7">
        <v>2024</v>
      </c>
      <c r="J5" s="8">
        <v>2023</v>
      </c>
      <c r="K5" s="4">
        <v>2024</v>
      </c>
      <c r="L5" s="5"/>
      <c r="M5" s="9">
        <v>2023</v>
      </c>
      <c r="N5" s="4">
        <v>2024</v>
      </c>
      <c r="O5" s="5"/>
      <c r="P5" s="10">
        <v>2023</v>
      </c>
      <c r="Q5" s="11">
        <v>2024</v>
      </c>
      <c r="R5" s="9">
        <v>2023</v>
      </c>
      <c r="S5" s="12">
        <v>2024</v>
      </c>
      <c r="T5" s="13">
        <v>2023</v>
      </c>
      <c r="U5" s="4">
        <v>2024</v>
      </c>
      <c r="V5" s="5"/>
      <c r="W5" s="14">
        <v>2023</v>
      </c>
      <c r="X5" s="15">
        <v>2024</v>
      </c>
      <c r="Y5" s="13">
        <v>2023</v>
      </c>
      <c r="Z5" s="4">
        <v>2024</v>
      </c>
      <c r="AA5" s="5"/>
      <c r="AB5" s="16">
        <v>2023</v>
      </c>
      <c r="AC5" s="12">
        <v>2024</v>
      </c>
      <c r="AD5" s="9">
        <v>2023</v>
      </c>
      <c r="AE5" s="87">
        <v>2024</v>
      </c>
      <c r="AF5" s="18">
        <v>2023</v>
      </c>
      <c r="AG5" s="110">
        <v>2024</v>
      </c>
      <c r="AH5" s="111">
        <v>2023</v>
      </c>
      <c r="AI5" s="4">
        <v>2024</v>
      </c>
      <c r="AJ5" s="112"/>
      <c r="AK5" s="113">
        <v>2023</v>
      </c>
      <c r="AL5" s="114">
        <v>2024</v>
      </c>
      <c r="AM5" s="244"/>
    </row>
    <row r="6" spans="1:39" ht="17.45" customHeight="1" x14ac:dyDescent="0.2">
      <c r="A6" s="19" t="s">
        <v>19</v>
      </c>
      <c r="B6" s="47" t="s">
        <v>20</v>
      </c>
      <c r="C6" s="21">
        <v>24</v>
      </c>
      <c r="D6" s="22">
        <v>24</v>
      </c>
      <c r="E6" s="23">
        <v>851</v>
      </c>
      <c r="F6" s="24">
        <v>1238</v>
      </c>
      <c r="G6" s="25">
        <f>F6-E6</f>
        <v>387</v>
      </c>
      <c r="H6" s="26">
        <f>E6/C6/9.9</f>
        <v>3.5816498316498318</v>
      </c>
      <c r="I6" s="27">
        <f>F6/D6/9.9</f>
        <v>5.2104377104377102</v>
      </c>
      <c r="J6" s="115">
        <v>868</v>
      </c>
      <c r="K6" s="116">
        <v>1204</v>
      </c>
      <c r="L6" s="25">
        <f>K6-J6</f>
        <v>336</v>
      </c>
      <c r="M6" s="24">
        <v>2</v>
      </c>
      <c r="N6" s="29">
        <v>0</v>
      </c>
      <c r="O6" s="25">
        <f>N6-M6</f>
        <v>-2</v>
      </c>
      <c r="P6" s="27">
        <f>M6/J6*100</f>
        <v>0.2304147465437788</v>
      </c>
      <c r="Q6" s="30">
        <f>N6/K6*100</f>
        <v>0</v>
      </c>
      <c r="R6" s="26">
        <f>J6/C6/9.9</f>
        <v>3.6531986531986527</v>
      </c>
      <c r="S6" s="27">
        <f>K6/D6/9.9</f>
        <v>5.0673400673400666</v>
      </c>
      <c r="T6" s="28">
        <v>17</v>
      </c>
      <c r="U6" s="24">
        <v>51</v>
      </c>
      <c r="V6" s="25">
        <f>U6-T6</f>
        <v>34</v>
      </c>
      <c r="W6" s="31">
        <f>T6/C6</f>
        <v>0.70833333333333337</v>
      </c>
      <c r="X6" s="24">
        <f>U6/D6</f>
        <v>2.125</v>
      </c>
      <c r="Y6" s="28">
        <v>798</v>
      </c>
      <c r="Z6" s="24">
        <v>1144</v>
      </c>
      <c r="AA6" s="25">
        <f>Z6-Y6</f>
        <v>346</v>
      </c>
      <c r="AB6" s="117">
        <v>60</v>
      </c>
      <c r="AC6" s="118">
        <v>53.9</v>
      </c>
      <c r="AD6" s="119">
        <v>0.23837902264600713</v>
      </c>
      <c r="AE6" s="118">
        <v>0.33840947546531303</v>
      </c>
      <c r="AF6" s="119">
        <v>1.1918951132300357</v>
      </c>
      <c r="AG6" s="120">
        <v>1.1844331641285957</v>
      </c>
      <c r="AH6" s="121">
        <v>5699</v>
      </c>
      <c r="AI6" s="122">
        <v>4688</v>
      </c>
      <c r="AJ6" s="123">
        <f>AI6-AH6</f>
        <v>-1011</v>
      </c>
      <c r="AK6" s="124">
        <f>AH6/C6/9.9</f>
        <v>23.985690235690235</v>
      </c>
      <c r="AL6" s="125">
        <f>AI6/D6/9.9</f>
        <v>19.73063973063973</v>
      </c>
      <c r="AM6" s="19" t="s">
        <v>19</v>
      </c>
    </row>
    <row r="7" spans="1:39" ht="17.45" customHeight="1" x14ac:dyDescent="0.2">
      <c r="A7" s="36" t="s">
        <v>21</v>
      </c>
      <c r="B7" s="47" t="s">
        <v>22</v>
      </c>
      <c r="C7" s="37">
        <v>18</v>
      </c>
      <c r="D7" s="38">
        <v>18</v>
      </c>
      <c r="E7" s="23">
        <v>1736</v>
      </c>
      <c r="F7" s="39">
        <v>2152</v>
      </c>
      <c r="G7" s="25">
        <f t="shared" ref="G7:G40" si="0">F7-E7</f>
        <v>416</v>
      </c>
      <c r="H7" s="26">
        <f t="shared" ref="H7:I41" si="1">E7/C7/9.9</f>
        <v>9.7418630751964077</v>
      </c>
      <c r="I7" s="27">
        <f t="shared" si="1"/>
        <v>12.076318742985409</v>
      </c>
      <c r="J7" s="126">
        <v>1721</v>
      </c>
      <c r="K7" s="39">
        <v>2167</v>
      </c>
      <c r="L7" s="25">
        <f t="shared" ref="L7:L40" si="2">K7-J7</f>
        <v>446</v>
      </c>
      <c r="M7" s="24">
        <v>14</v>
      </c>
      <c r="N7" s="40">
        <v>16</v>
      </c>
      <c r="O7" s="25">
        <f t="shared" ref="O7:O40" si="3">N7-M7</f>
        <v>2</v>
      </c>
      <c r="P7" s="27">
        <f t="shared" ref="P7:Q40" si="4">M7/J7*100</f>
        <v>0.81348053457292269</v>
      </c>
      <c r="Q7" s="30">
        <f t="shared" si="4"/>
        <v>0.73834794646977386</v>
      </c>
      <c r="R7" s="26">
        <f t="shared" ref="R7:S41" si="5">J7/C7/9.9</f>
        <v>9.6576879910213247</v>
      </c>
      <c r="S7" s="27">
        <f t="shared" si="5"/>
        <v>12.160493827160494</v>
      </c>
      <c r="T7" s="28">
        <v>76</v>
      </c>
      <c r="U7" s="39">
        <v>61</v>
      </c>
      <c r="V7" s="25">
        <f t="shared" ref="V7:V40" si="6">U7-T7</f>
        <v>-15</v>
      </c>
      <c r="W7" s="31">
        <f t="shared" ref="W7:X40" si="7">T7/C7</f>
        <v>4.2222222222222223</v>
      </c>
      <c r="X7" s="24">
        <f t="shared" si="7"/>
        <v>3.3888888888888888</v>
      </c>
      <c r="Y7" s="28">
        <v>1466</v>
      </c>
      <c r="Z7" s="39">
        <v>1914</v>
      </c>
      <c r="AA7" s="25">
        <f t="shared" ref="AA7:AA40" si="8">Z7-Y7</f>
        <v>448</v>
      </c>
      <c r="AB7" s="127">
        <v>54.8</v>
      </c>
      <c r="AC7" s="94">
        <v>65.7</v>
      </c>
      <c r="AD7" s="128">
        <v>0.82742316784869974</v>
      </c>
      <c r="AE7" s="94">
        <v>0.56470588235294117</v>
      </c>
      <c r="AF7" s="128">
        <v>0.82742316784869974</v>
      </c>
      <c r="AG7" s="129">
        <v>0.56470588235294117</v>
      </c>
      <c r="AH7" s="130">
        <v>9929</v>
      </c>
      <c r="AI7" s="131">
        <v>9839</v>
      </c>
      <c r="AJ7" s="132">
        <f>AI7-AH7</f>
        <v>-90</v>
      </c>
      <c r="AK7" s="133">
        <f t="shared" ref="AK7:AL41" si="9">AH7/C7/9.9</f>
        <v>55.718294051627382</v>
      </c>
      <c r="AL7" s="134">
        <f t="shared" si="9"/>
        <v>55.213243546576876</v>
      </c>
      <c r="AM7" s="36" t="s">
        <v>21</v>
      </c>
    </row>
    <row r="8" spans="1:39" ht="17.45" customHeight="1" x14ac:dyDescent="0.2">
      <c r="A8" s="36" t="s">
        <v>23</v>
      </c>
      <c r="B8" s="47" t="s">
        <v>24</v>
      </c>
      <c r="C8" s="37">
        <v>16</v>
      </c>
      <c r="D8" s="38">
        <v>16</v>
      </c>
      <c r="E8" s="23">
        <v>347</v>
      </c>
      <c r="F8" s="39">
        <v>562</v>
      </c>
      <c r="G8" s="25">
        <f t="shared" si="0"/>
        <v>215</v>
      </c>
      <c r="H8" s="26">
        <f t="shared" si="1"/>
        <v>2.1906565656565657</v>
      </c>
      <c r="I8" s="27">
        <f t="shared" si="1"/>
        <v>3.547979797979798</v>
      </c>
      <c r="J8" s="126">
        <v>348</v>
      </c>
      <c r="K8" s="39">
        <v>502</v>
      </c>
      <c r="L8" s="25">
        <f t="shared" si="2"/>
        <v>154</v>
      </c>
      <c r="M8" s="24">
        <v>0</v>
      </c>
      <c r="N8" s="40">
        <v>3</v>
      </c>
      <c r="O8" s="25">
        <f t="shared" si="3"/>
        <v>3</v>
      </c>
      <c r="P8" s="27">
        <f t="shared" si="4"/>
        <v>0</v>
      </c>
      <c r="Q8" s="30">
        <f t="shared" si="4"/>
        <v>0.59760956175298807</v>
      </c>
      <c r="R8" s="26">
        <f t="shared" si="5"/>
        <v>2.1969696969696968</v>
      </c>
      <c r="S8" s="27">
        <f t="shared" si="5"/>
        <v>3.1691919191919191</v>
      </c>
      <c r="T8" s="28">
        <v>4</v>
      </c>
      <c r="U8" s="39">
        <v>64</v>
      </c>
      <c r="V8" s="25">
        <f t="shared" si="6"/>
        <v>60</v>
      </c>
      <c r="W8" s="31">
        <f t="shared" si="7"/>
        <v>0.25</v>
      </c>
      <c r="X8" s="24">
        <f t="shared" si="7"/>
        <v>4</v>
      </c>
      <c r="Y8" s="28">
        <v>312</v>
      </c>
      <c r="Z8" s="39">
        <v>459</v>
      </c>
      <c r="AA8" s="25">
        <f t="shared" si="8"/>
        <v>147</v>
      </c>
      <c r="AB8" s="127">
        <v>90</v>
      </c>
      <c r="AC8" s="94">
        <v>66.7</v>
      </c>
      <c r="AD8" s="128">
        <v>0</v>
      </c>
      <c r="AE8" s="94">
        <v>0.40899795501022501</v>
      </c>
      <c r="AF8" s="128">
        <v>0.3003003003003003</v>
      </c>
      <c r="AG8" s="129">
        <v>0.40899795501022501</v>
      </c>
      <c r="AH8" s="130">
        <v>5168</v>
      </c>
      <c r="AI8" s="131">
        <v>4817</v>
      </c>
      <c r="AJ8" s="132">
        <f t="shared" ref="AJ8:AJ41" si="10">AI8-AH8</f>
        <v>-351</v>
      </c>
      <c r="AK8" s="133">
        <f t="shared" si="9"/>
        <v>32.626262626262623</v>
      </c>
      <c r="AL8" s="134">
        <f t="shared" si="9"/>
        <v>30.410353535353533</v>
      </c>
      <c r="AM8" s="36" t="s">
        <v>23</v>
      </c>
    </row>
    <row r="9" spans="1:39" ht="17.45" customHeight="1" x14ac:dyDescent="0.2">
      <c r="A9" s="36" t="s">
        <v>25</v>
      </c>
      <c r="B9" s="47" t="s">
        <v>26</v>
      </c>
      <c r="C9" s="37">
        <v>15</v>
      </c>
      <c r="D9" s="38">
        <v>15</v>
      </c>
      <c r="E9" s="23">
        <v>338</v>
      </c>
      <c r="F9" s="39">
        <v>633</v>
      </c>
      <c r="G9" s="25">
        <f t="shared" si="0"/>
        <v>295</v>
      </c>
      <c r="H9" s="26">
        <f t="shared" si="1"/>
        <v>2.2760942760942764</v>
      </c>
      <c r="I9" s="27">
        <f t="shared" si="1"/>
        <v>4.262626262626263</v>
      </c>
      <c r="J9" s="126">
        <v>342</v>
      </c>
      <c r="K9" s="39">
        <v>626</v>
      </c>
      <c r="L9" s="25">
        <f t="shared" si="2"/>
        <v>284</v>
      </c>
      <c r="M9" s="24">
        <v>9</v>
      </c>
      <c r="N9" s="40">
        <v>9</v>
      </c>
      <c r="O9" s="25">
        <f t="shared" si="3"/>
        <v>0</v>
      </c>
      <c r="P9" s="27">
        <f t="shared" si="4"/>
        <v>2.6315789473684208</v>
      </c>
      <c r="Q9" s="30">
        <f t="shared" si="4"/>
        <v>1.4376996805111821</v>
      </c>
      <c r="R9" s="26">
        <f t="shared" si="5"/>
        <v>2.3030303030303032</v>
      </c>
      <c r="S9" s="27">
        <f t="shared" si="5"/>
        <v>4.2154882154882154</v>
      </c>
      <c r="T9" s="28">
        <v>1</v>
      </c>
      <c r="U9" s="39">
        <v>8</v>
      </c>
      <c r="V9" s="25">
        <f t="shared" si="6"/>
        <v>7</v>
      </c>
      <c r="W9" s="31">
        <f t="shared" si="7"/>
        <v>6.6666666666666666E-2</v>
      </c>
      <c r="X9" s="24">
        <f t="shared" si="7"/>
        <v>0.53333333333333333</v>
      </c>
      <c r="Y9" s="28">
        <v>304</v>
      </c>
      <c r="Z9" s="39">
        <v>593</v>
      </c>
      <c r="AA9" s="25">
        <f t="shared" si="8"/>
        <v>289</v>
      </c>
      <c r="AB9" s="127">
        <v>70</v>
      </c>
      <c r="AC9" s="94">
        <v>62.5</v>
      </c>
      <c r="AD9" s="128">
        <v>0.8875739644970414</v>
      </c>
      <c r="AE9" s="94">
        <v>0.49423393739703458</v>
      </c>
      <c r="AF9" s="128">
        <v>0</v>
      </c>
      <c r="AG9" s="129">
        <v>0.49423393739703458</v>
      </c>
      <c r="AH9" s="130">
        <v>5277</v>
      </c>
      <c r="AI9" s="131">
        <v>4178</v>
      </c>
      <c r="AJ9" s="132">
        <f t="shared" si="10"/>
        <v>-1099</v>
      </c>
      <c r="AK9" s="133">
        <f t="shared" si="9"/>
        <v>35.535353535353536</v>
      </c>
      <c r="AL9" s="134">
        <f t="shared" si="9"/>
        <v>28.134680134680135</v>
      </c>
      <c r="AM9" s="36" t="s">
        <v>25</v>
      </c>
    </row>
    <row r="10" spans="1:39" ht="17.45" customHeight="1" x14ac:dyDescent="0.2">
      <c r="A10" s="36" t="s">
        <v>27</v>
      </c>
      <c r="B10" s="47" t="s">
        <v>28</v>
      </c>
      <c r="C10" s="37">
        <v>13</v>
      </c>
      <c r="D10" s="38">
        <v>13</v>
      </c>
      <c r="E10" s="23">
        <v>529</v>
      </c>
      <c r="F10" s="39">
        <v>662</v>
      </c>
      <c r="G10" s="25">
        <f t="shared" si="0"/>
        <v>133</v>
      </c>
      <c r="H10" s="26">
        <f t="shared" si="1"/>
        <v>4.1103341103341107</v>
      </c>
      <c r="I10" s="27">
        <f t="shared" si="1"/>
        <v>5.1437451437451429</v>
      </c>
      <c r="J10" s="126">
        <v>530</v>
      </c>
      <c r="K10" s="39">
        <v>639</v>
      </c>
      <c r="L10" s="25">
        <f t="shared" si="2"/>
        <v>109</v>
      </c>
      <c r="M10" s="24">
        <v>0</v>
      </c>
      <c r="N10" s="40">
        <v>9</v>
      </c>
      <c r="O10" s="25">
        <f t="shared" si="3"/>
        <v>9</v>
      </c>
      <c r="P10" s="27">
        <f t="shared" si="4"/>
        <v>0</v>
      </c>
      <c r="Q10" s="30">
        <f t="shared" si="4"/>
        <v>1.4084507042253522</v>
      </c>
      <c r="R10" s="26">
        <f t="shared" si="5"/>
        <v>4.1181041181041174</v>
      </c>
      <c r="S10" s="27">
        <f t="shared" si="5"/>
        <v>4.965034965034965</v>
      </c>
      <c r="T10" s="28">
        <v>4</v>
      </c>
      <c r="U10" s="39">
        <v>27</v>
      </c>
      <c r="V10" s="25">
        <f t="shared" si="6"/>
        <v>23</v>
      </c>
      <c r="W10" s="31">
        <f t="shared" si="7"/>
        <v>0.30769230769230771</v>
      </c>
      <c r="X10" s="24">
        <f t="shared" si="7"/>
        <v>2.0769230769230771</v>
      </c>
      <c r="Y10" s="28">
        <v>512</v>
      </c>
      <c r="Z10" s="39">
        <v>602</v>
      </c>
      <c r="AA10" s="25">
        <f t="shared" si="8"/>
        <v>90</v>
      </c>
      <c r="AB10" s="127">
        <v>63.6</v>
      </c>
      <c r="AC10" s="94">
        <v>71.400000000000006</v>
      </c>
      <c r="AD10" s="128">
        <v>0.37950664136622392</v>
      </c>
      <c r="AE10" s="94">
        <v>0</v>
      </c>
      <c r="AF10" s="128">
        <v>0.37950664136622392</v>
      </c>
      <c r="AG10" s="129">
        <v>0.64</v>
      </c>
      <c r="AH10" s="130">
        <v>3636</v>
      </c>
      <c r="AI10" s="131">
        <v>3357</v>
      </c>
      <c r="AJ10" s="132">
        <f t="shared" si="10"/>
        <v>-279</v>
      </c>
      <c r="AK10" s="133">
        <f t="shared" si="9"/>
        <v>28.25174825174825</v>
      </c>
      <c r="AL10" s="134">
        <f t="shared" si="9"/>
        <v>26.083916083916083</v>
      </c>
      <c r="AM10" s="36" t="s">
        <v>27</v>
      </c>
    </row>
    <row r="11" spans="1:39" ht="17.45" customHeight="1" x14ac:dyDescent="0.2">
      <c r="A11" s="36" t="s">
        <v>29</v>
      </c>
      <c r="B11" s="47" t="s">
        <v>30</v>
      </c>
      <c r="C11" s="37">
        <v>8</v>
      </c>
      <c r="D11" s="38">
        <v>8</v>
      </c>
      <c r="E11" s="23">
        <v>84</v>
      </c>
      <c r="F11" s="39">
        <v>90</v>
      </c>
      <c r="G11" s="25">
        <f t="shared" si="0"/>
        <v>6</v>
      </c>
      <c r="H11" s="26">
        <f t="shared" si="1"/>
        <v>1.0606060606060606</v>
      </c>
      <c r="I11" s="27">
        <f t="shared" si="1"/>
        <v>1.1363636363636362</v>
      </c>
      <c r="J11" s="126">
        <v>80</v>
      </c>
      <c r="K11" s="39">
        <v>85</v>
      </c>
      <c r="L11" s="25">
        <f t="shared" si="2"/>
        <v>5</v>
      </c>
      <c r="M11" s="24">
        <v>2</v>
      </c>
      <c r="N11" s="40">
        <v>2</v>
      </c>
      <c r="O11" s="25">
        <f t="shared" si="3"/>
        <v>0</v>
      </c>
      <c r="P11" s="27">
        <f t="shared" si="4"/>
        <v>2.5</v>
      </c>
      <c r="Q11" s="30">
        <f t="shared" si="4"/>
        <v>2.3529411764705883</v>
      </c>
      <c r="R11" s="26">
        <f t="shared" si="5"/>
        <v>1.0101010101010102</v>
      </c>
      <c r="S11" s="27">
        <f t="shared" si="5"/>
        <v>1.0732323232323231</v>
      </c>
      <c r="T11" s="28">
        <v>2</v>
      </c>
      <c r="U11" s="39">
        <v>7</v>
      </c>
      <c r="V11" s="25">
        <f t="shared" si="6"/>
        <v>5</v>
      </c>
      <c r="W11" s="31">
        <f t="shared" si="7"/>
        <v>0.25</v>
      </c>
      <c r="X11" s="24">
        <f t="shared" si="7"/>
        <v>0.875</v>
      </c>
      <c r="Y11" s="28">
        <v>63</v>
      </c>
      <c r="Z11" s="39">
        <v>75</v>
      </c>
      <c r="AA11" s="25">
        <f t="shared" si="8"/>
        <v>12</v>
      </c>
      <c r="AB11" s="127">
        <v>75</v>
      </c>
      <c r="AC11" s="94">
        <v>75</v>
      </c>
      <c r="AD11" s="128">
        <v>0</v>
      </c>
      <c r="AE11" s="94">
        <v>1.2195121951219512</v>
      </c>
      <c r="AF11" s="128">
        <v>1.2987012987012987</v>
      </c>
      <c r="AG11" s="129">
        <v>1.2195121951219512</v>
      </c>
      <c r="AH11" s="130">
        <v>1871</v>
      </c>
      <c r="AI11" s="131">
        <v>1926</v>
      </c>
      <c r="AJ11" s="132">
        <f t="shared" si="10"/>
        <v>55</v>
      </c>
      <c r="AK11" s="133">
        <f t="shared" si="9"/>
        <v>23.623737373737374</v>
      </c>
      <c r="AL11" s="134">
        <f t="shared" si="9"/>
        <v>24.318181818181817</v>
      </c>
      <c r="AM11" s="36" t="s">
        <v>29</v>
      </c>
    </row>
    <row r="12" spans="1:39" ht="17.45" customHeight="1" x14ac:dyDescent="0.2">
      <c r="A12" s="36" t="s">
        <v>31</v>
      </c>
      <c r="B12" s="47" t="s">
        <v>32</v>
      </c>
      <c r="C12" s="37">
        <v>15</v>
      </c>
      <c r="D12" s="38">
        <v>15</v>
      </c>
      <c r="E12" s="23">
        <v>546</v>
      </c>
      <c r="F12" s="39">
        <v>805</v>
      </c>
      <c r="G12" s="25">
        <f t="shared" si="0"/>
        <v>259</v>
      </c>
      <c r="H12" s="26">
        <f t="shared" si="1"/>
        <v>3.6767676767676765</v>
      </c>
      <c r="I12" s="27">
        <f t="shared" si="1"/>
        <v>5.4208754208754204</v>
      </c>
      <c r="J12" s="126">
        <v>570</v>
      </c>
      <c r="K12" s="39">
        <v>777</v>
      </c>
      <c r="L12" s="25">
        <f t="shared" si="2"/>
        <v>207</v>
      </c>
      <c r="M12" s="24">
        <v>51</v>
      </c>
      <c r="N12" s="40">
        <v>95</v>
      </c>
      <c r="O12" s="25">
        <f t="shared" si="3"/>
        <v>44</v>
      </c>
      <c r="P12" s="27">
        <f t="shared" si="4"/>
        <v>8.9473684210526319</v>
      </c>
      <c r="Q12" s="30">
        <f t="shared" si="4"/>
        <v>12.226512226512225</v>
      </c>
      <c r="R12" s="26">
        <f t="shared" si="5"/>
        <v>3.8383838383838382</v>
      </c>
      <c r="S12" s="27">
        <f t="shared" si="5"/>
        <v>5.2323232323232318</v>
      </c>
      <c r="T12" s="28">
        <v>7</v>
      </c>
      <c r="U12" s="39">
        <v>35</v>
      </c>
      <c r="V12" s="25">
        <f t="shared" si="6"/>
        <v>28</v>
      </c>
      <c r="W12" s="31">
        <f t="shared" si="7"/>
        <v>0.46666666666666667</v>
      </c>
      <c r="X12" s="24">
        <f t="shared" si="7"/>
        <v>2.3333333333333335</v>
      </c>
      <c r="Y12" s="28">
        <v>497</v>
      </c>
      <c r="Z12" s="39">
        <v>732</v>
      </c>
      <c r="AA12" s="25">
        <f t="shared" si="8"/>
        <v>235</v>
      </c>
      <c r="AB12" s="127">
        <v>68</v>
      </c>
      <c r="AC12" s="94">
        <v>23.1</v>
      </c>
      <c r="AD12" s="128">
        <v>0.37593984962406013</v>
      </c>
      <c r="AE12" s="94">
        <v>0.53404539385847793</v>
      </c>
      <c r="AF12" s="128">
        <v>1.1278195488721803</v>
      </c>
      <c r="AG12" s="129">
        <v>3.4712950600801067</v>
      </c>
      <c r="AH12" s="130">
        <v>3867</v>
      </c>
      <c r="AI12" s="131">
        <v>3596</v>
      </c>
      <c r="AJ12" s="132">
        <f t="shared" si="10"/>
        <v>-271</v>
      </c>
      <c r="AK12" s="133">
        <f t="shared" si="9"/>
        <v>26.040404040404042</v>
      </c>
      <c r="AL12" s="134">
        <f t="shared" si="9"/>
        <v>24.215488215488215</v>
      </c>
      <c r="AM12" s="36" t="s">
        <v>31</v>
      </c>
    </row>
    <row r="13" spans="1:39" ht="17.45" customHeight="1" x14ac:dyDescent="0.2">
      <c r="A13" s="36" t="s">
        <v>33</v>
      </c>
      <c r="B13" s="47" t="s">
        <v>34</v>
      </c>
      <c r="C13" s="37">
        <v>8</v>
      </c>
      <c r="D13" s="38">
        <v>8</v>
      </c>
      <c r="E13" s="23">
        <v>126</v>
      </c>
      <c r="F13" s="39">
        <v>136</v>
      </c>
      <c r="G13" s="25">
        <f t="shared" si="0"/>
        <v>10</v>
      </c>
      <c r="H13" s="26">
        <f t="shared" si="1"/>
        <v>1.5909090909090908</v>
      </c>
      <c r="I13" s="27">
        <f t="shared" si="1"/>
        <v>1.7171717171717171</v>
      </c>
      <c r="J13" s="126">
        <v>127</v>
      </c>
      <c r="K13" s="39">
        <v>135</v>
      </c>
      <c r="L13" s="25">
        <f t="shared" si="2"/>
        <v>8</v>
      </c>
      <c r="M13" s="24">
        <v>0</v>
      </c>
      <c r="N13" s="40">
        <v>0</v>
      </c>
      <c r="O13" s="25">
        <f t="shared" si="3"/>
        <v>0</v>
      </c>
      <c r="P13" s="27">
        <f t="shared" si="4"/>
        <v>0</v>
      </c>
      <c r="Q13" s="30">
        <f t="shared" si="4"/>
        <v>0</v>
      </c>
      <c r="R13" s="26">
        <f t="shared" si="5"/>
        <v>1.6035353535353534</v>
      </c>
      <c r="S13" s="27">
        <f t="shared" si="5"/>
        <v>1.7045454545454546</v>
      </c>
      <c r="T13" s="28">
        <v>2</v>
      </c>
      <c r="U13" s="39">
        <v>3</v>
      </c>
      <c r="V13" s="25">
        <f t="shared" si="6"/>
        <v>1</v>
      </c>
      <c r="W13" s="31">
        <f t="shared" si="7"/>
        <v>0.25</v>
      </c>
      <c r="X13" s="24">
        <f t="shared" si="7"/>
        <v>0.375</v>
      </c>
      <c r="Y13" s="28">
        <v>107</v>
      </c>
      <c r="Z13" s="39">
        <v>112</v>
      </c>
      <c r="AA13" s="25">
        <f t="shared" si="8"/>
        <v>5</v>
      </c>
      <c r="AB13" s="127">
        <v>0</v>
      </c>
      <c r="AC13" s="94">
        <v>66.7</v>
      </c>
      <c r="AD13" s="128">
        <v>0</v>
      </c>
      <c r="AE13" s="135">
        <v>0</v>
      </c>
      <c r="AF13" s="128">
        <v>1.6528925619834711</v>
      </c>
      <c r="AG13" s="129">
        <v>1.5267175572519083</v>
      </c>
      <c r="AH13" s="130">
        <v>1182</v>
      </c>
      <c r="AI13" s="131">
        <v>1289</v>
      </c>
      <c r="AJ13" s="132">
        <f t="shared" si="10"/>
        <v>107</v>
      </c>
      <c r="AK13" s="133">
        <f t="shared" si="9"/>
        <v>14.924242424242424</v>
      </c>
      <c r="AL13" s="134">
        <f t="shared" si="9"/>
        <v>16.275252525252526</v>
      </c>
      <c r="AM13" s="36" t="s">
        <v>33</v>
      </c>
    </row>
    <row r="14" spans="1:39" ht="17.45" customHeight="1" x14ac:dyDescent="0.2">
      <c r="A14" s="36" t="s">
        <v>35</v>
      </c>
      <c r="B14" s="47" t="s">
        <v>36</v>
      </c>
      <c r="C14" s="37">
        <v>8</v>
      </c>
      <c r="D14" s="38">
        <v>8</v>
      </c>
      <c r="E14" s="23">
        <v>104</v>
      </c>
      <c r="F14" s="39">
        <v>92</v>
      </c>
      <c r="G14" s="25">
        <f t="shared" si="0"/>
        <v>-12</v>
      </c>
      <c r="H14" s="26">
        <f t="shared" si="1"/>
        <v>1.3131313131313131</v>
      </c>
      <c r="I14" s="27">
        <f t="shared" si="1"/>
        <v>1.1616161616161615</v>
      </c>
      <c r="J14" s="126">
        <v>106</v>
      </c>
      <c r="K14" s="39">
        <v>90</v>
      </c>
      <c r="L14" s="25">
        <f t="shared" si="2"/>
        <v>-16</v>
      </c>
      <c r="M14" s="24">
        <v>1</v>
      </c>
      <c r="N14" s="40">
        <v>0</v>
      </c>
      <c r="O14" s="25">
        <f t="shared" si="3"/>
        <v>-1</v>
      </c>
      <c r="P14" s="27">
        <f t="shared" si="4"/>
        <v>0.94339622641509435</v>
      </c>
      <c r="Q14" s="30">
        <f t="shared" si="4"/>
        <v>0</v>
      </c>
      <c r="R14" s="26">
        <f t="shared" si="5"/>
        <v>1.3383838383838382</v>
      </c>
      <c r="S14" s="27">
        <f t="shared" si="5"/>
        <v>1.1363636363636362</v>
      </c>
      <c r="T14" s="28">
        <v>3</v>
      </c>
      <c r="U14" s="39">
        <v>5</v>
      </c>
      <c r="V14" s="25">
        <f t="shared" si="6"/>
        <v>2</v>
      </c>
      <c r="W14" s="31">
        <f t="shared" si="7"/>
        <v>0.375</v>
      </c>
      <c r="X14" s="24">
        <f t="shared" si="7"/>
        <v>0.625</v>
      </c>
      <c r="Y14" s="28">
        <v>86</v>
      </c>
      <c r="Z14" s="39">
        <v>71</v>
      </c>
      <c r="AA14" s="25">
        <f t="shared" si="8"/>
        <v>-15</v>
      </c>
      <c r="AB14" s="127">
        <v>77.8</v>
      </c>
      <c r="AC14" s="94">
        <v>50</v>
      </c>
      <c r="AD14" s="128">
        <v>0</v>
      </c>
      <c r="AE14" s="94">
        <v>0</v>
      </c>
      <c r="AF14" s="128">
        <v>2</v>
      </c>
      <c r="AG14" s="129">
        <v>1.2048192771084338</v>
      </c>
      <c r="AH14" s="130">
        <v>1685</v>
      </c>
      <c r="AI14" s="131">
        <v>1763</v>
      </c>
      <c r="AJ14" s="132">
        <f t="shared" si="10"/>
        <v>78</v>
      </c>
      <c r="AK14" s="133">
        <f t="shared" si="9"/>
        <v>21.275252525252526</v>
      </c>
      <c r="AL14" s="134">
        <f t="shared" si="9"/>
        <v>22.26010101010101</v>
      </c>
      <c r="AM14" s="36" t="s">
        <v>35</v>
      </c>
    </row>
    <row r="15" spans="1:39" ht="17.45" customHeight="1" x14ac:dyDescent="0.2">
      <c r="A15" s="46">
        <v>10</v>
      </c>
      <c r="B15" s="47" t="s">
        <v>37</v>
      </c>
      <c r="C15" s="37">
        <v>22</v>
      </c>
      <c r="D15" s="38">
        <v>22</v>
      </c>
      <c r="E15" s="23">
        <v>794</v>
      </c>
      <c r="F15" s="39">
        <v>947</v>
      </c>
      <c r="G15" s="25">
        <f t="shared" si="0"/>
        <v>153</v>
      </c>
      <c r="H15" s="26">
        <f t="shared" si="1"/>
        <v>3.6455463728191004</v>
      </c>
      <c r="I15" s="27">
        <f t="shared" si="1"/>
        <v>4.3480257116620749</v>
      </c>
      <c r="J15" s="126">
        <v>802</v>
      </c>
      <c r="K15" s="39">
        <v>911</v>
      </c>
      <c r="L15" s="25">
        <f t="shared" si="2"/>
        <v>109</v>
      </c>
      <c r="M15" s="24">
        <v>10</v>
      </c>
      <c r="N15" s="40">
        <v>13</v>
      </c>
      <c r="O15" s="25">
        <f t="shared" si="3"/>
        <v>3</v>
      </c>
      <c r="P15" s="27">
        <f t="shared" si="4"/>
        <v>1.2468827930174564</v>
      </c>
      <c r="Q15" s="30">
        <f t="shared" si="4"/>
        <v>1.4270032930845227</v>
      </c>
      <c r="R15" s="26">
        <f t="shared" si="5"/>
        <v>3.6822773186409545</v>
      </c>
      <c r="S15" s="27">
        <f t="shared" si="5"/>
        <v>4.1827364554637274</v>
      </c>
      <c r="T15" s="28">
        <v>15</v>
      </c>
      <c r="U15" s="39">
        <v>46</v>
      </c>
      <c r="V15" s="25">
        <f t="shared" si="6"/>
        <v>31</v>
      </c>
      <c r="W15" s="31">
        <f t="shared" si="7"/>
        <v>0.68181818181818177</v>
      </c>
      <c r="X15" s="24">
        <f t="shared" si="7"/>
        <v>2.0909090909090908</v>
      </c>
      <c r="Y15" s="28">
        <v>618</v>
      </c>
      <c r="Z15" s="39">
        <v>843</v>
      </c>
      <c r="AA15" s="25">
        <f t="shared" si="8"/>
        <v>225</v>
      </c>
      <c r="AB15" s="127">
        <v>71.400000000000006</v>
      </c>
      <c r="AC15" s="94">
        <v>57.7</v>
      </c>
      <c r="AD15" s="128">
        <v>0.12578616352201258</v>
      </c>
      <c r="AE15" s="94">
        <v>0.33898305084745761</v>
      </c>
      <c r="AF15" s="128">
        <v>0.62893081761006298</v>
      </c>
      <c r="AG15" s="129">
        <v>0.903954802259887</v>
      </c>
      <c r="AH15" s="130">
        <v>4506</v>
      </c>
      <c r="AI15" s="131">
        <v>4397</v>
      </c>
      <c r="AJ15" s="132">
        <f t="shared" si="10"/>
        <v>-109</v>
      </c>
      <c r="AK15" s="133">
        <f t="shared" si="9"/>
        <v>20.688705234159777</v>
      </c>
      <c r="AL15" s="134">
        <f t="shared" si="9"/>
        <v>20.188246097337007</v>
      </c>
      <c r="AM15" s="46">
        <v>10</v>
      </c>
    </row>
    <row r="16" spans="1:39" ht="17.45" customHeight="1" x14ac:dyDescent="0.2">
      <c r="A16" s="46">
        <v>11</v>
      </c>
      <c r="B16" s="47" t="s">
        <v>38</v>
      </c>
      <c r="C16" s="37">
        <v>10</v>
      </c>
      <c r="D16" s="38">
        <v>10</v>
      </c>
      <c r="E16" s="23">
        <v>398</v>
      </c>
      <c r="F16" s="39">
        <v>325</v>
      </c>
      <c r="G16" s="25">
        <f t="shared" si="0"/>
        <v>-73</v>
      </c>
      <c r="H16" s="26">
        <f t="shared" si="1"/>
        <v>4.0202020202020199</v>
      </c>
      <c r="I16" s="27">
        <f t="shared" si="1"/>
        <v>3.2828282828282829</v>
      </c>
      <c r="J16" s="126">
        <v>402</v>
      </c>
      <c r="K16" s="39">
        <v>324</v>
      </c>
      <c r="L16" s="25">
        <f t="shared" si="2"/>
        <v>-78</v>
      </c>
      <c r="M16" s="24">
        <v>1</v>
      </c>
      <c r="N16" s="40">
        <v>1</v>
      </c>
      <c r="O16" s="25">
        <f t="shared" si="3"/>
        <v>0</v>
      </c>
      <c r="P16" s="27">
        <f t="shared" si="4"/>
        <v>0.24875621890547264</v>
      </c>
      <c r="Q16" s="30">
        <f t="shared" si="4"/>
        <v>0.30864197530864196</v>
      </c>
      <c r="R16" s="26">
        <f t="shared" si="5"/>
        <v>4.0606060606060606</v>
      </c>
      <c r="S16" s="27">
        <f t="shared" si="5"/>
        <v>3.2727272727272725</v>
      </c>
      <c r="T16" s="28">
        <v>6</v>
      </c>
      <c r="U16" s="39">
        <v>7</v>
      </c>
      <c r="V16" s="25">
        <f t="shared" si="6"/>
        <v>1</v>
      </c>
      <c r="W16" s="31">
        <f t="shared" si="7"/>
        <v>0.6</v>
      </c>
      <c r="X16" s="24">
        <f t="shared" si="7"/>
        <v>0.7</v>
      </c>
      <c r="Y16" s="28">
        <v>383</v>
      </c>
      <c r="Z16" s="39">
        <v>306</v>
      </c>
      <c r="AA16" s="25">
        <f t="shared" si="8"/>
        <v>-77</v>
      </c>
      <c r="AB16" s="127">
        <v>33.299999999999997</v>
      </c>
      <c r="AC16" s="94">
        <v>40</v>
      </c>
      <c r="AD16" s="128">
        <v>0.25188916876574308</v>
      </c>
      <c r="AE16" s="94">
        <v>1.8691588785046727</v>
      </c>
      <c r="AF16" s="128">
        <v>0.25188916876574308</v>
      </c>
      <c r="AG16" s="129">
        <v>0</v>
      </c>
      <c r="AH16" s="130">
        <v>3180</v>
      </c>
      <c r="AI16" s="131">
        <v>3094</v>
      </c>
      <c r="AJ16" s="132">
        <f t="shared" si="10"/>
        <v>-86</v>
      </c>
      <c r="AK16" s="133">
        <f t="shared" si="9"/>
        <v>32.121212121212118</v>
      </c>
      <c r="AL16" s="134">
        <f t="shared" si="9"/>
        <v>31.252525252525249</v>
      </c>
      <c r="AM16" s="46">
        <v>11</v>
      </c>
    </row>
    <row r="17" spans="1:39" ht="17.45" customHeight="1" x14ac:dyDescent="0.2">
      <c r="A17" s="46">
        <v>13</v>
      </c>
      <c r="B17" s="47" t="s">
        <v>39</v>
      </c>
      <c r="C17" s="37">
        <v>9</v>
      </c>
      <c r="D17" s="38">
        <v>9</v>
      </c>
      <c r="E17" s="23">
        <v>130</v>
      </c>
      <c r="F17" s="39">
        <v>150</v>
      </c>
      <c r="G17" s="25">
        <f t="shared" si="0"/>
        <v>20</v>
      </c>
      <c r="H17" s="26">
        <f t="shared" si="1"/>
        <v>1.4590347923681257</v>
      </c>
      <c r="I17" s="27">
        <f t="shared" si="1"/>
        <v>1.6835016835016836</v>
      </c>
      <c r="J17" s="126">
        <v>131</v>
      </c>
      <c r="K17" s="39">
        <v>151</v>
      </c>
      <c r="L17" s="25">
        <f t="shared" si="2"/>
        <v>20</v>
      </c>
      <c r="M17" s="24">
        <v>4</v>
      </c>
      <c r="N17" s="40">
        <v>2</v>
      </c>
      <c r="O17" s="25">
        <f t="shared" si="3"/>
        <v>-2</v>
      </c>
      <c r="P17" s="27">
        <f t="shared" si="4"/>
        <v>3.0534351145038165</v>
      </c>
      <c r="Q17" s="30">
        <f t="shared" si="4"/>
        <v>1.3245033112582782</v>
      </c>
      <c r="R17" s="26">
        <f t="shared" si="5"/>
        <v>1.4702581369248036</v>
      </c>
      <c r="S17" s="27">
        <f t="shared" si="5"/>
        <v>1.6947250280583614</v>
      </c>
      <c r="T17" s="28">
        <v>2</v>
      </c>
      <c r="U17" s="39">
        <v>1</v>
      </c>
      <c r="V17" s="25">
        <f t="shared" si="6"/>
        <v>-1</v>
      </c>
      <c r="W17" s="31">
        <f t="shared" si="7"/>
        <v>0.22222222222222221</v>
      </c>
      <c r="X17" s="24">
        <f t="shared" si="7"/>
        <v>0.1111111111111111</v>
      </c>
      <c r="Y17" s="28">
        <v>78</v>
      </c>
      <c r="Z17" s="39">
        <v>114</v>
      </c>
      <c r="AA17" s="25">
        <f t="shared" si="8"/>
        <v>36</v>
      </c>
      <c r="AB17" s="127">
        <v>50</v>
      </c>
      <c r="AC17" s="94">
        <v>75</v>
      </c>
      <c r="AD17" s="128">
        <v>0.94339622641509435</v>
      </c>
      <c r="AE17" s="94">
        <v>0</v>
      </c>
      <c r="AF17" s="128">
        <v>0</v>
      </c>
      <c r="AG17" s="129">
        <v>0.75757575757575757</v>
      </c>
      <c r="AH17" s="130">
        <v>1290</v>
      </c>
      <c r="AI17" s="131">
        <v>1201</v>
      </c>
      <c r="AJ17" s="132">
        <f t="shared" si="10"/>
        <v>-89</v>
      </c>
      <c r="AK17" s="133">
        <f t="shared" si="9"/>
        <v>14.478114478114479</v>
      </c>
      <c r="AL17" s="134">
        <f t="shared" si="9"/>
        <v>13.479236812570146</v>
      </c>
      <c r="AM17" s="46">
        <v>13</v>
      </c>
    </row>
    <row r="18" spans="1:39" ht="17.45" customHeight="1" x14ac:dyDescent="0.2">
      <c r="A18" s="46">
        <v>14</v>
      </c>
      <c r="B18" s="47" t="s">
        <v>40</v>
      </c>
      <c r="C18" s="37">
        <v>3</v>
      </c>
      <c r="D18" s="38">
        <v>3</v>
      </c>
      <c r="E18" s="23">
        <v>14</v>
      </c>
      <c r="F18" s="39">
        <v>19</v>
      </c>
      <c r="G18" s="25">
        <f t="shared" si="0"/>
        <v>5</v>
      </c>
      <c r="H18" s="26">
        <f t="shared" si="1"/>
        <v>0.4713804713804714</v>
      </c>
      <c r="I18" s="27">
        <f t="shared" si="1"/>
        <v>0.63973063973063971</v>
      </c>
      <c r="J18" s="126">
        <v>13</v>
      </c>
      <c r="K18" s="39">
        <v>20</v>
      </c>
      <c r="L18" s="25">
        <f t="shared" si="2"/>
        <v>7</v>
      </c>
      <c r="M18" s="24">
        <v>0</v>
      </c>
      <c r="N18" s="40">
        <v>0</v>
      </c>
      <c r="O18" s="25">
        <f t="shared" si="3"/>
        <v>0</v>
      </c>
      <c r="P18" s="27">
        <f t="shared" si="4"/>
        <v>0</v>
      </c>
      <c r="Q18" s="30">
        <f t="shared" si="4"/>
        <v>0</v>
      </c>
      <c r="R18" s="26">
        <f t="shared" si="5"/>
        <v>0.43771043771043766</v>
      </c>
      <c r="S18" s="27">
        <f t="shared" si="5"/>
        <v>0.67340067340067344</v>
      </c>
      <c r="T18" s="28">
        <v>1</v>
      </c>
      <c r="U18" s="39">
        <v>0</v>
      </c>
      <c r="V18" s="25">
        <f t="shared" si="6"/>
        <v>-1</v>
      </c>
      <c r="W18" s="31">
        <f t="shared" si="7"/>
        <v>0.33333333333333331</v>
      </c>
      <c r="X18" s="24">
        <f t="shared" si="7"/>
        <v>0</v>
      </c>
      <c r="Y18" s="28">
        <v>8</v>
      </c>
      <c r="Z18" s="39">
        <v>15</v>
      </c>
      <c r="AA18" s="25">
        <f t="shared" si="8"/>
        <v>7</v>
      </c>
      <c r="AB18" s="127">
        <v>100</v>
      </c>
      <c r="AC18" s="136" t="s">
        <v>95</v>
      </c>
      <c r="AD18" s="128">
        <v>0</v>
      </c>
      <c r="AE18" s="136" t="s">
        <v>95</v>
      </c>
      <c r="AF18" s="128">
        <v>0</v>
      </c>
      <c r="AG18" s="129" t="s">
        <v>95</v>
      </c>
      <c r="AH18" s="130">
        <v>308</v>
      </c>
      <c r="AI18" s="131">
        <v>292</v>
      </c>
      <c r="AJ18" s="132">
        <f t="shared" si="10"/>
        <v>-16</v>
      </c>
      <c r="AK18" s="133">
        <f t="shared" si="9"/>
        <v>10.37037037037037</v>
      </c>
      <c r="AL18" s="134">
        <f t="shared" si="9"/>
        <v>9.8316498316498304</v>
      </c>
      <c r="AM18" s="46">
        <v>14</v>
      </c>
    </row>
    <row r="19" spans="1:39" ht="17.45" customHeight="1" x14ac:dyDescent="0.2">
      <c r="A19" s="46">
        <v>15</v>
      </c>
      <c r="B19" s="47" t="s">
        <v>41</v>
      </c>
      <c r="C19" s="37">
        <v>7</v>
      </c>
      <c r="D19" s="38">
        <v>7</v>
      </c>
      <c r="E19" s="23">
        <v>281</v>
      </c>
      <c r="F19" s="39">
        <v>306</v>
      </c>
      <c r="G19" s="25">
        <f t="shared" si="0"/>
        <v>25</v>
      </c>
      <c r="H19" s="26">
        <f t="shared" si="1"/>
        <v>4.0548340548340551</v>
      </c>
      <c r="I19" s="27">
        <f t="shared" si="1"/>
        <v>4.4155844155844157</v>
      </c>
      <c r="J19" s="126">
        <v>274</v>
      </c>
      <c r="K19" s="39">
        <v>305</v>
      </c>
      <c r="L19" s="25">
        <f t="shared" si="2"/>
        <v>31</v>
      </c>
      <c r="M19" s="24">
        <v>2</v>
      </c>
      <c r="N19" s="40">
        <v>1</v>
      </c>
      <c r="O19" s="25">
        <f t="shared" si="3"/>
        <v>-1</v>
      </c>
      <c r="P19" s="27">
        <f t="shared" si="4"/>
        <v>0.72992700729927007</v>
      </c>
      <c r="Q19" s="30">
        <f t="shared" si="4"/>
        <v>0.32786885245901637</v>
      </c>
      <c r="R19" s="26">
        <f t="shared" si="5"/>
        <v>3.9538239538239539</v>
      </c>
      <c r="S19" s="27">
        <f t="shared" si="5"/>
        <v>4.4011544011544004</v>
      </c>
      <c r="T19" s="28">
        <v>12</v>
      </c>
      <c r="U19" s="39">
        <v>13</v>
      </c>
      <c r="V19" s="25">
        <f t="shared" si="6"/>
        <v>1</v>
      </c>
      <c r="W19" s="31">
        <f t="shared" si="7"/>
        <v>1.7142857142857142</v>
      </c>
      <c r="X19" s="24">
        <f t="shared" si="7"/>
        <v>1.8571428571428572</v>
      </c>
      <c r="Y19" s="28">
        <v>244</v>
      </c>
      <c r="Z19" s="39">
        <v>286</v>
      </c>
      <c r="AA19" s="25">
        <f t="shared" si="8"/>
        <v>42</v>
      </c>
      <c r="AB19" s="127">
        <v>85.7</v>
      </c>
      <c r="AC19" s="94">
        <v>100</v>
      </c>
      <c r="AD19" s="128">
        <v>0.38022813688212925</v>
      </c>
      <c r="AE19" s="94">
        <v>0</v>
      </c>
      <c r="AF19" s="128">
        <v>0</v>
      </c>
      <c r="AG19" s="129">
        <v>0</v>
      </c>
      <c r="AH19" s="130">
        <v>1663</v>
      </c>
      <c r="AI19" s="131">
        <v>1409</v>
      </c>
      <c r="AJ19" s="132">
        <f t="shared" si="10"/>
        <v>-254</v>
      </c>
      <c r="AK19" s="133">
        <f t="shared" si="9"/>
        <v>23.997113997113999</v>
      </c>
      <c r="AL19" s="134">
        <f t="shared" si="9"/>
        <v>20.331890331890332</v>
      </c>
      <c r="AM19" s="46">
        <v>15</v>
      </c>
    </row>
    <row r="20" spans="1:39" ht="17.45" customHeight="1" x14ac:dyDescent="0.2">
      <c r="A20" s="46">
        <v>17</v>
      </c>
      <c r="B20" s="47" t="s">
        <v>42</v>
      </c>
      <c r="C20" s="37">
        <v>5</v>
      </c>
      <c r="D20" s="38">
        <v>5</v>
      </c>
      <c r="E20" s="23">
        <v>72</v>
      </c>
      <c r="F20" s="39">
        <v>120</v>
      </c>
      <c r="G20" s="25">
        <f t="shared" si="0"/>
        <v>48</v>
      </c>
      <c r="H20" s="26">
        <f t="shared" si="1"/>
        <v>1.4545454545454546</v>
      </c>
      <c r="I20" s="27">
        <f t="shared" si="1"/>
        <v>2.4242424242424243</v>
      </c>
      <c r="J20" s="126">
        <v>66</v>
      </c>
      <c r="K20" s="39">
        <v>126</v>
      </c>
      <c r="L20" s="25">
        <f t="shared" si="2"/>
        <v>60</v>
      </c>
      <c r="M20" s="24">
        <v>2</v>
      </c>
      <c r="N20" s="40">
        <v>0</v>
      </c>
      <c r="O20" s="25">
        <f t="shared" si="3"/>
        <v>-2</v>
      </c>
      <c r="P20" s="27">
        <f t="shared" si="4"/>
        <v>3.0303030303030303</v>
      </c>
      <c r="Q20" s="30">
        <f t="shared" si="4"/>
        <v>0</v>
      </c>
      <c r="R20" s="26">
        <f t="shared" si="5"/>
        <v>1.3333333333333333</v>
      </c>
      <c r="S20" s="27">
        <f t="shared" si="5"/>
        <v>2.5454545454545454</v>
      </c>
      <c r="T20" s="28">
        <v>7</v>
      </c>
      <c r="U20" s="39">
        <v>1</v>
      </c>
      <c r="V20" s="25">
        <f t="shared" si="6"/>
        <v>-6</v>
      </c>
      <c r="W20" s="31">
        <f t="shared" si="7"/>
        <v>1.4</v>
      </c>
      <c r="X20" s="24">
        <f t="shared" si="7"/>
        <v>0.2</v>
      </c>
      <c r="Y20" s="28">
        <v>60</v>
      </c>
      <c r="Z20" s="39">
        <v>123</v>
      </c>
      <c r="AA20" s="25">
        <f t="shared" si="8"/>
        <v>63</v>
      </c>
      <c r="AB20" s="127">
        <v>50</v>
      </c>
      <c r="AC20" s="94">
        <v>33.299999999999997</v>
      </c>
      <c r="AD20" s="135">
        <v>0</v>
      </c>
      <c r="AE20" s="94">
        <v>1.6</v>
      </c>
      <c r="AF20" s="135">
        <v>4.6153846153846159</v>
      </c>
      <c r="AG20" s="129">
        <v>0</v>
      </c>
      <c r="AH20" s="130">
        <v>966</v>
      </c>
      <c r="AI20" s="131">
        <v>660</v>
      </c>
      <c r="AJ20" s="132">
        <f t="shared" si="10"/>
        <v>-306</v>
      </c>
      <c r="AK20" s="133">
        <f t="shared" si="9"/>
        <v>19.515151515151512</v>
      </c>
      <c r="AL20" s="134">
        <f t="shared" si="9"/>
        <v>13.333333333333332</v>
      </c>
      <c r="AM20" s="46">
        <v>17</v>
      </c>
    </row>
    <row r="21" spans="1:39" ht="17.45" customHeight="1" x14ac:dyDescent="0.2">
      <c r="A21" s="46">
        <v>18</v>
      </c>
      <c r="B21" s="47" t="s">
        <v>43</v>
      </c>
      <c r="C21" s="37">
        <v>5</v>
      </c>
      <c r="D21" s="38">
        <v>5</v>
      </c>
      <c r="E21" s="23">
        <v>45</v>
      </c>
      <c r="F21" s="39">
        <v>26</v>
      </c>
      <c r="G21" s="25">
        <f t="shared" si="0"/>
        <v>-19</v>
      </c>
      <c r="H21" s="26">
        <f t="shared" si="1"/>
        <v>0.90909090909090906</v>
      </c>
      <c r="I21" s="27">
        <f t="shared" si="1"/>
        <v>0.5252525252525253</v>
      </c>
      <c r="J21" s="126">
        <v>45</v>
      </c>
      <c r="K21" s="39">
        <v>26</v>
      </c>
      <c r="L21" s="25">
        <f t="shared" si="2"/>
        <v>-19</v>
      </c>
      <c r="M21" s="24">
        <v>1</v>
      </c>
      <c r="N21" s="40">
        <v>0</v>
      </c>
      <c r="O21" s="25">
        <f t="shared" si="3"/>
        <v>-1</v>
      </c>
      <c r="P21" s="27">
        <f t="shared" si="4"/>
        <v>2.2222222222222223</v>
      </c>
      <c r="Q21" s="30">
        <f t="shared" si="4"/>
        <v>0</v>
      </c>
      <c r="R21" s="26">
        <f t="shared" si="5"/>
        <v>0.90909090909090906</v>
      </c>
      <c r="S21" s="27">
        <f t="shared" si="5"/>
        <v>0.5252525252525253</v>
      </c>
      <c r="T21" s="28">
        <v>0</v>
      </c>
      <c r="U21" s="39">
        <v>0</v>
      </c>
      <c r="V21" s="25">
        <f t="shared" si="6"/>
        <v>0</v>
      </c>
      <c r="W21" s="31">
        <f t="shared" si="7"/>
        <v>0</v>
      </c>
      <c r="X21" s="24">
        <f t="shared" si="7"/>
        <v>0</v>
      </c>
      <c r="Y21" s="28">
        <v>36</v>
      </c>
      <c r="Z21" s="39">
        <v>23</v>
      </c>
      <c r="AA21" s="25">
        <f t="shared" si="8"/>
        <v>-13</v>
      </c>
      <c r="AB21" s="127">
        <v>100</v>
      </c>
      <c r="AC21" s="94" t="s">
        <v>95</v>
      </c>
      <c r="AD21" s="128">
        <v>0</v>
      </c>
      <c r="AE21" s="135" t="s">
        <v>95</v>
      </c>
      <c r="AF21" s="128">
        <v>0</v>
      </c>
      <c r="AG21" s="129" t="s">
        <v>95</v>
      </c>
      <c r="AH21" s="130">
        <v>680</v>
      </c>
      <c r="AI21" s="131">
        <v>465</v>
      </c>
      <c r="AJ21" s="132">
        <f t="shared" si="10"/>
        <v>-215</v>
      </c>
      <c r="AK21" s="133">
        <f t="shared" si="9"/>
        <v>13.737373737373737</v>
      </c>
      <c r="AL21" s="134">
        <f t="shared" si="9"/>
        <v>9.3939393939393945</v>
      </c>
      <c r="AM21" s="46">
        <v>18</v>
      </c>
    </row>
    <row r="22" spans="1:39" ht="17.45" customHeight="1" x14ac:dyDescent="0.2">
      <c r="A22" s="46">
        <v>19</v>
      </c>
      <c r="B22" s="47" t="s">
        <v>44</v>
      </c>
      <c r="C22" s="37">
        <v>3</v>
      </c>
      <c r="D22" s="38">
        <v>3</v>
      </c>
      <c r="E22" s="23">
        <v>33</v>
      </c>
      <c r="F22" s="39">
        <v>35</v>
      </c>
      <c r="G22" s="25">
        <f t="shared" si="0"/>
        <v>2</v>
      </c>
      <c r="H22" s="26">
        <f t="shared" si="1"/>
        <v>1.1111111111111112</v>
      </c>
      <c r="I22" s="27">
        <f t="shared" si="1"/>
        <v>1.1784511784511784</v>
      </c>
      <c r="J22" s="126">
        <v>34</v>
      </c>
      <c r="K22" s="39">
        <v>35</v>
      </c>
      <c r="L22" s="25">
        <f t="shared" si="2"/>
        <v>1</v>
      </c>
      <c r="M22" s="24">
        <v>0</v>
      </c>
      <c r="N22" s="40">
        <v>0</v>
      </c>
      <c r="O22" s="25">
        <f t="shared" si="3"/>
        <v>0</v>
      </c>
      <c r="P22" s="27">
        <f t="shared" si="4"/>
        <v>0</v>
      </c>
      <c r="Q22" s="30">
        <f t="shared" si="4"/>
        <v>0</v>
      </c>
      <c r="R22" s="26">
        <f t="shared" si="5"/>
        <v>1.1447811447811449</v>
      </c>
      <c r="S22" s="27">
        <f t="shared" si="5"/>
        <v>1.1784511784511784</v>
      </c>
      <c r="T22" s="28">
        <v>0</v>
      </c>
      <c r="U22" s="39">
        <v>0</v>
      </c>
      <c r="V22" s="25">
        <f t="shared" si="6"/>
        <v>0</v>
      </c>
      <c r="W22" s="31">
        <f t="shared" si="7"/>
        <v>0</v>
      </c>
      <c r="X22" s="24">
        <f t="shared" si="7"/>
        <v>0</v>
      </c>
      <c r="Y22" s="28">
        <v>24</v>
      </c>
      <c r="Z22" s="39">
        <v>29</v>
      </c>
      <c r="AA22" s="25">
        <f t="shared" si="8"/>
        <v>5</v>
      </c>
      <c r="AB22" s="127" t="s">
        <v>95</v>
      </c>
      <c r="AC22" s="160" t="s">
        <v>95</v>
      </c>
      <c r="AD22" s="128" t="s">
        <v>95</v>
      </c>
      <c r="AE22" s="160" t="s">
        <v>95</v>
      </c>
      <c r="AF22" s="128" t="s">
        <v>95</v>
      </c>
      <c r="AG22" s="161" t="s">
        <v>95</v>
      </c>
      <c r="AH22" s="137">
        <v>346</v>
      </c>
      <c r="AI22" s="131">
        <v>367</v>
      </c>
      <c r="AJ22" s="132">
        <f t="shared" si="10"/>
        <v>21</v>
      </c>
      <c r="AK22" s="133">
        <f t="shared" si="9"/>
        <v>11.649831649831649</v>
      </c>
      <c r="AL22" s="134">
        <f t="shared" si="9"/>
        <v>12.356902356902356</v>
      </c>
      <c r="AM22" s="46">
        <v>19</v>
      </c>
    </row>
    <row r="23" spans="1:39" ht="45" customHeight="1" x14ac:dyDescent="0.2">
      <c r="A23" s="46">
        <v>20</v>
      </c>
      <c r="B23" s="47" t="s">
        <v>45</v>
      </c>
      <c r="C23" s="37">
        <v>2</v>
      </c>
      <c r="D23" s="38">
        <v>2</v>
      </c>
      <c r="E23" s="23">
        <v>22</v>
      </c>
      <c r="F23" s="39">
        <v>32</v>
      </c>
      <c r="G23" s="25">
        <f t="shared" si="0"/>
        <v>10</v>
      </c>
      <c r="H23" s="26">
        <f t="shared" si="1"/>
        <v>1.1111111111111112</v>
      </c>
      <c r="I23" s="27">
        <f t="shared" si="1"/>
        <v>1.6161616161616161</v>
      </c>
      <c r="J23" s="126">
        <v>21</v>
      </c>
      <c r="K23" s="39">
        <v>33</v>
      </c>
      <c r="L23" s="25">
        <f t="shared" si="2"/>
        <v>12</v>
      </c>
      <c r="M23" s="24">
        <v>1</v>
      </c>
      <c r="N23" s="40">
        <v>0</v>
      </c>
      <c r="O23" s="25">
        <f t="shared" si="3"/>
        <v>-1</v>
      </c>
      <c r="P23" s="27">
        <f t="shared" si="4"/>
        <v>4.7619047619047619</v>
      </c>
      <c r="Q23" s="30">
        <f t="shared" si="4"/>
        <v>0</v>
      </c>
      <c r="R23" s="26">
        <f t="shared" si="5"/>
        <v>1.0606060606060606</v>
      </c>
      <c r="S23" s="27">
        <f t="shared" si="5"/>
        <v>1.6666666666666665</v>
      </c>
      <c r="T23" s="28">
        <v>1</v>
      </c>
      <c r="U23" s="39">
        <v>0</v>
      </c>
      <c r="V23" s="25">
        <f t="shared" si="6"/>
        <v>-1</v>
      </c>
      <c r="W23" s="31">
        <f t="shared" si="7"/>
        <v>0.5</v>
      </c>
      <c r="X23" s="24">
        <f t="shared" si="7"/>
        <v>0</v>
      </c>
      <c r="Y23" s="28">
        <v>15</v>
      </c>
      <c r="Z23" s="39">
        <v>25</v>
      </c>
      <c r="AA23" s="25">
        <f t="shared" si="8"/>
        <v>10</v>
      </c>
      <c r="AB23" s="127" t="s">
        <v>95</v>
      </c>
      <c r="AC23" s="94">
        <v>100</v>
      </c>
      <c r="AD23" s="128" t="s">
        <v>95</v>
      </c>
      <c r="AE23" s="94">
        <v>0</v>
      </c>
      <c r="AF23" s="128" t="s">
        <v>95</v>
      </c>
      <c r="AG23" s="129">
        <v>0</v>
      </c>
      <c r="AH23" s="130">
        <v>199</v>
      </c>
      <c r="AI23" s="131">
        <v>180</v>
      </c>
      <c r="AJ23" s="132">
        <f t="shared" si="10"/>
        <v>-19</v>
      </c>
      <c r="AK23" s="133">
        <f t="shared" si="9"/>
        <v>10.05050505050505</v>
      </c>
      <c r="AL23" s="134">
        <f t="shared" si="9"/>
        <v>9.0909090909090899</v>
      </c>
      <c r="AM23" s="46">
        <v>20</v>
      </c>
    </row>
    <row r="24" spans="1:39" ht="17.45" customHeight="1" x14ac:dyDescent="0.2">
      <c r="A24" s="46">
        <v>21</v>
      </c>
      <c r="B24" s="47" t="s">
        <v>46</v>
      </c>
      <c r="C24" s="37">
        <v>5</v>
      </c>
      <c r="D24" s="38">
        <v>5</v>
      </c>
      <c r="E24" s="23">
        <v>49</v>
      </c>
      <c r="F24" s="39">
        <v>84</v>
      </c>
      <c r="G24" s="25">
        <f t="shared" si="0"/>
        <v>35</v>
      </c>
      <c r="H24" s="26">
        <f t="shared" si="1"/>
        <v>0.98989898989898994</v>
      </c>
      <c r="I24" s="27">
        <f t="shared" si="1"/>
        <v>1.696969696969697</v>
      </c>
      <c r="J24" s="126">
        <v>48</v>
      </c>
      <c r="K24" s="39">
        <v>84</v>
      </c>
      <c r="L24" s="25">
        <f t="shared" si="2"/>
        <v>36</v>
      </c>
      <c r="M24" s="24">
        <v>0</v>
      </c>
      <c r="N24" s="40">
        <v>1</v>
      </c>
      <c r="O24" s="25">
        <f t="shared" si="3"/>
        <v>1</v>
      </c>
      <c r="P24" s="27">
        <f t="shared" si="4"/>
        <v>0</v>
      </c>
      <c r="Q24" s="30">
        <f t="shared" si="4"/>
        <v>1.1904761904761905</v>
      </c>
      <c r="R24" s="26">
        <f t="shared" si="5"/>
        <v>0.96969696969696961</v>
      </c>
      <c r="S24" s="27">
        <f t="shared" si="5"/>
        <v>1.696969696969697</v>
      </c>
      <c r="T24" s="28">
        <v>1</v>
      </c>
      <c r="U24" s="39">
        <v>1</v>
      </c>
      <c r="V24" s="25">
        <f t="shared" si="6"/>
        <v>0</v>
      </c>
      <c r="W24" s="31">
        <f t="shared" si="7"/>
        <v>0.2</v>
      </c>
      <c r="X24" s="24">
        <f t="shared" si="7"/>
        <v>0.2</v>
      </c>
      <c r="Y24" s="28">
        <v>40</v>
      </c>
      <c r="Z24" s="39">
        <v>75</v>
      </c>
      <c r="AA24" s="25">
        <f t="shared" si="8"/>
        <v>35</v>
      </c>
      <c r="AB24" s="127">
        <v>50</v>
      </c>
      <c r="AC24" s="94">
        <v>75</v>
      </c>
      <c r="AD24" s="128">
        <v>0</v>
      </c>
      <c r="AE24" s="94">
        <v>1.2658227848101267</v>
      </c>
      <c r="AF24" s="128">
        <v>4.7619047619047619</v>
      </c>
      <c r="AG24" s="129">
        <v>0</v>
      </c>
      <c r="AH24" s="130">
        <v>1546</v>
      </c>
      <c r="AI24" s="131">
        <v>1635</v>
      </c>
      <c r="AJ24" s="132">
        <f t="shared" si="10"/>
        <v>89</v>
      </c>
      <c r="AK24" s="133">
        <f t="shared" si="9"/>
        <v>31.232323232323232</v>
      </c>
      <c r="AL24" s="134">
        <f t="shared" si="9"/>
        <v>33.030303030303031</v>
      </c>
      <c r="AM24" s="46">
        <v>21</v>
      </c>
    </row>
    <row r="25" spans="1:39" ht="17.45" customHeight="1" x14ac:dyDescent="0.2">
      <c r="A25" s="46">
        <v>22</v>
      </c>
      <c r="B25" s="47" t="s">
        <v>47</v>
      </c>
      <c r="C25" s="37">
        <v>5</v>
      </c>
      <c r="D25" s="38">
        <v>5</v>
      </c>
      <c r="E25" s="23">
        <v>214</v>
      </c>
      <c r="F25" s="39">
        <v>216</v>
      </c>
      <c r="G25" s="25">
        <f t="shared" si="0"/>
        <v>2</v>
      </c>
      <c r="H25" s="26">
        <f t="shared" si="1"/>
        <v>4.3232323232323226</v>
      </c>
      <c r="I25" s="27">
        <f t="shared" si="1"/>
        <v>4.3636363636363642</v>
      </c>
      <c r="J25" s="126">
        <v>216</v>
      </c>
      <c r="K25" s="39">
        <v>211</v>
      </c>
      <c r="L25" s="25">
        <f t="shared" si="2"/>
        <v>-5</v>
      </c>
      <c r="M25" s="24">
        <v>3</v>
      </c>
      <c r="N25" s="40">
        <v>4</v>
      </c>
      <c r="O25" s="25">
        <f t="shared" si="3"/>
        <v>1</v>
      </c>
      <c r="P25" s="27">
        <f t="shared" si="4"/>
        <v>1.3888888888888888</v>
      </c>
      <c r="Q25" s="30">
        <f t="shared" si="4"/>
        <v>1.8957345971563981</v>
      </c>
      <c r="R25" s="26">
        <f t="shared" si="5"/>
        <v>4.3636363636363642</v>
      </c>
      <c r="S25" s="27">
        <f t="shared" si="5"/>
        <v>4.262626262626263</v>
      </c>
      <c r="T25" s="28">
        <v>2</v>
      </c>
      <c r="U25" s="39">
        <v>7</v>
      </c>
      <c r="V25" s="25">
        <f t="shared" si="6"/>
        <v>5</v>
      </c>
      <c r="W25" s="31">
        <f t="shared" si="7"/>
        <v>0.4</v>
      </c>
      <c r="X25" s="24">
        <f t="shared" si="7"/>
        <v>1.4</v>
      </c>
      <c r="Y25" s="28">
        <v>162</v>
      </c>
      <c r="Z25" s="39">
        <v>175</v>
      </c>
      <c r="AA25" s="25">
        <f t="shared" si="8"/>
        <v>13</v>
      </c>
      <c r="AB25" s="127">
        <v>50</v>
      </c>
      <c r="AC25" s="94">
        <v>100</v>
      </c>
      <c r="AD25" s="128">
        <v>0</v>
      </c>
      <c r="AE25" s="94">
        <v>0</v>
      </c>
      <c r="AF25" s="128">
        <v>0.51546391752577314</v>
      </c>
      <c r="AG25" s="129">
        <v>0</v>
      </c>
      <c r="AH25" s="130">
        <v>975</v>
      </c>
      <c r="AI25" s="131">
        <v>1052</v>
      </c>
      <c r="AJ25" s="132">
        <f t="shared" si="10"/>
        <v>77</v>
      </c>
      <c r="AK25" s="133">
        <f t="shared" si="9"/>
        <v>19.696969696969695</v>
      </c>
      <c r="AL25" s="134">
        <f t="shared" si="9"/>
        <v>21.252525252525253</v>
      </c>
      <c r="AM25" s="46">
        <v>22</v>
      </c>
    </row>
    <row r="26" spans="1:39" ht="17.45" customHeight="1" x14ac:dyDescent="0.2">
      <c r="A26" s="46">
        <v>23</v>
      </c>
      <c r="B26" s="47" t="s">
        <v>48</v>
      </c>
      <c r="C26" s="37">
        <v>3</v>
      </c>
      <c r="D26" s="38">
        <v>3</v>
      </c>
      <c r="E26" s="23">
        <v>33</v>
      </c>
      <c r="F26" s="39">
        <v>26</v>
      </c>
      <c r="G26" s="25">
        <f t="shared" si="0"/>
        <v>-7</v>
      </c>
      <c r="H26" s="26">
        <f t="shared" si="1"/>
        <v>1.1111111111111112</v>
      </c>
      <c r="I26" s="27">
        <f t="shared" si="1"/>
        <v>0.87542087542087532</v>
      </c>
      <c r="J26" s="126">
        <v>33</v>
      </c>
      <c r="K26" s="39">
        <v>26</v>
      </c>
      <c r="L26" s="25">
        <f t="shared" si="2"/>
        <v>-7</v>
      </c>
      <c r="M26" s="24">
        <v>0</v>
      </c>
      <c r="N26" s="40">
        <v>0</v>
      </c>
      <c r="O26" s="25">
        <f t="shared" si="3"/>
        <v>0</v>
      </c>
      <c r="P26" s="27">
        <f t="shared" si="4"/>
        <v>0</v>
      </c>
      <c r="Q26" s="30">
        <f t="shared" si="4"/>
        <v>0</v>
      </c>
      <c r="R26" s="26">
        <f t="shared" si="5"/>
        <v>1.1111111111111112</v>
      </c>
      <c r="S26" s="27">
        <f t="shared" si="5"/>
        <v>0.87542087542087532</v>
      </c>
      <c r="T26" s="28">
        <v>0</v>
      </c>
      <c r="U26" s="39">
        <v>0</v>
      </c>
      <c r="V26" s="25">
        <f t="shared" si="6"/>
        <v>0</v>
      </c>
      <c r="W26" s="31">
        <f t="shared" si="7"/>
        <v>0</v>
      </c>
      <c r="X26" s="24">
        <f t="shared" si="7"/>
        <v>0</v>
      </c>
      <c r="Y26" s="28">
        <v>12</v>
      </c>
      <c r="Z26" s="39">
        <v>13</v>
      </c>
      <c r="AA26" s="25">
        <f t="shared" si="8"/>
        <v>1</v>
      </c>
      <c r="AB26" s="127">
        <v>100</v>
      </c>
      <c r="AC26" s="94">
        <v>100</v>
      </c>
      <c r="AD26" s="135">
        <v>0</v>
      </c>
      <c r="AE26" s="135">
        <v>0</v>
      </c>
      <c r="AF26" s="135">
        <v>0</v>
      </c>
      <c r="AG26" s="129">
        <v>0</v>
      </c>
      <c r="AH26" s="130">
        <v>216</v>
      </c>
      <c r="AI26" s="131">
        <v>343</v>
      </c>
      <c r="AJ26" s="132">
        <f t="shared" si="10"/>
        <v>127</v>
      </c>
      <c r="AK26" s="133">
        <f t="shared" si="9"/>
        <v>7.2727272727272725</v>
      </c>
      <c r="AL26" s="134">
        <f t="shared" si="9"/>
        <v>11.548821548821548</v>
      </c>
      <c r="AM26" s="46">
        <v>23</v>
      </c>
    </row>
    <row r="27" spans="1:39" ht="17.45" customHeight="1" x14ac:dyDescent="0.2">
      <c r="A27" s="46">
        <v>24</v>
      </c>
      <c r="B27" s="47" t="s">
        <v>49</v>
      </c>
      <c r="C27" s="37">
        <v>6</v>
      </c>
      <c r="D27" s="38">
        <v>6</v>
      </c>
      <c r="E27" s="23">
        <v>116</v>
      </c>
      <c r="F27" s="39">
        <v>121</v>
      </c>
      <c r="G27" s="25">
        <f t="shared" si="0"/>
        <v>5</v>
      </c>
      <c r="H27" s="26">
        <f t="shared" si="1"/>
        <v>1.9528619528619526</v>
      </c>
      <c r="I27" s="27">
        <f t="shared" si="1"/>
        <v>2.0370370370370372</v>
      </c>
      <c r="J27" s="126">
        <v>115</v>
      </c>
      <c r="K27" s="39">
        <v>117</v>
      </c>
      <c r="L27" s="25">
        <f t="shared" si="2"/>
        <v>2</v>
      </c>
      <c r="M27" s="24">
        <v>1</v>
      </c>
      <c r="N27" s="40">
        <v>1</v>
      </c>
      <c r="O27" s="25">
        <f t="shared" si="3"/>
        <v>0</v>
      </c>
      <c r="P27" s="27">
        <f t="shared" si="4"/>
        <v>0.86956521739130432</v>
      </c>
      <c r="Q27" s="30">
        <f t="shared" si="4"/>
        <v>0.85470085470085477</v>
      </c>
      <c r="R27" s="26">
        <f t="shared" si="5"/>
        <v>1.936026936026936</v>
      </c>
      <c r="S27" s="27">
        <f t="shared" si="5"/>
        <v>1.9696969696969697</v>
      </c>
      <c r="T27" s="28">
        <v>2</v>
      </c>
      <c r="U27" s="39">
        <v>6</v>
      </c>
      <c r="V27" s="25">
        <f t="shared" si="6"/>
        <v>4</v>
      </c>
      <c r="W27" s="31">
        <f t="shared" si="7"/>
        <v>0.33333333333333331</v>
      </c>
      <c r="X27" s="24">
        <f t="shared" si="7"/>
        <v>1</v>
      </c>
      <c r="Y27" s="28">
        <v>85</v>
      </c>
      <c r="Z27" s="39">
        <v>89</v>
      </c>
      <c r="AA27" s="25">
        <f t="shared" si="8"/>
        <v>4</v>
      </c>
      <c r="AB27" s="127">
        <v>50</v>
      </c>
      <c r="AC27" s="94">
        <v>25</v>
      </c>
      <c r="AD27" s="128">
        <v>0</v>
      </c>
      <c r="AE27" s="94">
        <v>0.98039215686274506</v>
      </c>
      <c r="AF27" s="128">
        <v>0.92592592592592582</v>
      </c>
      <c r="AG27" s="129">
        <v>1.9607843137254901</v>
      </c>
      <c r="AH27" s="130">
        <v>1830</v>
      </c>
      <c r="AI27" s="131">
        <v>1438</v>
      </c>
      <c r="AJ27" s="132">
        <f t="shared" si="10"/>
        <v>-392</v>
      </c>
      <c r="AK27" s="133">
        <f t="shared" si="9"/>
        <v>30.808080808080806</v>
      </c>
      <c r="AL27" s="134">
        <f t="shared" si="9"/>
        <v>24.208754208754208</v>
      </c>
      <c r="AM27" s="46">
        <v>24</v>
      </c>
    </row>
    <row r="28" spans="1:39" ht="17.45" customHeight="1" x14ac:dyDescent="0.2">
      <c r="A28" s="46">
        <v>25</v>
      </c>
      <c r="B28" s="47" t="s">
        <v>50</v>
      </c>
      <c r="C28" s="37">
        <v>4</v>
      </c>
      <c r="D28" s="38">
        <v>4</v>
      </c>
      <c r="E28" s="23">
        <v>69</v>
      </c>
      <c r="F28" s="39">
        <v>74</v>
      </c>
      <c r="G28" s="25">
        <f t="shared" si="0"/>
        <v>5</v>
      </c>
      <c r="H28" s="26">
        <f t="shared" si="1"/>
        <v>1.7424242424242424</v>
      </c>
      <c r="I28" s="27">
        <f t="shared" si="1"/>
        <v>1.8686868686868687</v>
      </c>
      <c r="J28" s="126">
        <v>71</v>
      </c>
      <c r="K28" s="39">
        <v>72</v>
      </c>
      <c r="L28" s="25">
        <f t="shared" si="2"/>
        <v>1</v>
      </c>
      <c r="M28" s="24">
        <v>0</v>
      </c>
      <c r="N28" s="40">
        <v>0</v>
      </c>
      <c r="O28" s="25">
        <f t="shared" si="3"/>
        <v>0</v>
      </c>
      <c r="P28" s="27">
        <f t="shared" si="4"/>
        <v>0</v>
      </c>
      <c r="Q28" s="30">
        <f t="shared" si="4"/>
        <v>0</v>
      </c>
      <c r="R28" s="26">
        <f t="shared" si="5"/>
        <v>1.7929292929292928</v>
      </c>
      <c r="S28" s="27">
        <f t="shared" si="5"/>
        <v>1.8181818181818181</v>
      </c>
      <c r="T28" s="28">
        <v>0</v>
      </c>
      <c r="U28" s="39">
        <v>2</v>
      </c>
      <c r="V28" s="25">
        <f t="shared" si="6"/>
        <v>2</v>
      </c>
      <c r="W28" s="31">
        <f t="shared" si="7"/>
        <v>0</v>
      </c>
      <c r="X28" s="24">
        <f t="shared" si="7"/>
        <v>0.5</v>
      </c>
      <c r="Y28" s="28">
        <v>60</v>
      </c>
      <c r="Z28" s="39">
        <v>68</v>
      </c>
      <c r="AA28" s="25">
        <f t="shared" si="8"/>
        <v>8</v>
      </c>
      <c r="AB28" s="127">
        <v>100</v>
      </c>
      <c r="AC28" s="94">
        <v>100</v>
      </c>
      <c r="AD28" s="128">
        <v>0</v>
      </c>
      <c r="AE28" s="94">
        <v>0</v>
      </c>
      <c r="AF28" s="128">
        <v>0</v>
      </c>
      <c r="AG28" s="129">
        <v>0</v>
      </c>
      <c r="AH28" s="130">
        <v>701</v>
      </c>
      <c r="AI28" s="131">
        <v>804</v>
      </c>
      <c r="AJ28" s="132">
        <f t="shared" si="10"/>
        <v>103</v>
      </c>
      <c r="AK28" s="133">
        <f t="shared" si="9"/>
        <v>17.702020202020201</v>
      </c>
      <c r="AL28" s="134">
        <f t="shared" si="9"/>
        <v>20.303030303030301</v>
      </c>
      <c r="AM28" s="46">
        <v>25</v>
      </c>
    </row>
    <row r="29" spans="1:39" ht="17.45" customHeight="1" x14ac:dyDescent="0.2">
      <c r="A29" s="46">
        <v>26</v>
      </c>
      <c r="B29" s="47" t="s">
        <v>51</v>
      </c>
      <c r="C29" s="37">
        <v>6</v>
      </c>
      <c r="D29" s="38">
        <v>6</v>
      </c>
      <c r="E29" s="23">
        <v>43</v>
      </c>
      <c r="F29" s="39">
        <v>58</v>
      </c>
      <c r="G29" s="25">
        <f t="shared" si="0"/>
        <v>15</v>
      </c>
      <c r="H29" s="26">
        <f t="shared" si="1"/>
        <v>0.72390572390572394</v>
      </c>
      <c r="I29" s="27">
        <f t="shared" si="1"/>
        <v>0.97643097643097632</v>
      </c>
      <c r="J29" s="126">
        <v>42</v>
      </c>
      <c r="K29" s="39">
        <v>58</v>
      </c>
      <c r="L29" s="25">
        <f t="shared" si="2"/>
        <v>16</v>
      </c>
      <c r="M29" s="24">
        <v>1</v>
      </c>
      <c r="N29" s="40">
        <v>0</v>
      </c>
      <c r="O29" s="25">
        <f t="shared" si="3"/>
        <v>-1</v>
      </c>
      <c r="P29" s="27">
        <f t="shared" si="4"/>
        <v>2.3809523809523809</v>
      </c>
      <c r="Q29" s="30">
        <f t="shared" si="4"/>
        <v>0</v>
      </c>
      <c r="R29" s="26">
        <f t="shared" si="5"/>
        <v>0.70707070707070707</v>
      </c>
      <c r="S29" s="27">
        <f t="shared" si="5"/>
        <v>0.97643097643097632</v>
      </c>
      <c r="T29" s="28">
        <v>0</v>
      </c>
      <c r="U29" s="39">
        <v>0</v>
      </c>
      <c r="V29" s="25">
        <f t="shared" si="6"/>
        <v>0</v>
      </c>
      <c r="W29" s="31">
        <f t="shared" si="7"/>
        <v>0</v>
      </c>
      <c r="X29" s="24">
        <f t="shared" si="7"/>
        <v>0</v>
      </c>
      <c r="Y29" s="28">
        <v>28</v>
      </c>
      <c r="Z29" s="39">
        <v>40</v>
      </c>
      <c r="AA29" s="25">
        <f t="shared" si="8"/>
        <v>12</v>
      </c>
      <c r="AB29" s="127">
        <v>66.7</v>
      </c>
      <c r="AC29" s="94">
        <v>100</v>
      </c>
      <c r="AD29" s="128">
        <v>0</v>
      </c>
      <c r="AE29" s="94">
        <v>0</v>
      </c>
      <c r="AF29" s="128">
        <v>2.5</v>
      </c>
      <c r="AG29" s="129">
        <v>0</v>
      </c>
      <c r="AH29" s="130">
        <v>1345</v>
      </c>
      <c r="AI29" s="131">
        <v>1340</v>
      </c>
      <c r="AJ29" s="132">
        <f t="shared" si="10"/>
        <v>-5</v>
      </c>
      <c r="AK29" s="133">
        <f t="shared" si="9"/>
        <v>22.64309764309764</v>
      </c>
      <c r="AL29" s="134">
        <f t="shared" si="9"/>
        <v>22.558922558922561</v>
      </c>
      <c r="AM29" s="46">
        <v>26</v>
      </c>
    </row>
    <row r="30" spans="1:39" ht="17.45" customHeight="1" x14ac:dyDescent="0.2">
      <c r="A30" s="46">
        <v>28</v>
      </c>
      <c r="B30" s="47" t="s">
        <v>52</v>
      </c>
      <c r="C30" s="37">
        <v>3</v>
      </c>
      <c r="D30" s="38">
        <v>3</v>
      </c>
      <c r="E30" s="23">
        <v>18</v>
      </c>
      <c r="F30" s="39">
        <v>18</v>
      </c>
      <c r="G30" s="25">
        <f t="shared" si="0"/>
        <v>0</v>
      </c>
      <c r="H30" s="26">
        <f t="shared" si="1"/>
        <v>0.60606060606060608</v>
      </c>
      <c r="I30" s="27">
        <f t="shared" si="1"/>
        <v>0.60606060606060608</v>
      </c>
      <c r="J30" s="126">
        <v>18</v>
      </c>
      <c r="K30" s="39">
        <v>17</v>
      </c>
      <c r="L30" s="25">
        <f t="shared" si="2"/>
        <v>-1</v>
      </c>
      <c r="M30" s="24">
        <v>0</v>
      </c>
      <c r="N30" s="40">
        <v>0</v>
      </c>
      <c r="O30" s="25">
        <f t="shared" si="3"/>
        <v>0</v>
      </c>
      <c r="P30" s="27">
        <f t="shared" si="4"/>
        <v>0</v>
      </c>
      <c r="Q30" s="30">
        <f t="shared" si="4"/>
        <v>0</v>
      </c>
      <c r="R30" s="26">
        <f t="shared" si="5"/>
        <v>0.60606060606060608</v>
      </c>
      <c r="S30" s="27">
        <f t="shared" si="5"/>
        <v>0.57239057239057245</v>
      </c>
      <c r="T30" s="28">
        <v>0</v>
      </c>
      <c r="U30" s="39">
        <v>0</v>
      </c>
      <c r="V30" s="25">
        <f t="shared" si="6"/>
        <v>0</v>
      </c>
      <c r="W30" s="31">
        <f t="shared" si="7"/>
        <v>0</v>
      </c>
      <c r="X30" s="24">
        <f t="shared" si="7"/>
        <v>0</v>
      </c>
      <c r="Y30" s="28">
        <v>18</v>
      </c>
      <c r="Z30" s="39">
        <v>11</v>
      </c>
      <c r="AA30" s="25">
        <f t="shared" si="8"/>
        <v>-7</v>
      </c>
      <c r="AB30" s="127" t="s">
        <v>95</v>
      </c>
      <c r="AC30" s="136" t="s">
        <v>95</v>
      </c>
      <c r="AD30" s="128" t="s">
        <v>95</v>
      </c>
      <c r="AE30" s="136" t="s">
        <v>95</v>
      </c>
      <c r="AF30" s="128" t="s">
        <v>95</v>
      </c>
      <c r="AG30" s="129" t="s">
        <v>95</v>
      </c>
      <c r="AH30" s="130">
        <v>231</v>
      </c>
      <c r="AI30" s="131">
        <v>170</v>
      </c>
      <c r="AJ30" s="132">
        <f t="shared" si="10"/>
        <v>-61</v>
      </c>
      <c r="AK30" s="133">
        <f t="shared" si="9"/>
        <v>7.7777777777777777</v>
      </c>
      <c r="AL30" s="134">
        <f t="shared" si="9"/>
        <v>5.7239057239057232</v>
      </c>
      <c r="AM30" s="46">
        <v>28</v>
      </c>
    </row>
    <row r="31" spans="1:39" ht="17.45" customHeight="1" x14ac:dyDescent="0.2">
      <c r="A31" s="46">
        <v>29</v>
      </c>
      <c r="B31" s="47" t="s">
        <v>53</v>
      </c>
      <c r="C31" s="37">
        <v>27</v>
      </c>
      <c r="D31" s="38">
        <v>27</v>
      </c>
      <c r="E31" s="23">
        <v>1008</v>
      </c>
      <c r="F31" s="39">
        <v>1818</v>
      </c>
      <c r="G31" s="25">
        <f t="shared" si="0"/>
        <v>810</v>
      </c>
      <c r="H31" s="26">
        <f t="shared" si="1"/>
        <v>3.7710437710437712</v>
      </c>
      <c r="I31" s="27">
        <f t="shared" si="1"/>
        <v>6.801346801346801</v>
      </c>
      <c r="J31" s="126">
        <v>972</v>
      </c>
      <c r="K31" s="39">
        <v>1778</v>
      </c>
      <c r="L31" s="25">
        <f t="shared" si="2"/>
        <v>806</v>
      </c>
      <c r="M31" s="24">
        <v>4</v>
      </c>
      <c r="N31" s="40">
        <v>12</v>
      </c>
      <c r="O31" s="25">
        <f t="shared" si="3"/>
        <v>8</v>
      </c>
      <c r="P31" s="27">
        <f t="shared" si="4"/>
        <v>0.41152263374485598</v>
      </c>
      <c r="Q31" s="30">
        <f t="shared" si="4"/>
        <v>0.67491563554555678</v>
      </c>
      <c r="R31" s="26">
        <f t="shared" si="5"/>
        <v>3.6363636363636362</v>
      </c>
      <c r="S31" s="27">
        <f t="shared" si="5"/>
        <v>6.6517022072577623</v>
      </c>
      <c r="T31" s="28">
        <v>62</v>
      </c>
      <c r="U31" s="39">
        <v>78</v>
      </c>
      <c r="V31" s="25">
        <f t="shared" si="6"/>
        <v>16</v>
      </c>
      <c r="W31" s="31">
        <f t="shared" si="7"/>
        <v>2.2962962962962963</v>
      </c>
      <c r="X31" s="24">
        <f t="shared" si="7"/>
        <v>2.8888888888888888</v>
      </c>
      <c r="Y31" s="28">
        <v>875</v>
      </c>
      <c r="Z31" s="39">
        <v>1583</v>
      </c>
      <c r="AA31" s="25">
        <f t="shared" si="8"/>
        <v>708</v>
      </c>
      <c r="AB31" s="127">
        <v>64.3</v>
      </c>
      <c r="AC31" s="94">
        <v>64.099999999999994</v>
      </c>
      <c r="AD31" s="128">
        <v>0.22371364653243847</v>
      </c>
      <c r="AE31" s="94">
        <v>0.18564356435643564</v>
      </c>
      <c r="AF31" s="128">
        <v>0.33557046979865773</v>
      </c>
      <c r="AG31" s="129">
        <v>0.68069306930693074</v>
      </c>
      <c r="AH31" s="130">
        <v>10151</v>
      </c>
      <c r="AI31" s="131">
        <v>9499</v>
      </c>
      <c r="AJ31" s="132">
        <f t="shared" si="10"/>
        <v>-652</v>
      </c>
      <c r="AK31" s="133">
        <f t="shared" si="9"/>
        <v>37.976056864945754</v>
      </c>
      <c r="AL31" s="134">
        <f t="shared" si="9"/>
        <v>35.536849981294424</v>
      </c>
      <c r="AM31" s="46">
        <v>29</v>
      </c>
    </row>
    <row r="32" spans="1:39" ht="17.45" customHeight="1" x14ac:dyDescent="0.2">
      <c r="A32" s="46">
        <v>30</v>
      </c>
      <c r="B32" s="47" t="s">
        <v>54</v>
      </c>
      <c r="C32" s="37">
        <v>6</v>
      </c>
      <c r="D32" s="38">
        <v>6</v>
      </c>
      <c r="E32" s="23">
        <v>150</v>
      </c>
      <c r="F32" s="39">
        <v>145</v>
      </c>
      <c r="G32" s="25">
        <f t="shared" si="0"/>
        <v>-5</v>
      </c>
      <c r="H32" s="26">
        <f t="shared" si="1"/>
        <v>2.5252525252525251</v>
      </c>
      <c r="I32" s="27">
        <f t="shared" si="1"/>
        <v>2.4410774410774412</v>
      </c>
      <c r="J32" s="126">
        <v>150</v>
      </c>
      <c r="K32" s="39">
        <v>147</v>
      </c>
      <c r="L32" s="25">
        <f t="shared" si="2"/>
        <v>-3</v>
      </c>
      <c r="M32" s="24">
        <v>0</v>
      </c>
      <c r="N32" s="40">
        <v>0</v>
      </c>
      <c r="O32" s="25">
        <f t="shared" si="3"/>
        <v>0</v>
      </c>
      <c r="P32" s="27">
        <f t="shared" si="4"/>
        <v>0</v>
      </c>
      <c r="Q32" s="30">
        <f t="shared" si="4"/>
        <v>0</v>
      </c>
      <c r="R32" s="26">
        <f t="shared" si="5"/>
        <v>2.5252525252525251</v>
      </c>
      <c r="S32" s="27">
        <f t="shared" si="5"/>
        <v>2.4747474747474745</v>
      </c>
      <c r="T32" s="28">
        <v>2</v>
      </c>
      <c r="U32" s="39">
        <v>0</v>
      </c>
      <c r="V32" s="25">
        <f t="shared" si="6"/>
        <v>-2</v>
      </c>
      <c r="W32" s="31">
        <f t="shared" si="7"/>
        <v>0.33333333333333331</v>
      </c>
      <c r="X32" s="24">
        <f t="shared" si="7"/>
        <v>0</v>
      </c>
      <c r="Y32" s="28">
        <v>123</v>
      </c>
      <c r="Z32" s="39">
        <v>116</v>
      </c>
      <c r="AA32" s="25">
        <f t="shared" si="8"/>
        <v>-7</v>
      </c>
      <c r="AB32" s="127">
        <v>75</v>
      </c>
      <c r="AC32" s="94">
        <v>66.7</v>
      </c>
      <c r="AD32" s="128">
        <v>0.69930069930069927</v>
      </c>
      <c r="AE32" s="94">
        <v>0</v>
      </c>
      <c r="AF32" s="128">
        <v>0.69930069930069927</v>
      </c>
      <c r="AG32" s="129">
        <v>1.4285714285714286</v>
      </c>
      <c r="AH32" s="130">
        <v>1627</v>
      </c>
      <c r="AI32" s="131">
        <v>1389</v>
      </c>
      <c r="AJ32" s="132">
        <f t="shared" si="10"/>
        <v>-238</v>
      </c>
      <c r="AK32" s="133">
        <f t="shared" si="9"/>
        <v>27.390572390572391</v>
      </c>
      <c r="AL32" s="134">
        <f t="shared" si="9"/>
        <v>23.383838383838384</v>
      </c>
      <c r="AM32" s="46">
        <v>30</v>
      </c>
    </row>
    <row r="33" spans="1:39" ht="17.45" customHeight="1" x14ac:dyDescent="0.2">
      <c r="A33" s="46">
        <v>31</v>
      </c>
      <c r="B33" s="47" t="s">
        <v>55</v>
      </c>
      <c r="C33" s="37">
        <v>5</v>
      </c>
      <c r="D33" s="38">
        <v>5</v>
      </c>
      <c r="E33" s="23">
        <v>87</v>
      </c>
      <c r="F33" s="39">
        <v>95</v>
      </c>
      <c r="G33" s="25">
        <f t="shared" si="0"/>
        <v>8</v>
      </c>
      <c r="H33" s="26">
        <f t="shared" si="1"/>
        <v>1.7575757575757573</v>
      </c>
      <c r="I33" s="27">
        <f t="shared" si="1"/>
        <v>1.9191919191919191</v>
      </c>
      <c r="J33" s="126">
        <v>88</v>
      </c>
      <c r="K33" s="39">
        <v>95</v>
      </c>
      <c r="L33" s="25">
        <f t="shared" si="2"/>
        <v>7</v>
      </c>
      <c r="M33" s="24">
        <v>0</v>
      </c>
      <c r="N33" s="40">
        <v>0</v>
      </c>
      <c r="O33" s="25">
        <f t="shared" si="3"/>
        <v>0</v>
      </c>
      <c r="P33" s="27">
        <f t="shared" si="4"/>
        <v>0</v>
      </c>
      <c r="Q33" s="30">
        <f t="shared" si="4"/>
        <v>0</v>
      </c>
      <c r="R33" s="26">
        <f t="shared" si="5"/>
        <v>1.7777777777777779</v>
      </c>
      <c r="S33" s="27">
        <f t="shared" si="5"/>
        <v>1.9191919191919191</v>
      </c>
      <c r="T33" s="28">
        <v>1</v>
      </c>
      <c r="U33" s="39">
        <v>1</v>
      </c>
      <c r="V33" s="25">
        <f t="shared" si="6"/>
        <v>0</v>
      </c>
      <c r="W33" s="31">
        <f t="shared" si="7"/>
        <v>0.2</v>
      </c>
      <c r="X33" s="24">
        <f t="shared" si="7"/>
        <v>0.2</v>
      </c>
      <c r="Y33" s="28">
        <v>59</v>
      </c>
      <c r="Z33" s="39">
        <v>74</v>
      </c>
      <c r="AA33" s="25">
        <f t="shared" si="8"/>
        <v>15</v>
      </c>
      <c r="AB33" s="127">
        <v>66.7</v>
      </c>
      <c r="AC33" s="94">
        <v>100</v>
      </c>
      <c r="AD33" s="135">
        <v>2.5641025641025639</v>
      </c>
      <c r="AE33" s="94">
        <v>0</v>
      </c>
      <c r="AF33" s="135">
        <v>1.2820512820512819</v>
      </c>
      <c r="AG33" s="129">
        <v>0</v>
      </c>
      <c r="AH33" s="130">
        <v>498</v>
      </c>
      <c r="AI33" s="131">
        <v>345</v>
      </c>
      <c r="AJ33" s="132">
        <f t="shared" si="10"/>
        <v>-153</v>
      </c>
      <c r="AK33" s="133">
        <f t="shared" si="9"/>
        <v>10.060606060606061</v>
      </c>
      <c r="AL33" s="134">
        <f t="shared" si="9"/>
        <v>6.9696969696969697</v>
      </c>
      <c r="AM33" s="46">
        <v>31</v>
      </c>
    </row>
    <row r="34" spans="1:39" ht="17.45" customHeight="1" x14ac:dyDescent="0.2">
      <c r="A34" s="46">
        <v>32</v>
      </c>
      <c r="B34" s="47" t="s">
        <v>56</v>
      </c>
      <c r="C34" s="48">
        <v>5</v>
      </c>
      <c r="D34" s="38">
        <v>5</v>
      </c>
      <c r="E34" s="23">
        <v>47</v>
      </c>
      <c r="F34" s="39">
        <v>60</v>
      </c>
      <c r="G34" s="25">
        <f t="shared" si="0"/>
        <v>13</v>
      </c>
      <c r="H34" s="26">
        <f t="shared" si="1"/>
        <v>0.9494949494949495</v>
      </c>
      <c r="I34" s="27">
        <f t="shared" si="1"/>
        <v>1.2121212121212122</v>
      </c>
      <c r="J34" s="126">
        <v>47</v>
      </c>
      <c r="K34" s="39">
        <v>60</v>
      </c>
      <c r="L34" s="25">
        <f t="shared" si="2"/>
        <v>13</v>
      </c>
      <c r="M34" s="24">
        <v>0</v>
      </c>
      <c r="N34" s="40">
        <v>0</v>
      </c>
      <c r="O34" s="25">
        <f t="shared" si="3"/>
        <v>0</v>
      </c>
      <c r="P34" s="27">
        <f t="shared" si="4"/>
        <v>0</v>
      </c>
      <c r="Q34" s="30">
        <f t="shared" si="4"/>
        <v>0</v>
      </c>
      <c r="R34" s="26">
        <f t="shared" si="5"/>
        <v>0.9494949494949495</v>
      </c>
      <c r="S34" s="27">
        <f t="shared" si="5"/>
        <v>1.2121212121212122</v>
      </c>
      <c r="T34" s="28">
        <v>0</v>
      </c>
      <c r="U34" s="39">
        <v>0</v>
      </c>
      <c r="V34" s="25">
        <f t="shared" si="6"/>
        <v>0</v>
      </c>
      <c r="W34" s="31">
        <f t="shared" si="7"/>
        <v>0</v>
      </c>
      <c r="X34" s="24">
        <f t="shared" si="7"/>
        <v>0</v>
      </c>
      <c r="Y34" s="28">
        <v>45</v>
      </c>
      <c r="Z34" s="39">
        <v>49</v>
      </c>
      <c r="AA34" s="25">
        <f t="shared" si="8"/>
        <v>4</v>
      </c>
      <c r="AB34" s="127">
        <v>100</v>
      </c>
      <c r="AC34" s="136">
        <v>0</v>
      </c>
      <c r="AD34" s="128">
        <v>0</v>
      </c>
      <c r="AE34" s="136">
        <v>1.7857142857142856</v>
      </c>
      <c r="AF34" s="128">
        <v>0</v>
      </c>
      <c r="AG34" s="129">
        <v>0</v>
      </c>
      <c r="AH34" s="130">
        <v>943</v>
      </c>
      <c r="AI34" s="131">
        <v>957</v>
      </c>
      <c r="AJ34" s="132">
        <f t="shared" si="10"/>
        <v>14</v>
      </c>
      <c r="AK34" s="133">
        <f t="shared" si="9"/>
        <v>19.050505050505048</v>
      </c>
      <c r="AL34" s="134">
        <f t="shared" si="9"/>
        <v>19.333333333333332</v>
      </c>
      <c r="AM34" s="46">
        <v>32</v>
      </c>
    </row>
    <row r="35" spans="1:39" ht="17.45" customHeight="1" x14ac:dyDescent="0.2">
      <c r="A35" s="46">
        <v>33</v>
      </c>
      <c r="B35" s="47" t="s">
        <v>57</v>
      </c>
      <c r="C35" s="49">
        <v>5</v>
      </c>
      <c r="D35" s="38">
        <v>5</v>
      </c>
      <c r="E35" s="23">
        <v>82</v>
      </c>
      <c r="F35" s="39">
        <v>118</v>
      </c>
      <c r="G35" s="25">
        <f t="shared" si="0"/>
        <v>36</v>
      </c>
      <c r="H35" s="26">
        <f t="shared" si="1"/>
        <v>1.6565656565656564</v>
      </c>
      <c r="I35" s="27">
        <f t="shared" si="1"/>
        <v>2.3838383838383841</v>
      </c>
      <c r="J35" s="126">
        <v>83</v>
      </c>
      <c r="K35" s="39">
        <v>116</v>
      </c>
      <c r="L35" s="25">
        <f t="shared" si="2"/>
        <v>33</v>
      </c>
      <c r="M35" s="24">
        <v>0</v>
      </c>
      <c r="N35" s="40">
        <v>0</v>
      </c>
      <c r="O35" s="25">
        <f t="shared" si="3"/>
        <v>0</v>
      </c>
      <c r="P35" s="27">
        <f t="shared" si="4"/>
        <v>0</v>
      </c>
      <c r="Q35" s="30">
        <f t="shared" si="4"/>
        <v>0</v>
      </c>
      <c r="R35" s="26">
        <f t="shared" si="5"/>
        <v>1.6767676767676769</v>
      </c>
      <c r="S35" s="27">
        <f t="shared" si="5"/>
        <v>2.3434343434343434</v>
      </c>
      <c r="T35" s="28">
        <v>0</v>
      </c>
      <c r="U35" s="39">
        <v>2</v>
      </c>
      <c r="V35" s="25">
        <f t="shared" si="6"/>
        <v>2</v>
      </c>
      <c r="W35" s="31">
        <f t="shared" si="7"/>
        <v>0</v>
      </c>
      <c r="X35" s="24">
        <f t="shared" si="7"/>
        <v>0.4</v>
      </c>
      <c r="Y35" s="28">
        <v>60</v>
      </c>
      <c r="Z35" s="39">
        <v>68</v>
      </c>
      <c r="AA35" s="25">
        <f t="shared" si="8"/>
        <v>8</v>
      </c>
      <c r="AB35" s="127">
        <v>50</v>
      </c>
      <c r="AC35" s="94" t="s">
        <v>95</v>
      </c>
      <c r="AD35" s="128">
        <v>0</v>
      </c>
      <c r="AE35" s="94" t="s">
        <v>95</v>
      </c>
      <c r="AF35" s="128">
        <v>1.2820512820512819</v>
      </c>
      <c r="AG35" s="129" t="s">
        <v>95</v>
      </c>
      <c r="AH35" s="130">
        <v>1210</v>
      </c>
      <c r="AI35" s="131">
        <v>932</v>
      </c>
      <c r="AJ35" s="132">
        <f t="shared" si="10"/>
        <v>-278</v>
      </c>
      <c r="AK35" s="133">
        <f t="shared" si="9"/>
        <v>24.444444444444443</v>
      </c>
      <c r="AL35" s="134">
        <f t="shared" si="9"/>
        <v>18.828282828282827</v>
      </c>
      <c r="AM35" s="46">
        <v>33</v>
      </c>
    </row>
    <row r="36" spans="1:39" ht="17.45" customHeight="1" x14ac:dyDescent="0.2">
      <c r="A36" s="46">
        <v>34</v>
      </c>
      <c r="B36" s="47" t="s">
        <v>58</v>
      </c>
      <c r="C36" s="49">
        <v>4</v>
      </c>
      <c r="D36" s="38">
        <v>4</v>
      </c>
      <c r="E36" s="23">
        <v>77</v>
      </c>
      <c r="F36" s="39">
        <v>59</v>
      </c>
      <c r="G36" s="25">
        <f t="shared" si="0"/>
        <v>-18</v>
      </c>
      <c r="H36" s="26">
        <f t="shared" si="1"/>
        <v>1.9444444444444444</v>
      </c>
      <c r="I36" s="27">
        <f t="shared" si="1"/>
        <v>1.4898989898989898</v>
      </c>
      <c r="J36" s="126">
        <v>75</v>
      </c>
      <c r="K36" s="39">
        <v>61</v>
      </c>
      <c r="L36" s="25">
        <f t="shared" si="2"/>
        <v>-14</v>
      </c>
      <c r="M36" s="24">
        <v>0</v>
      </c>
      <c r="N36" s="40">
        <v>0</v>
      </c>
      <c r="O36" s="25">
        <f t="shared" si="3"/>
        <v>0</v>
      </c>
      <c r="P36" s="27">
        <f t="shared" si="4"/>
        <v>0</v>
      </c>
      <c r="Q36" s="30">
        <f t="shared" si="4"/>
        <v>0</v>
      </c>
      <c r="R36" s="26">
        <f t="shared" si="5"/>
        <v>1.8939393939393938</v>
      </c>
      <c r="S36" s="27">
        <f t="shared" si="5"/>
        <v>1.5404040404040404</v>
      </c>
      <c r="T36" s="28">
        <v>2</v>
      </c>
      <c r="U36" s="39">
        <v>0</v>
      </c>
      <c r="V36" s="25">
        <f t="shared" si="6"/>
        <v>-2</v>
      </c>
      <c r="W36" s="31">
        <f t="shared" si="7"/>
        <v>0.5</v>
      </c>
      <c r="X36" s="24">
        <f t="shared" si="7"/>
        <v>0</v>
      </c>
      <c r="Y36" s="28">
        <v>57</v>
      </c>
      <c r="Z36" s="39">
        <v>59</v>
      </c>
      <c r="AA36" s="25">
        <f t="shared" si="8"/>
        <v>2</v>
      </c>
      <c r="AB36" s="127" t="s">
        <v>95</v>
      </c>
      <c r="AC36" s="136" t="s">
        <v>95</v>
      </c>
      <c r="AD36" s="128" t="s">
        <v>95</v>
      </c>
      <c r="AE36" s="136" t="s">
        <v>95</v>
      </c>
      <c r="AF36" s="128" t="s">
        <v>95</v>
      </c>
      <c r="AG36" s="129" t="s">
        <v>95</v>
      </c>
      <c r="AH36" s="130">
        <v>1154</v>
      </c>
      <c r="AI36" s="131">
        <v>951</v>
      </c>
      <c r="AJ36" s="132">
        <f t="shared" si="10"/>
        <v>-203</v>
      </c>
      <c r="AK36" s="133">
        <f t="shared" si="9"/>
        <v>29.141414141414142</v>
      </c>
      <c r="AL36" s="134">
        <f t="shared" si="9"/>
        <v>24.015151515151516</v>
      </c>
      <c r="AM36" s="46">
        <v>34</v>
      </c>
    </row>
    <row r="37" spans="1:39" ht="17.45" customHeight="1" x14ac:dyDescent="0.2">
      <c r="A37" s="46">
        <v>35</v>
      </c>
      <c r="B37" s="47" t="s">
        <v>59</v>
      </c>
      <c r="C37" s="49">
        <v>9</v>
      </c>
      <c r="D37" s="38">
        <v>9</v>
      </c>
      <c r="E37" s="23">
        <v>236</v>
      </c>
      <c r="F37" s="39">
        <v>231</v>
      </c>
      <c r="G37" s="25">
        <f t="shared" si="0"/>
        <v>-5</v>
      </c>
      <c r="H37" s="26">
        <f t="shared" si="1"/>
        <v>2.648709315375982</v>
      </c>
      <c r="I37" s="27">
        <f t="shared" si="1"/>
        <v>2.5925925925925926</v>
      </c>
      <c r="J37" s="126">
        <v>241</v>
      </c>
      <c r="K37" s="39">
        <v>227</v>
      </c>
      <c r="L37" s="25">
        <f t="shared" si="2"/>
        <v>-14</v>
      </c>
      <c r="M37" s="24">
        <v>18</v>
      </c>
      <c r="N37" s="40">
        <v>1</v>
      </c>
      <c r="O37" s="25">
        <f t="shared" si="3"/>
        <v>-17</v>
      </c>
      <c r="P37" s="27">
        <f t="shared" si="4"/>
        <v>7.4688796680497926</v>
      </c>
      <c r="Q37" s="30">
        <f t="shared" si="4"/>
        <v>0.44052863436123352</v>
      </c>
      <c r="R37" s="26">
        <f t="shared" si="5"/>
        <v>2.7048260381593714</v>
      </c>
      <c r="S37" s="27">
        <f t="shared" si="5"/>
        <v>2.5476992143658808</v>
      </c>
      <c r="T37" s="28">
        <v>3</v>
      </c>
      <c r="U37" s="39">
        <v>7</v>
      </c>
      <c r="V37" s="25">
        <f t="shared" si="6"/>
        <v>4</v>
      </c>
      <c r="W37" s="31">
        <f t="shared" si="7"/>
        <v>0.33333333333333331</v>
      </c>
      <c r="X37" s="24">
        <f t="shared" si="7"/>
        <v>0.77777777777777779</v>
      </c>
      <c r="Y37" s="28">
        <v>167</v>
      </c>
      <c r="Z37" s="39">
        <v>130</v>
      </c>
      <c r="AA37" s="25">
        <f t="shared" si="8"/>
        <v>-37</v>
      </c>
      <c r="AB37" s="127">
        <v>77.8</v>
      </c>
      <c r="AC37" s="94" t="s">
        <v>95</v>
      </c>
      <c r="AD37" s="128">
        <v>0</v>
      </c>
      <c r="AE37" s="94" t="s">
        <v>95</v>
      </c>
      <c r="AF37" s="128">
        <v>0.86956521739130432</v>
      </c>
      <c r="AG37" s="129" t="s">
        <v>95</v>
      </c>
      <c r="AH37" s="130">
        <v>1969</v>
      </c>
      <c r="AI37" s="131">
        <v>1555</v>
      </c>
      <c r="AJ37" s="132">
        <f t="shared" si="10"/>
        <v>-414</v>
      </c>
      <c r="AK37" s="133">
        <f t="shared" si="9"/>
        <v>22.098765432098762</v>
      </c>
      <c r="AL37" s="134">
        <f t="shared" si="9"/>
        <v>17.452300785634119</v>
      </c>
      <c r="AM37" s="46">
        <v>35</v>
      </c>
    </row>
    <row r="38" spans="1:39" ht="17.45" customHeight="1" x14ac:dyDescent="0.2">
      <c r="A38" s="46">
        <v>36</v>
      </c>
      <c r="B38" s="47" t="s">
        <v>60</v>
      </c>
      <c r="C38" s="49">
        <v>3</v>
      </c>
      <c r="D38" s="38">
        <v>3</v>
      </c>
      <c r="E38" s="23">
        <v>28</v>
      </c>
      <c r="F38" s="39">
        <v>23</v>
      </c>
      <c r="G38" s="25">
        <f t="shared" si="0"/>
        <v>-5</v>
      </c>
      <c r="H38" s="26">
        <f t="shared" si="1"/>
        <v>0.9427609427609428</v>
      </c>
      <c r="I38" s="27">
        <f t="shared" si="1"/>
        <v>0.77441077441077444</v>
      </c>
      <c r="J38" s="126">
        <v>27</v>
      </c>
      <c r="K38" s="39">
        <v>21</v>
      </c>
      <c r="L38" s="25">
        <f t="shared" si="2"/>
        <v>-6</v>
      </c>
      <c r="M38" s="24">
        <v>1</v>
      </c>
      <c r="N38" s="40">
        <v>1</v>
      </c>
      <c r="O38" s="25">
        <f t="shared" si="3"/>
        <v>0</v>
      </c>
      <c r="P38" s="27">
        <f t="shared" si="4"/>
        <v>3.7037037037037033</v>
      </c>
      <c r="Q38" s="30">
        <f t="shared" si="4"/>
        <v>4.7619047619047619</v>
      </c>
      <c r="R38" s="26">
        <f t="shared" si="5"/>
        <v>0.90909090909090906</v>
      </c>
      <c r="S38" s="27">
        <f t="shared" si="5"/>
        <v>0.70707070707070707</v>
      </c>
      <c r="T38" s="28">
        <v>1</v>
      </c>
      <c r="U38" s="39">
        <v>3</v>
      </c>
      <c r="V38" s="25">
        <f t="shared" si="6"/>
        <v>2</v>
      </c>
      <c r="W38" s="31">
        <f t="shared" si="7"/>
        <v>0.33333333333333331</v>
      </c>
      <c r="X38" s="24">
        <f t="shared" si="7"/>
        <v>1</v>
      </c>
      <c r="Y38" s="28">
        <v>10</v>
      </c>
      <c r="Z38" s="39">
        <v>16</v>
      </c>
      <c r="AA38" s="25">
        <f t="shared" si="8"/>
        <v>6</v>
      </c>
      <c r="AB38" s="127" t="s">
        <v>95</v>
      </c>
      <c r="AC38" s="94" t="s">
        <v>95</v>
      </c>
      <c r="AD38" s="128" t="s">
        <v>95</v>
      </c>
      <c r="AE38" s="94" t="s">
        <v>95</v>
      </c>
      <c r="AF38" s="128" t="s">
        <v>95</v>
      </c>
      <c r="AG38" s="129" t="s">
        <v>95</v>
      </c>
      <c r="AH38" s="130">
        <v>287</v>
      </c>
      <c r="AI38" s="131">
        <v>261</v>
      </c>
      <c r="AJ38" s="132">
        <f t="shared" si="10"/>
        <v>-26</v>
      </c>
      <c r="AK38" s="133">
        <f t="shared" si="9"/>
        <v>9.6632996632996626</v>
      </c>
      <c r="AL38" s="134">
        <f t="shared" si="9"/>
        <v>8.7878787878787872</v>
      </c>
      <c r="AM38" s="46">
        <v>36</v>
      </c>
    </row>
    <row r="39" spans="1:39" ht="17.45" customHeight="1" x14ac:dyDescent="0.2">
      <c r="A39" s="46">
        <v>38</v>
      </c>
      <c r="B39" s="47" t="s">
        <v>61</v>
      </c>
      <c r="C39" s="49">
        <v>4</v>
      </c>
      <c r="D39" s="38">
        <v>4</v>
      </c>
      <c r="E39" s="23">
        <v>59</v>
      </c>
      <c r="F39" s="39">
        <v>88</v>
      </c>
      <c r="G39" s="25">
        <f t="shared" si="0"/>
        <v>29</v>
      </c>
      <c r="H39" s="26">
        <f t="shared" si="1"/>
        <v>1.4898989898989898</v>
      </c>
      <c r="I39" s="27">
        <f t="shared" si="1"/>
        <v>2.2222222222222223</v>
      </c>
      <c r="J39" s="126">
        <v>58</v>
      </c>
      <c r="K39" s="39">
        <v>86</v>
      </c>
      <c r="L39" s="25">
        <f t="shared" si="2"/>
        <v>28</v>
      </c>
      <c r="M39" s="24">
        <v>0</v>
      </c>
      <c r="N39" s="40">
        <v>0</v>
      </c>
      <c r="O39" s="25">
        <f t="shared" si="3"/>
        <v>0</v>
      </c>
      <c r="P39" s="27">
        <f t="shared" si="4"/>
        <v>0</v>
      </c>
      <c r="Q39" s="30">
        <f t="shared" si="4"/>
        <v>0</v>
      </c>
      <c r="R39" s="26">
        <f t="shared" si="5"/>
        <v>1.4646464646464645</v>
      </c>
      <c r="S39" s="27">
        <f t="shared" si="5"/>
        <v>2.1717171717171717</v>
      </c>
      <c r="T39" s="28">
        <v>1</v>
      </c>
      <c r="U39" s="39">
        <v>2</v>
      </c>
      <c r="V39" s="25">
        <f t="shared" si="6"/>
        <v>1</v>
      </c>
      <c r="W39" s="31">
        <f t="shared" si="7"/>
        <v>0.25</v>
      </c>
      <c r="X39" s="24">
        <f t="shared" si="7"/>
        <v>0.5</v>
      </c>
      <c r="Y39" s="28">
        <v>52</v>
      </c>
      <c r="Z39" s="39">
        <v>78</v>
      </c>
      <c r="AA39" s="25">
        <f t="shared" si="8"/>
        <v>26</v>
      </c>
      <c r="AB39" s="127">
        <v>50</v>
      </c>
      <c r="AC39" s="94">
        <v>50</v>
      </c>
      <c r="AD39" s="128">
        <v>1.8518518518518516</v>
      </c>
      <c r="AE39" s="94">
        <v>1.2195121951219512</v>
      </c>
      <c r="AF39" s="128">
        <v>0</v>
      </c>
      <c r="AG39" s="129">
        <v>0</v>
      </c>
      <c r="AH39" s="130">
        <v>794</v>
      </c>
      <c r="AI39" s="131">
        <v>814</v>
      </c>
      <c r="AJ39" s="132">
        <f t="shared" si="10"/>
        <v>20</v>
      </c>
      <c r="AK39" s="133">
        <f t="shared" si="9"/>
        <v>20.050505050505048</v>
      </c>
      <c r="AL39" s="134">
        <f t="shared" si="9"/>
        <v>20.555555555555554</v>
      </c>
      <c r="AM39" s="46">
        <v>38</v>
      </c>
    </row>
    <row r="40" spans="1:39" ht="17.45" customHeight="1" thickBot="1" x14ac:dyDescent="0.25">
      <c r="A40" s="50" t="s">
        <v>62</v>
      </c>
      <c r="B40" s="47" t="s">
        <v>63</v>
      </c>
      <c r="C40" s="51">
        <v>6</v>
      </c>
      <c r="D40" s="52">
        <v>6</v>
      </c>
      <c r="E40" s="53">
        <v>231</v>
      </c>
      <c r="F40" s="54">
        <v>203</v>
      </c>
      <c r="G40" s="25">
        <f t="shared" si="0"/>
        <v>-28</v>
      </c>
      <c r="H40" s="97">
        <f t="shared" si="1"/>
        <v>3.8888888888888888</v>
      </c>
      <c r="I40" s="138">
        <f t="shared" si="1"/>
        <v>3.4175084175084178</v>
      </c>
      <c r="J40" s="139">
        <v>233</v>
      </c>
      <c r="K40" s="140">
        <v>208</v>
      </c>
      <c r="L40" s="25">
        <f t="shared" si="2"/>
        <v>-25</v>
      </c>
      <c r="M40" s="24">
        <v>6</v>
      </c>
      <c r="N40" s="55">
        <v>1</v>
      </c>
      <c r="O40" s="25">
        <f t="shared" si="3"/>
        <v>-5</v>
      </c>
      <c r="P40" s="27">
        <f t="shared" si="4"/>
        <v>2.5751072961373391</v>
      </c>
      <c r="Q40" s="30">
        <f t="shared" si="4"/>
        <v>0.48076923076923078</v>
      </c>
      <c r="R40" s="97">
        <f t="shared" si="5"/>
        <v>3.9225589225589226</v>
      </c>
      <c r="S40" s="138">
        <f t="shared" si="5"/>
        <v>3.5016835016835013</v>
      </c>
      <c r="T40" s="28">
        <v>7</v>
      </c>
      <c r="U40" s="54">
        <v>2</v>
      </c>
      <c r="V40" s="25">
        <f t="shared" si="6"/>
        <v>-5</v>
      </c>
      <c r="W40" s="31">
        <f t="shared" si="7"/>
        <v>1.1666666666666667</v>
      </c>
      <c r="X40" s="24">
        <f t="shared" si="7"/>
        <v>0.33333333333333331</v>
      </c>
      <c r="Y40" s="28">
        <v>170</v>
      </c>
      <c r="Z40" s="54">
        <v>167</v>
      </c>
      <c r="AA40" s="25">
        <f t="shared" si="8"/>
        <v>-3</v>
      </c>
      <c r="AB40" s="141">
        <v>54.6</v>
      </c>
      <c r="AC40" s="142">
        <v>66.7</v>
      </c>
      <c r="AD40" s="143">
        <v>0</v>
      </c>
      <c r="AE40" s="142">
        <v>0.50761421319796951</v>
      </c>
      <c r="AF40" s="143">
        <v>2.1645021645021645</v>
      </c>
      <c r="AG40" s="144">
        <v>0.50761421319796951</v>
      </c>
      <c r="AH40" s="145">
        <v>1370</v>
      </c>
      <c r="AI40" s="146">
        <v>1499</v>
      </c>
      <c r="AJ40" s="147">
        <f t="shared" si="10"/>
        <v>129</v>
      </c>
      <c r="AK40" s="148">
        <f t="shared" si="9"/>
        <v>23.063973063973066</v>
      </c>
      <c r="AL40" s="149">
        <f t="shared" si="9"/>
        <v>25.235690235690235</v>
      </c>
      <c r="AM40" s="50" t="s">
        <v>62</v>
      </c>
    </row>
    <row r="41" spans="1:39" ht="16.5" customHeight="1" thickTop="1" thickBot="1" x14ac:dyDescent="0.25">
      <c r="A41" s="62"/>
      <c r="B41" s="63" t="s">
        <v>64</v>
      </c>
      <c r="C41" s="150">
        <v>297</v>
      </c>
      <c r="D41" s="65">
        <v>297</v>
      </c>
      <c r="E41" s="66">
        <f>SUM(E6:E40)</f>
        <v>8997</v>
      </c>
      <c r="F41" s="67">
        <f>SUM(F6:F40)</f>
        <v>11767</v>
      </c>
      <c r="G41" s="68">
        <f>SUM(G6:G40)</f>
        <v>2770</v>
      </c>
      <c r="H41" s="69">
        <f t="shared" si="1"/>
        <v>3.0598918477706358</v>
      </c>
      <c r="I41" s="151">
        <f t="shared" si="1"/>
        <v>4.0019725878311743</v>
      </c>
      <c r="J41" s="152">
        <f>SUM(J6:J40)</f>
        <v>8997</v>
      </c>
      <c r="K41" s="67">
        <f>SUM(K6:K40)</f>
        <v>11540</v>
      </c>
      <c r="L41" s="68">
        <f>K41-J41</f>
        <v>2543</v>
      </c>
      <c r="M41" s="71">
        <f>SUM(M6:M40)</f>
        <v>134</v>
      </c>
      <c r="N41" s="67">
        <f>SUM(N6:N40)</f>
        <v>172</v>
      </c>
      <c r="O41" s="68">
        <f>N41-M41</f>
        <v>38</v>
      </c>
      <c r="P41" s="72">
        <f>M41/J41*100</f>
        <v>1.4893853506724464</v>
      </c>
      <c r="Q41" s="73">
        <f>N41/K41*100</f>
        <v>1.490467937608319</v>
      </c>
      <c r="R41" s="69">
        <f t="shared" si="5"/>
        <v>3.0598918477706358</v>
      </c>
      <c r="S41" s="151">
        <f t="shared" si="5"/>
        <v>3.9247695813352381</v>
      </c>
      <c r="T41" s="66">
        <f>SUM(T6:T40)</f>
        <v>244</v>
      </c>
      <c r="U41" s="67">
        <f>SUM(U6:U40)</f>
        <v>440</v>
      </c>
      <c r="V41" s="68">
        <f>U41-T41</f>
        <v>196</v>
      </c>
      <c r="W41" s="75">
        <f>T41/C41</f>
        <v>0.82154882154882158</v>
      </c>
      <c r="X41" s="67">
        <f>U41/D41</f>
        <v>1.4814814814814814</v>
      </c>
      <c r="Y41" s="66">
        <f>SUM(Y6:Y40)</f>
        <v>7634</v>
      </c>
      <c r="Z41" s="67">
        <f>SUM(Z6:Z40)</f>
        <v>10277</v>
      </c>
      <c r="AA41" s="68">
        <f>Z41-Y41</f>
        <v>2643</v>
      </c>
      <c r="AB41" s="153">
        <v>64.099999999999994</v>
      </c>
      <c r="AC41" s="154">
        <v>58.5</v>
      </c>
      <c r="AD41" s="69">
        <v>0.38296390855286061</v>
      </c>
      <c r="AE41" s="155">
        <v>0.40602724893981773</v>
      </c>
      <c r="AF41" s="69">
        <v>0.72246304323663446</v>
      </c>
      <c r="AG41" s="70">
        <v>0.77989601386481799</v>
      </c>
      <c r="AH41" s="67">
        <f>SUM(AH6:AH40)</f>
        <v>78299</v>
      </c>
      <c r="AI41" s="156">
        <f>SUM(AI6:AI40)</f>
        <v>72502</v>
      </c>
      <c r="AJ41" s="157">
        <f t="shared" si="10"/>
        <v>-5797</v>
      </c>
      <c r="AK41" s="100">
        <f t="shared" si="9"/>
        <v>26.629595619494609</v>
      </c>
      <c r="AL41" s="158">
        <f t="shared" si="9"/>
        <v>24.658028092371527</v>
      </c>
      <c r="AM41" s="62"/>
    </row>
    <row r="42" spans="1:39" x14ac:dyDescent="0.2">
      <c r="A42" s="80" t="s">
        <v>65</v>
      </c>
      <c r="B42" s="197" t="s">
        <v>89</v>
      </c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AM42" s="80"/>
    </row>
    <row r="43" spans="1:39" ht="11.25" customHeight="1" x14ac:dyDescent="0.2">
      <c r="A43" s="80" t="s">
        <v>67</v>
      </c>
      <c r="B43" s="197" t="s">
        <v>90</v>
      </c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AM43" s="80"/>
    </row>
    <row r="44" spans="1:39" ht="13.5" customHeight="1" x14ac:dyDescent="0.2">
      <c r="A44" t="s">
        <v>91</v>
      </c>
      <c r="B44" s="108" t="s">
        <v>92</v>
      </c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I44" s="159"/>
      <c r="AJ44" s="159"/>
      <c r="AK44" s="159"/>
      <c r="AL44" s="159"/>
      <c r="AM44" s="159"/>
    </row>
    <row r="45" spans="1:39" x14ac:dyDescent="0.2">
      <c r="B45" s="109" t="s">
        <v>93</v>
      </c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</row>
  </sheetData>
  <mergeCells count="27">
    <mergeCell ref="B43:Q43"/>
    <mergeCell ref="AF3:AG4"/>
    <mergeCell ref="AH3:AJ4"/>
    <mergeCell ref="AK3:AL4"/>
    <mergeCell ref="M4:O4"/>
    <mergeCell ref="P4:Q4"/>
    <mergeCell ref="T3:V4"/>
    <mergeCell ref="W3:X4"/>
    <mergeCell ref="AB3:AC4"/>
    <mergeCell ref="AD3:AE4"/>
    <mergeCell ref="B42:Q42"/>
    <mergeCell ref="A1:AM1"/>
    <mergeCell ref="A2:A5"/>
    <mergeCell ref="B2:B5"/>
    <mergeCell ref="C2:D4"/>
    <mergeCell ref="E2:I2"/>
    <mergeCell ref="J2:S2"/>
    <mergeCell ref="T2:X2"/>
    <mergeCell ref="Y2:AA4"/>
    <mergeCell ref="AB2:AG2"/>
    <mergeCell ref="AH2:AL2"/>
    <mergeCell ref="AM2:AM5"/>
    <mergeCell ref="E3:G4"/>
    <mergeCell ref="H3:I4"/>
    <mergeCell ref="J3:L4"/>
    <mergeCell ref="M3:Q3"/>
    <mergeCell ref="R3:S4"/>
  </mergeCells>
  <pageMargins left="0.70866141732283472" right="0.19685039370078741" top="0.74803149606299213" bottom="0.19685039370078741" header="0.31496062992125984" footer="0.31496062992125984"/>
  <pageSetup paperSize="9" scale="63" orientation="landscape" horizontalDpi="0" verticalDpi="0" r:id="rId1"/>
  <colBreaks count="1" manualBreakCount="1"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уголовные</vt:lpstr>
      <vt:lpstr>гражданские, административные</vt:lpstr>
      <vt:lpstr>КоАП</vt:lpstr>
      <vt:lpstr>'гражданские, административные'!Область_печати</vt:lpstr>
      <vt:lpstr>КоАП!Область_печати</vt:lpstr>
      <vt:lpstr>уголовные!Область_печати</vt:lpstr>
    </vt:vector>
  </TitlesOfParts>
  <Company>USD_in_Primorye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Оранская</dc:creator>
  <cp:lastModifiedBy>Оранская</cp:lastModifiedBy>
  <cp:lastPrinted>2025-02-04T01:16:30Z</cp:lastPrinted>
  <dcterms:created xsi:type="dcterms:W3CDTF">2025-01-31T02:04:32Z</dcterms:created>
  <dcterms:modified xsi:type="dcterms:W3CDTF">2025-03-24T05:13:54Z</dcterms:modified>
</cp:coreProperties>
</file>