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5" windowWidth="24240" windowHeight="6615" activeTab="1"/>
  </bookViews>
  <sheets>
    <sheet name="нагрузка, сроки" sheetId="9" r:id="rId1"/>
    <sheet name="Материалы" sheetId="10" r:id="rId2"/>
    <sheet name="Качество, стабильность" sheetId="11" r:id="rId3"/>
  </sheets>
  <definedNames>
    <definedName name="_xlnm.Print_Titles" localSheetId="2">'Качество, стабильность'!$1:$8</definedName>
    <definedName name="_xlnm.Print_Titles" localSheetId="1">Материалы!$1:$7</definedName>
    <definedName name="_xlnm.Print_Titles" localSheetId="0">'нагрузка, сроки'!$6:$9</definedName>
  </definedNames>
  <calcPr calcId="145621"/>
</workbook>
</file>

<file path=xl/calcChain.xml><?xml version="1.0" encoding="utf-8"?>
<calcChain xmlns="http://schemas.openxmlformats.org/spreadsheetml/2006/main">
  <c r="J58" i="10" l="1"/>
  <c r="I58" i="10"/>
  <c r="R59" i="9"/>
  <c r="P59" i="9"/>
  <c r="K59" i="9"/>
  <c r="F59" i="9"/>
  <c r="C59" i="9"/>
  <c r="Y10" i="11" l="1"/>
  <c r="Y11" i="11"/>
  <c r="Y12" i="11"/>
  <c r="Y13" i="11"/>
  <c r="Y15" i="11"/>
  <c r="Y16" i="11"/>
  <c r="Y17" i="11"/>
  <c r="Y18" i="11"/>
  <c r="Y19" i="11"/>
  <c r="Y20" i="11"/>
  <c r="Y21" i="11"/>
  <c r="Y22" i="11"/>
  <c r="Y23" i="11"/>
  <c r="Y24" i="11"/>
  <c r="Y25" i="11"/>
  <c r="Y26" i="1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5" i="11"/>
  <c r="Y67" i="11"/>
  <c r="Y68" i="11"/>
  <c r="Y69" i="11"/>
  <c r="Y70" i="11"/>
  <c r="Y71" i="11"/>
  <c r="Y72" i="11"/>
  <c r="Y73" i="11"/>
  <c r="Y74" i="11"/>
  <c r="Y75" i="11"/>
  <c r="Y76" i="11"/>
  <c r="Y78" i="11"/>
  <c r="Y79" i="11"/>
  <c r="Y81" i="11"/>
  <c r="Y82" i="11"/>
  <c r="Y83" i="11"/>
  <c r="Y84" i="11"/>
  <c r="Y85" i="11"/>
  <c r="Y86" i="11"/>
  <c r="Y87" i="11"/>
  <c r="Y88" i="11"/>
  <c r="Y89" i="11"/>
  <c r="Y90" i="11"/>
  <c r="Y91" i="11"/>
  <c r="Y92" i="11"/>
  <c r="Y93" i="11"/>
  <c r="Y94" i="11"/>
  <c r="Y95" i="11"/>
  <c r="Y96" i="11"/>
  <c r="Y98" i="11"/>
  <c r="Y99" i="11"/>
  <c r="Y101" i="11"/>
  <c r="Y102" i="11"/>
  <c r="Y103" i="11"/>
  <c r="Y104" i="11"/>
  <c r="Y105" i="11"/>
  <c r="Y106" i="11"/>
  <c r="Y107" i="11"/>
  <c r="Y108" i="11"/>
  <c r="Y109" i="11"/>
  <c r="Y110" i="11"/>
  <c r="Y111" i="11"/>
  <c r="Y112" i="11"/>
  <c r="Y113" i="11"/>
  <c r="Y115" i="11"/>
  <c r="Y116" i="11"/>
  <c r="Y117" i="11"/>
  <c r="Y118" i="11"/>
  <c r="Y119" i="11"/>
  <c r="Y120" i="11"/>
  <c r="Y121" i="11"/>
  <c r="Y122" i="11"/>
  <c r="Y123" i="11"/>
  <c r="Y124" i="11"/>
  <c r="Y125" i="11"/>
  <c r="Y126" i="11"/>
  <c r="Y127" i="11"/>
  <c r="Y128" i="11"/>
  <c r="Y129" i="11"/>
  <c r="Y130" i="11"/>
  <c r="Y131" i="11"/>
  <c r="Y132" i="11"/>
  <c r="Y133" i="11"/>
  <c r="Y134" i="11"/>
  <c r="Y135" i="11"/>
  <c r="Y136" i="11"/>
  <c r="Y137" i="11"/>
  <c r="Y138" i="11"/>
  <c r="Y139" i="11"/>
  <c r="Y140" i="11"/>
  <c r="Y141" i="11"/>
  <c r="Y142" i="11"/>
  <c r="Y143" i="11"/>
  <c r="Y144" i="11"/>
  <c r="Y145" i="11"/>
  <c r="Y146" i="11"/>
  <c r="Y147" i="11"/>
  <c r="Y148" i="11"/>
  <c r="Y149" i="11"/>
  <c r="Y150" i="11"/>
  <c r="Y154" i="11"/>
  <c r="Y155" i="11"/>
  <c r="Y156" i="11"/>
  <c r="Y157" i="11"/>
  <c r="Y158" i="11"/>
  <c r="Y159" i="11"/>
  <c r="Y160" i="11"/>
  <c r="Y161" i="11"/>
  <c r="Y162" i="11"/>
  <c r="Y163" i="11"/>
  <c r="Y164" i="11"/>
  <c r="Y165" i="11"/>
  <c r="Y166" i="11"/>
  <c r="Y167" i="11"/>
  <c r="Y168" i="11"/>
  <c r="Y169" i="11"/>
  <c r="Y171" i="11"/>
  <c r="Y172" i="11"/>
  <c r="Y173" i="11"/>
  <c r="Y174" i="11"/>
  <c r="Y175" i="11"/>
  <c r="Y176" i="11"/>
  <c r="Y177" i="11"/>
  <c r="Y179" i="11"/>
  <c r="Y180" i="11"/>
  <c r="Y181" i="11"/>
  <c r="Y182" i="11"/>
  <c r="Y183" i="11"/>
  <c r="Y184" i="11"/>
  <c r="Y185" i="11"/>
  <c r="Y186" i="11"/>
  <c r="Y187" i="11"/>
  <c r="M10" i="11"/>
  <c r="M11" i="11"/>
  <c r="M12" i="11"/>
  <c r="M13" i="11"/>
  <c r="M14" i="11"/>
  <c r="M15" i="11"/>
  <c r="M16" i="11"/>
  <c r="M17" i="11"/>
  <c r="M18" i="11"/>
  <c r="M19" i="11"/>
  <c r="M20" i="11"/>
  <c r="M22" i="11"/>
  <c r="M23" i="11"/>
  <c r="M24" i="11"/>
  <c r="M25" i="11"/>
  <c r="M26" i="11"/>
  <c r="M28" i="11"/>
  <c r="M29" i="11"/>
  <c r="M30" i="11"/>
  <c r="M31" i="11"/>
  <c r="M32" i="11"/>
  <c r="M33" i="11"/>
  <c r="M34" i="11"/>
  <c r="M35" i="11"/>
  <c r="M36" i="11"/>
  <c r="M37" i="11"/>
  <c r="M38" i="11"/>
  <c r="M40" i="11"/>
  <c r="M41" i="11"/>
  <c r="M42" i="11"/>
  <c r="M43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7" i="11"/>
  <c r="M79" i="11"/>
  <c r="M81" i="11"/>
  <c r="M82" i="11"/>
  <c r="M83" i="11"/>
  <c r="M84" i="11"/>
  <c r="M85" i="11"/>
  <c r="M86" i="11"/>
  <c r="M89" i="11"/>
  <c r="M90" i="11"/>
  <c r="M91" i="11"/>
  <c r="M92" i="11"/>
  <c r="M95" i="11"/>
  <c r="M96" i="11"/>
  <c r="M97" i="11"/>
  <c r="M105" i="11"/>
  <c r="M106" i="11"/>
  <c r="M108" i="11"/>
  <c r="M110" i="11"/>
  <c r="M111" i="11"/>
  <c r="M112" i="11"/>
  <c r="M113" i="11"/>
  <c r="M116" i="11"/>
  <c r="M117" i="11"/>
  <c r="M118" i="11"/>
  <c r="M119" i="11"/>
  <c r="M120" i="11"/>
  <c r="M121" i="11"/>
  <c r="M123" i="11"/>
  <c r="M125" i="11"/>
  <c r="M126" i="11"/>
  <c r="M127" i="11"/>
  <c r="M128" i="11"/>
  <c r="M129" i="11"/>
  <c r="M130" i="11"/>
  <c r="M131" i="11"/>
  <c r="M132" i="11"/>
  <c r="M133" i="11"/>
  <c r="M134" i="11"/>
  <c r="M136" i="11"/>
  <c r="M138" i="11"/>
  <c r="M140" i="11"/>
  <c r="M141" i="11"/>
  <c r="M142" i="11"/>
  <c r="M144" i="11"/>
  <c r="M145" i="11"/>
  <c r="M146" i="11"/>
  <c r="M147" i="11"/>
  <c r="M148" i="11"/>
  <c r="M150" i="11"/>
  <c r="M151" i="11"/>
  <c r="M152" i="11"/>
  <c r="M153" i="11"/>
  <c r="M155" i="11"/>
  <c r="M156" i="11"/>
  <c r="M158" i="11"/>
  <c r="M160" i="11"/>
  <c r="M165" i="11"/>
  <c r="M166" i="11"/>
  <c r="M168" i="11"/>
  <c r="M169" i="11"/>
  <c r="M171" i="11"/>
  <c r="M173" i="11"/>
  <c r="M175" i="11"/>
  <c r="M176" i="11"/>
  <c r="M179" i="11"/>
  <c r="M181" i="11"/>
  <c r="M182" i="11"/>
  <c r="M184" i="11"/>
  <c r="M185" i="11"/>
  <c r="M187" i="11"/>
  <c r="F11" i="11"/>
  <c r="F12" i="11"/>
  <c r="F13" i="11"/>
  <c r="F14" i="11"/>
  <c r="F16" i="11"/>
  <c r="F17" i="11"/>
  <c r="F18" i="11"/>
  <c r="F20" i="11"/>
  <c r="F21" i="11"/>
  <c r="F22" i="11"/>
  <c r="F25" i="11"/>
  <c r="F28" i="11"/>
  <c r="F30" i="11"/>
  <c r="F37" i="11"/>
  <c r="F38" i="11"/>
  <c r="F40" i="11"/>
  <c r="F41" i="11"/>
  <c r="F43" i="11"/>
  <c r="F44" i="11"/>
  <c r="F45" i="11"/>
  <c r="F46" i="11"/>
  <c r="F48" i="11"/>
  <c r="F50" i="11"/>
  <c r="F51" i="11"/>
  <c r="F53" i="11"/>
  <c r="F55" i="11"/>
  <c r="F59" i="11"/>
  <c r="F60" i="11"/>
  <c r="F61" i="11"/>
  <c r="F64" i="11"/>
  <c r="F67" i="11"/>
  <c r="F69" i="11"/>
  <c r="F70" i="11"/>
  <c r="F71" i="11"/>
  <c r="F74" i="11"/>
  <c r="F75" i="11"/>
  <c r="F77" i="11"/>
  <c r="F78" i="11"/>
  <c r="F79" i="11"/>
  <c r="F80" i="11"/>
  <c r="F81" i="11"/>
  <c r="F82" i="11"/>
  <c r="F84" i="11"/>
  <c r="F85" i="11"/>
  <c r="F86" i="11"/>
  <c r="F87" i="11"/>
  <c r="F89" i="11"/>
  <c r="F90" i="11"/>
  <c r="F91" i="11"/>
  <c r="F92" i="11"/>
  <c r="F94" i="11"/>
  <c r="F95" i="11"/>
  <c r="F97" i="11"/>
  <c r="F102" i="11"/>
  <c r="F105" i="11"/>
  <c r="F106" i="11"/>
  <c r="F107" i="11"/>
  <c r="F112" i="11"/>
  <c r="F113" i="11"/>
  <c r="F115" i="11"/>
  <c r="F119" i="11"/>
  <c r="F121" i="11"/>
  <c r="F127" i="11"/>
  <c r="F128" i="11"/>
  <c r="F131" i="11"/>
  <c r="F132" i="11"/>
  <c r="F133" i="11"/>
  <c r="F134" i="11"/>
  <c r="F135" i="11"/>
  <c r="F139" i="11"/>
  <c r="F140" i="11"/>
  <c r="F142" i="11"/>
  <c r="F146" i="11"/>
  <c r="F147" i="11"/>
  <c r="F148" i="11"/>
  <c r="F149" i="11"/>
  <c r="F150" i="11"/>
  <c r="F155" i="11"/>
  <c r="F157" i="11"/>
  <c r="F158" i="11"/>
  <c r="F159" i="11"/>
  <c r="F165" i="11"/>
  <c r="F167" i="11"/>
  <c r="F168" i="11"/>
  <c r="F171" i="11"/>
  <c r="F172" i="11"/>
  <c r="F176" i="11"/>
  <c r="F180" i="11"/>
  <c r="F181" i="11"/>
  <c r="F187" i="11"/>
  <c r="X188" i="11"/>
  <c r="W188" i="11"/>
  <c r="V188" i="11"/>
  <c r="L188" i="11"/>
  <c r="K188" i="11"/>
  <c r="J188" i="11"/>
  <c r="E188" i="11"/>
  <c r="D188" i="11"/>
  <c r="C188" i="11"/>
  <c r="Z58" i="11" l="1"/>
  <c r="N58" i="11"/>
  <c r="G58" i="11"/>
  <c r="Z10" i="11" l="1"/>
  <c r="Z11" i="11"/>
  <c r="Z12" i="11"/>
  <c r="Z13" i="11"/>
  <c r="Z14" i="11"/>
  <c r="Z15" i="11"/>
  <c r="Z16" i="11"/>
  <c r="Z17" i="11"/>
  <c r="Z18" i="11"/>
  <c r="Z19" i="11"/>
  <c r="Z20" i="11"/>
  <c r="Z21" i="11"/>
  <c r="Z22" i="11"/>
  <c r="Z23" i="11"/>
  <c r="Z24" i="11"/>
  <c r="Z25" i="11"/>
  <c r="Z26" i="11"/>
  <c r="Z27" i="11"/>
  <c r="Z28" i="11"/>
  <c r="Z29" i="11"/>
  <c r="Z30" i="11"/>
  <c r="Z31" i="11"/>
  <c r="Z32" i="11"/>
  <c r="Z33" i="11"/>
  <c r="Z34" i="11"/>
  <c r="Z35" i="11"/>
  <c r="Z36" i="11"/>
  <c r="Z37" i="11"/>
  <c r="Z38" i="11"/>
  <c r="Z39" i="11"/>
  <c r="Z40" i="11"/>
  <c r="Z41" i="11"/>
  <c r="Z42" i="11"/>
  <c r="Z43" i="11"/>
  <c r="Z44" i="11"/>
  <c r="Z45" i="11"/>
  <c r="Z46" i="11"/>
  <c r="Z47" i="11"/>
  <c r="Z48" i="11"/>
  <c r="Z49" i="11"/>
  <c r="Z50" i="11"/>
  <c r="Z51" i="11"/>
  <c r="Z52" i="11"/>
  <c r="Z53" i="11"/>
  <c r="Z54" i="11"/>
  <c r="Z55" i="11"/>
  <c r="Z56" i="11"/>
  <c r="Z57" i="11"/>
  <c r="Z59" i="11"/>
  <c r="Z60" i="11"/>
  <c r="Z61" i="11"/>
  <c r="Z62" i="11"/>
  <c r="Z63" i="11"/>
  <c r="Z64" i="11"/>
  <c r="Z65" i="11"/>
  <c r="Z66" i="11"/>
  <c r="Z67" i="11"/>
  <c r="Z68" i="11"/>
  <c r="Z69" i="11"/>
  <c r="Z70" i="11"/>
  <c r="Z71" i="11"/>
  <c r="Z72" i="11"/>
  <c r="Z73" i="11"/>
  <c r="Z74" i="11"/>
  <c r="Z75" i="11"/>
  <c r="Z76" i="11"/>
  <c r="Z77" i="11"/>
  <c r="Z78" i="11"/>
  <c r="Z79" i="11"/>
  <c r="Z80" i="11"/>
  <c r="Z81" i="11"/>
  <c r="Z82" i="11"/>
  <c r="Z83" i="11"/>
  <c r="Z84" i="11"/>
  <c r="Z85" i="11"/>
  <c r="Z86" i="11"/>
  <c r="Z87" i="11"/>
  <c r="Z88" i="11"/>
  <c r="Z89" i="11"/>
  <c r="Z90" i="11"/>
  <c r="Z91" i="11"/>
  <c r="Z92" i="11"/>
  <c r="Z93" i="11"/>
  <c r="Z94" i="11"/>
  <c r="Z95" i="11"/>
  <c r="Z96" i="11"/>
  <c r="Z97" i="11"/>
  <c r="Z98" i="11"/>
  <c r="Z99" i="11"/>
  <c r="Z100" i="11"/>
  <c r="Z101" i="11"/>
  <c r="Z102" i="11"/>
  <c r="Z103" i="11"/>
  <c r="Z104" i="11"/>
  <c r="Z105" i="11"/>
  <c r="Z106" i="11"/>
  <c r="Z107" i="11"/>
  <c r="Z108" i="11"/>
  <c r="Z109" i="11"/>
  <c r="Z110" i="11"/>
  <c r="Z111" i="11"/>
  <c r="Z112" i="11"/>
  <c r="Z113" i="11"/>
  <c r="Z114" i="11"/>
  <c r="Z115" i="11"/>
  <c r="Z116" i="11"/>
  <c r="Z117" i="11"/>
  <c r="Z118" i="11"/>
  <c r="Z119" i="11"/>
  <c r="Z120" i="11"/>
  <c r="Z121" i="11"/>
  <c r="Z122" i="11"/>
  <c r="Z123" i="11"/>
  <c r="Z124" i="11"/>
  <c r="Z125" i="11"/>
  <c r="Z126" i="11"/>
  <c r="Z127" i="11"/>
  <c r="Z128" i="11"/>
  <c r="Z129" i="11"/>
  <c r="Z130" i="11"/>
  <c r="Z131" i="11"/>
  <c r="Z132" i="11"/>
  <c r="Z133" i="11"/>
  <c r="Z134" i="11"/>
  <c r="Z135" i="11"/>
  <c r="Z136" i="11"/>
  <c r="Z137" i="11"/>
  <c r="Z138" i="11"/>
  <c r="Z139" i="11"/>
  <c r="Z140" i="11"/>
  <c r="Z141" i="11"/>
  <c r="Z142" i="11"/>
  <c r="Z143" i="11"/>
  <c r="Z144" i="11"/>
  <c r="Z145" i="11"/>
  <c r="Z146" i="11"/>
  <c r="Z147" i="11"/>
  <c r="Z148" i="11"/>
  <c r="Z149" i="11"/>
  <c r="Z150" i="11"/>
  <c r="Z151" i="11"/>
  <c r="Z152" i="11"/>
  <c r="Z153" i="11"/>
  <c r="Z154" i="11"/>
  <c r="Z155" i="11"/>
  <c r="Z156" i="11"/>
  <c r="Z157" i="11"/>
  <c r="Z158" i="11"/>
  <c r="Z159" i="11"/>
  <c r="Z160" i="11"/>
  <c r="Z161" i="11"/>
  <c r="Z162" i="11"/>
  <c r="Z163" i="11"/>
  <c r="Z164" i="11"/>
  <c r="Z165" i="11"/>
  <c r="Z166" i="11"/>
  <c r="Z167" i="11"/>
  <c r="Z168" i="11"/>
  <c r="Z169" i="11"/>
  <c r="Z170" i="11"/>
  <c r="Z171" i="11"/>
  <c r="Z172" i="11"/>
  <c r="Z173" i="11"/>
  <c r="Z174" i="11"/>
  <c r="Z175" i="11"/>
  <c r="Z176" i="11"/>
  <c r="Z177" i="11"/>
  <c r="Z178" i="11"/>
  <c r="Z179" i="11"/>
  <c r="Z180" i="11"/>
  <c r="Z181" i="11"/>
  <c r="Z182" i="11"/>
  <c r="Z183" i="11"/>
  <c r="Z184" i="11"/>
  <c r="Z185" i="11"/>
  <c r="Z186" i="11"/>
  <c r="Z187" i="11"/>
  <c r="N10" i="11"/>
  <c r="N11" i="11"/>
  <c r="N12" i="11"/>
  <c r="N13" i="11"/>
  <c r="N14" i="11"/>
  <c r="N15" i="11"/>
  <c r="N16" i="11"/>
  <c r="N17" i="11"/>
  <c r="N18" i="11"/>
  <c r="N19" i="11"/>
  <c r="N20" i="11"/>
  <c r="N21" i="11"/>
  <c r="N22" i="11"/>
  <c r="N23" i="11"/>
  <c r="N24" i="11"/>
  <c r="N25" i="11"/>
  <c r="N26" i="11"/>
  <c r="N27" i="11"/>
  <c r="N28" i="11"/>
  <c r="N29" i="11"/>
  <c r="N30" i="11"/>
  <c r="N31" i="11"/>
  <c r="N32" i="11"/>
  <c r="N33" i="11"/>
  <c r="N34" i="11"/>
  <c r="N35" i="11"/>
  <c r="N36" i="11"/>
  <c r="N37" i="11"/>
  <c r="N38" i="11"/>
  <c r="N39" i="11"/>
  <c r="N40" i="11"/>
  <c r="N41" i="11"/>
  <c r="N42" i="11"/>
  <c r="N43" i="11"/>
  <c r="N44" i="11"/>
  <c r="N45" i="11"/>
  <c r="N46" i="11"/>
  <c r="N47" i="11"/>
  <c r="N48" i="11"/>
  <c r="N49" i="11"/>
  <c r="N50" i="11"/>
  <c r="N51" i="11"/>
  <c r="N52" i="11"/>
  <c r="N53" i="11"/>
  <c r="N54" i="11"/>
  <c r="N55" i="11"/>
  <c r="N56" i="11"/>
  <c r="N57" i="11"/>
  <c r="N59" i="11"/>
  <c r="N60" i="11"/>
  <c r="N61" i="11"/>
  <c r="N62" i="11"/>
  <c r="N63" i="11"/>
  <c r="N64" i="11"/>
  <c r="N65" i="11"/>
  <c r="N66" i="11"/>
  <c r="N67" i="11"/>
  <c r="N68" i="11"/>
  <c r="N69" i="11"/>
  <c r="N70" i="11"/>
  <c r="N71" i="11"/>
  <c r="N72" i="11"/>
  <c r="N73" i="11"/>
  <c r="N74" i="11"/>
  <c r="N75" i="11"/>
  <c r="N76" i="11"/>
  <c r="N77" i="11"/>
  <c r="N78" i="11"/>
  <c r="N79" i="11"/>
  <c r="N80" i="11"/>
  <c r="N81" i="11"/>
  <c r="N82" i="11"/>
  <c r="N83" i="11"/>
  <c r="N84" i="11"/>
  <c r="N85" i="11"/>
  <c r="N86" i="11"/>
  <c r="N87" i="11"/>
  <c r="N88" i="11"/>
  <c r="N89" i="11"/>
  <c r="N90" i="11"/>
  <c r="N91" i="11"/>
  <c r="N92" i="11"/>
  <c r="N93" i="11"/>
  <c r="N94" i="11"/>
  <c r="N95" i="11"/>
  <c r="N96" i="11"/>
  <c r="N97" i="11"/>
  <c r="N98" i="11"/>
  <c r="N99" i="11"/>
  <c r="N100" i="11"/>
  <c r="N101" i="11"/>
  <c r="N102" i="11"/>
  <c r="N103" i="11"/>
  <c r="N104" i="11"/>
  <c r="N105" i="11"/>
  <c r="N106" i="11"/>
  <c r="N107" i="11"/>
  <c r="N108" i="11"/>
  <c r="N109" i="11"/>
  <c r="N110" i="11"/>
  <c r="N111" i="11"/>
  <c r="N112" i="11"/>
  <c r="N113" i="11"/>
  <c r="N114" i="11"/>
  <c r="N115" i="11"/>
  <c r="N116" i="11"/>
  <c r="N117" i="11"/>
  <c r="N118" i="11"/>
  <c r="N119" i="11"/>
  <c r="N120" i="11"/>
  <c r="N121" i="11"/>
  <c r="N122" i="11"/>
  <c r="N123" i="11"/>
  <c r="N124" i="11"/>
  <c r="N125" i="11"/>
  <c r="N126" i="11"/>
  <c r="N127" i="11"/>
  <c r="N128" i="11"/>
  <c r="N129" i="11"/>
  <c r="N130" i="11"/>
  <c r="N131" i="11"/>
  <c r="N132" i="11"/>
  <c r="N133" i="11"/>
  <c r="N134" i="11"/>
  <c r="N135" i="11"/>
  <c r="N136" i="11"/>
  <c r="N137" i="11"/>
  <c r="N138" i="11"/>
  <c r="N139" i="11"/>
  <c r="N140" i="11"/>
  <c r="N141" i="11"/>
  <c r="N142" i="11"/>
  <c r="N143" i="11"/>
  <c r="N144" i="11"/>
  <c r="N145" i="11"/>
  <c r="N146" i="11"/>
  <c r="N147" i="11"/>
  <c r="N148" i="11"/>
  <c r="N149" i="11"/>
  <c r="N150" i="11"/>
  <c r="N151" i="11"/>
  <c r="N152" i="11"/>
  <c r="N153" i="11"/>
  <c r="N154" i="11"/>
  <c r="N155" i="11"/>
  <c r="N156" i="11"/>
  <c r="N157" i="11"/>
  <c r="N158" i="11"/>
  <c r="N159" i="11"/>
  <c r="N160" i="11"/>
  <c r="N161" i="11"/>
  <c r="N162" i="11"/>
  <c r="N163" i="11"/>
  <c r="N164" i="11"/>
  <c r="N165" i="11"/>
  <c r="N166" i="11"/>
  <c r="N167" i="11"/>
  <c r="N168" i="11"/>
  <c r="N169" i="11"/>
  <c r="N170" i="11"/>
  <c r="N171" i="11"/>
  <c r="N172" i="11"/>
  <c r="N173" i="11"/>
  <c r="N174" i="11"/>
  <c r="N175" i="11"/>
  <c r="N176" i="11"/>
  <c r="N177" i="11"/>
  <c r="N178" i="11"/>
  <c r="N179" i="11"/>
  <c r="N180" i="11"/>
  <c r="N181" i="11"/>
  <c r="N182" i="11"/>
  <c r="N183" i="11"/>
  <c r="N184" i="11"/>
  <c r="N185" i="11"/>
  <c r="N186" i="11"/>
  <c r="N187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9" i="11"/>
  <c r="G60" i="11"/>
  <c r="G61" i="11"/>
  <c r="G62" i="11"/>
  <c r="G63" i="11"/>
  <c r="G64" i="11"/>
  <c r="G65" i="11"/>
  <c r="G66" i="11"/>
  <c r="G67" i="11"/>
  <c r="G68" i="11"/>
  <c r="G69" i="11"/>
  <c r="G70" i="11"/>
  <c r="G71" i="11"/>
  <c r="G72" i="11"/>
  <c r="G73" i="11"/>
  <c r="G74" i="11"/>
  <c r="G75" i="11"/>
  <c r="G76" i="11"/>
  <c r="G77" i="11"/>
  <c r="G78" i="11"/>
  <c r="G79" i="11"/>
  <c r="G80" i="11"/>
  <c r="G81" i="11"/>
  <c r="G82" i="11"/>
  <c r="G83" i="11"/>
  <c r="G84" i="11"/>
  <c r="G85" i="11"/>
  <c r="G86" i="11"/>
  <c r="G87" i="11"/>
  <c r="G88" i="11"/>
  <c r="G89" i="11"/>
  <c r="G90" i="11"/>
  <c r="G91" i="11"/>
  <c r="G92" i="11"/>
  <c r="G93" i="11"/>
  <c r="G94" i="11"/>
  <c r="G95" i="11"/>
  <c r="G96" i="11"/>
  <c r="G97" i="11"/>
  <c r="G98" i="11"/>
  <c r="G99" i="11"/>
  <c r="G100" i="11"/>
  <c r="G101" i="11"/>
  <c r="G102" i="11"/>
  <c r="G103" i="11"/>
  <c r="G104" i="11"/>
  <c r="G105" i="11"/>
  <c r="G106" i="11"/>
  <c r="G107" i="11"/>
  <c r="G108" i="11"/>
  <c r="G109" i="11"/>
  <c r="G110" i="11"/>
  <c r="G111" i="11"/>
  <c r="G112" i="11"/>
  <c r="G113" i="11"/>
  <c r="G114" i="11"/>
  <c r="G115" i="11"/>
  <c r="G116" i="11"/>
  <c r="G117" i="11"/>
  <c r="G118" i="11"/>
  <c r="G119" i="11"/>
  <c r="G120" i="11"/>
  <c r="G121" i="11"/>
  <c r="G122" i="11"/>
  <c r="G123" i="11"/>
  <c r="G124" i="11"/>
  <c r="G125" i="11"/>
  <c r="G126" i="11"/>
  <c r="G127" i="11"/>
  <c r="G128" i="11"/>
  <c r="G129" i="11"/>
  <c r="G130" i="11"/>
  <c r="G131" i="11"/>
  <c r="G132" i="11"/>
  <c r="G133" i="11"/>
  <c r="G134" i="11"/>
  <c r="G135" i="11"/>
  <c r="G136" i="11"/>
  <c r="G137" i="11"/>
  <c r="G138" i="11"/>
  <c r="G139" i="11"/>
  <c r="G140" i="11"/>
  <c r="G141" i="11"/>
  <c r="G142" i="11"/>
  <c r="G143" i="11"/>
  <c r="G144" i="11"/>
  <c r="G145" i="11"/>
  <c r="G146" i="11"/>
  <c r="G147" i="11"/>
  <c r="G148" i="11"/>
  <c r="G149" i="11"/>
  <c r="G150" i="11"/>
  <c r="G151" i="11"/>
  <c r="G152" i="11"/>
  <c r="G153" i="11"/>
  <c r="G154" i="11"/>
  <c r="G155" i="11"/>
  <c r="G156" i="11"/>
  <c r="G157" i="11"/>
  <c r="G158" i="11"/>
  <c r="G159" i="11"/>
  <c r="G160" i="11"/>
  <c r="G161" i="11"/>
  <c r="G162" i="11"/>
  <c r="G163" i="11"/>
  <c r="G164" i="11"/>
  <c r="G165" i="11"/>
  <c r="G166" i="11"/>
  <c r="G167" i="11"/>
  <c r="G168" i="11"/>
  <c r="G169" i="11"/>
  <c r="G170" i="11"/>
  <c r="G171" i="11"/>
  <c r="G172" i="11"/>
  <c r="G173" i="11"/>
  <c r="G174" i="11"/>
  <c r="G175" i="11"/>
  <c r="G176" i="11"/>
  <c r="G177" i="11"/>
  <c r="G178" i="11"/>
  <c r="G179" i="11"/>
  <c r="G180" i="11"/>
  <c r="G181" i="11"/>
  <c r="G182" i="11"/>
  <c r="G183" i="11"/>
  <c r="G184" i="11"/>
  <c r="G185" i="11"/>
  <c r="G186" i="11"/>
  <c r="G187" i="11"/>
  <c r="N188" i="11" l="1"/>
  <c r="N9" i="11"/>
  <c r="D10" i="9" l="1"/>
  <c r="D189" i="9" s="1"/>
  <c r="G188" i="11" l="1"/>
  <c r="Z188" i="11"/>
  <c r="Y188" i="11"/>
  <c r="F188" i="11"/>
  <c r="M188" i="11" l="1"/>
  <c r="Y9" i="11" l="1"/>
  <c r="I9" i="10"/>
  <c r="I10" i="10"/>
  <c r="J10" i="10" s="1"/>
  <c r="I11" i="10"/>
  <c r="J11" i="10" s="1"/>
  <c r="I12" i="10"/>
  <c r="J12" i="10" s="1"/>
  <c r="I13" i="10"/>
  <c r="J13" i="10" s="1"/>
  <c r="I14" i="10"/>
  <c r="J14" i="10" s="1"/>
  <c r="I15" i="10"/>
  <c r="J15" i="10" s="1"/>
  <c r="I16" i="10"/>
  <c r="J16" i="10" s="1"/>
  <c r="I17" i="10"/>
  <c r="J17" i="10" s="1"/>
  <c r="I18" i="10"/>
  <c r="J18" i="10" s="1"/>
  <c r="I19" i="10"/>
  <c r="J19" i="10" s="1"/>
  <c r="I20" i="10"/>
  <c r="J20" i="10" s="1"/>
  <c r="I21" i="10"/>
  <c r="J21" i="10" s="1"/>
  <c r="I22" i="10"/>
  <c r="I23" i="10"/>
  <c r="J23" i="10" s="1"/>
  <c r="I24" i="10"/>
  <c r="J24" i="10" s="1"/>
  <c r="I25" i="10"/>
  <c r="J25" i="10" s="1"/>
  <c r="I26" i="10"/>
  <c r="J26" i="10" s="1"/>
  <c r="I27" i="10"/>
  <c r="I28" i="10"/>
  <c r="J28" i="10" s="1"/>
  <c r="I29" i="10"/>
  <c r="J29" i="10" s="1"/>
  <c r="I30" i="10"/>
  <c r="J30" i="10" s="1"/>
  <c r="I31" i="10"/>
  <c r="J31" i="10" s="1"/>
  <c r="I32" i="10"/>
  <c r="J32" i="10" s="1"/>
  <c r="I33" i="10"/>
  <c r="J33" i="10" s="1"/>
  <c r="I34" i="10"/>
  <c r="J34" i="10" s="1"/>
  <c r="I35" i="10"/>
  <c r="J35" i="10" s="1"/>
  <c r="I36" i="10"/>
  <c r="J36" i="10" s="1"/>
  <c r="I37" i="10"/>
  <c r="J37" i="10" s="1"/>
  <c r="I38" i="10"/>
  <c r="J38" i="10" s="1"/>
  <c r="I39" i="10"/>
  <c r="J39" i="10" s="1"/>
  <c r="I40" i="10"/>
  <c r="J40" i="10" s="1"/>
  <c r="I41" i="10"/>
  <c r="J41" i="10" s="1"/>
  <c r="I42" i="10"/>
  <c r="J42" i="10" s="1"/>
  <c r="I43" i="10"/>
  <c r="I44" i="10"/>
  <c r="J44" i="10" s="1"/>
  <c r="I45" i="10"/>
  <c r="I46" i="10"/>
  <c r="J46" i="10" s="1"/>
  <c r="I47" i="10"/>
  <c r="J47" i="10" s="1"/>
  <c r="I48" i="10"/>
  <c r="J48" i="10" s="1"/>
  <c r="I49" i="10"/>
  <c r="J49" i="10" s="1"/>
  <c r="I50" i="10"/>
  <c r="J50" i="10" s="1"/>
  <c r="I51" i="10"/>
  <c r="J51" i="10" s="1"/>
  <c r="I52" i="10"/>
  <c r="J52" i="10" s="1"/>
  <c r="I53" i="10"/>
  <c r="J53" i="10" s="1"/>
  <c r="I54" i="10"/>
  <c r="J54" i="10" s="1"/>
  <c r="I55" i="10"/>
  <c r="J55" i="10" s="1"/>
  <c r="I56" i="10"/>
  <c r="J56" i="10" s="1"/>
  <c r="I57" i="10"/>
  <c r="J57" i="10" s="1"/>
  <c r="I59" i="10"/>
  <c r="J59" i="10" s="1"/>
  <c r="I60" i="10"/>
  <c r="I61" i="10"/>
  <c r="J61" i="10" s="1"/>
  <c r="I62" i="10"/>
  <c r="J62" i="10" s="1"/>
  <c r="I63" i="10"/>
  <c r="J63" i="10" s="1"/>
  <c r="I64" i="10"/>
  <c r="J64" i="10" s="1"/>
  <c r="I65" i="10"/>
  <c r="J65" i="10" s="1"/>
  <c r="I66" i="10"/>
  <c r="J66" i="10" s="1"/>
  <c r="I67" i="10"/>
  <c r="J67" i="10" s="1"/>
  <c r="I68" i="10"/>
  <c r="J68" i="10" s="1"/>
  <c r="I69" i="10"/>
  <c r="J69" i="10" s="1"/>
  <c r="I70" i="10"/>
  <c r="J70" i="10" s="1"/>
  <c r="I71" i="10"/>
  <c r="J71" i="10" s="1"/>
  <c r="I72" i="10"/>
  <c r="J72" i="10" s="1"/>
  <c r="I73" i="10"/>
  <c r="J73" i="10" s="1"/>
  <c r="I74" i="10"/>
  <c r="J74" i="10" s="1"/>
  <c r="I75" i="10"/>
  <c r="J75" i="10" s="1"/>
  <c r="I76" i="10"/>
  <c r="I77" i="10"/>
  <c r="J77" i="10" s="1"/>
  <c r="I78" i="10"/>
  <c r="J78" i="10" s="1"/>
  <c r="I79" i="10"/>
  <c r="J79" i="10" s="1"/>
  <c r="I80" i="10"/>
  <c r="J80" i="10" s="1"/>
  <c r="I81" i="10"/>
  <c r="J81" i="10" s="1"/>
  <c r="I82" i="10"/>
  <c r="J82" i="10" s="1"/>
  <c r="I83" i="10"/>
  <c r="J83" i="10" s="1"/>
  <c r="I84" i="10"/>
  <c r="J84" i="10" s="1"/>
  <c r="I85" i="10"/>
  <c r="J85" i="10" s="1"/>
  <c r="I86" i="10"/>
  <c r="J86" i="10" s="1"/>
  <c r="I87" i="10"/>
  <c r="J87" i="10" s="1"/>
  <c r="I88" i="10"/>
  <c r="J88" i="10" s="1"/>
  <c r="I89" i="10"/>
  <c r="J89" i="10" s="1"/>
  <c r="I90" i="10"/>
  <c r="J90" i="10" s="1"/>
  <c r="I91" i="10"/>
  <c r="J91" i="10" s="1"/>
  <c r="I92" i="10"/>
  <c r="J92" i="10" s="1"/>
  <c r="I93" i="10"/>
  <c r="J93" i="10" s="1"/>
  <c r="I94" i="10"/>
  <c r="J94" i="10" s="1"/>
  <c r="I95" i="10"/>
  <c r="J95" i="10" s="1"/>
  <c r="I96" i="10"/>
  <c r="J96" i="10" s="1"/>
  <c r="I97" i="10"/>
  <c r="J97" i="10" s="1"/>
  <c r="I98" i="10"/>
  <c r="J98" i="10" s="1"/>
  <c r="I99" i="10"/>
  <c r="J99" i="10" s="1"/>
  <c r="I100" i="10"/>
  <c r="J100" i="10" s="1"/>
  <c r="I101" i="10"/>
  <c r="J101" i="10" s="1"/>
  <c r="I102" i="10"/>
  <c r="J102" i="10" s="1"/>
  <c r="I103" i="10"/>
  <c r="J103" i="10" s="1"/>
  <c r="I104" i="10"/>
  <c r="J104" i="10" s="1"/>
  <c r="I105" i="10"/>
  <c r="J105" i="10" s="1"/>
  <c r="I106" i="10"/>
  <c r="J106" i="10" s="1"/>
  <c r="I107" i="10"/>
  <c r="J107" i="10" s="1"/>
  <c r="I108" i="10"/>
  <c r="J108" i="10" s="1"/>
  <c r="I109" i="10"/>
  <c r="J109" i="10" s="1"/>
  <c r="I110" i="10"/>
  <c r="J110" i="10" s="1"/>
  <c r="I111" i="10"/>
  <c r="J111" i="10" s="1"/>
  <c r="I112" i="10"/>
  <c r="J112" i="10" s="1"/>
  <c r="I113" i="10"/>
  <c r="J113" i="10" s="1"/>
  <c r="I114" i="10"/>
  <c r="J114" i="10" s="1"/>
  <c r="I115" i="10"/>
  <c r="J115" i="10" s="1"/>
  <c r="I116" i="10"/>
  <c r="J116" i="10" s="1"/>
  <c r="I117" i="10"/>
  <c r="J117" i="10" s="1"/>
  <c r="I118" i="10"/>
  <c r="J118" i="10" s="1"/>
  <c r="I119" i="10"/>
  <c r="J119" i="10" s="1"/>
  <c r="I120" i="10"/>
  <c r="J120" i="10" s="1"/>
  <c r="I121" i="10"/>
  <c r="J121" i="10" s="1"/>
  <c r="I122" i="10"/>
  <c r="J122" i="10" s="1"/>
  <c r="I123" i="10"/>
  <c r="J123" i="10" s="1"/>
  <c r="I124" i="10"/>
  <c r="J124" i="10" s="1"/>
  <c r="I125" i="10"/>
  <c r="J125" i="10" s="1"/>
  <c r="I126" i="10"/>
  <c r="J126" i="10" s="1"/>
  <c r="I127" i="10"/>
  <c r="J127" i="10" s="1"/>
  <c r="I128" i="10"/>
  <c r="J128" i="10" s="1"/>
  <c r="I129" i="10"/>
  <c r="J129" i="10" s="1"/>
  <c r="I130" i="10"/>
  <c r="J130" i="10" s="1"/>
  <c r="I131" i="10"/>
  <c r="J131" i="10" s="1"/>
  <c r="I132" i="10"/>
  <c r="J132" i="10" s="1"/>
  <c r="I133" i="10"/>
  <c r="J133" i="10" s="1"/>
  <c r="I134" i="10"/>
  <c r="J134" i="10" s="1"/>
  <c r="I135" i="10"/>
  <c r="J135" i="10" s="1"/>
  <c r="I136" i="10"/>
  <c r="J136" i="10" s="1"/>
  <c r="I137" i="10"/>
  <c r="J137" i="10" s="1"/>
  <c r="I138" i="10"/>
  <c r="J138" i="10" s="1"/>
  <c r="I139" i="10"/>
  <c r="J139" i="10" s="1"/>
  <c r="I140" i="10"/>
  <c r="J140" i="10" s="1"/>
  <c r="I141" i="10"/>
  <c r="J141" i="10" s="1"/>
  <c r="I142" i="10"/>
  <c r="J142" i="10" s="1"/>
  <c r="I143" i="10"/>
  <c r="J143" i="10" s="1"/>
  <c r="I144" i="10"/>
  <c r="J144" i="10" s="1"/>
  <c r="I145" i="10"/>
  <c r="J145" i="10" s="1"/>
  <c r="I146" i="10"/>
  <c r="J146" i="10" s="1"/>
  <c r="I147" i="10"/>
  <c r="J147" i="10" s="1"/>
  <c r="I148" i="10"/>
  <c r="J148" i="10" s="1"/>
  <c r="I149" i="10"/>
  <c r="J149" i="10" s="1"/>
  <c r="I150" i="10"/>
  <c r="J150" i="10" s="1"/>
  <c r="I151" i="10"/>
  <c r="J151" i="10" s="1"/>
  <c r="I152" i="10"/>
  <c r="J152" i="10" s="1"/>
  <c r="I153" i="10"/>
  <c r="J153" i="10" s="1"/>
  <c r="I154" i="10"/>
  <c r="J154" i="10" s="1"/>
  <c r="I155" i="10"/>
  <c r="J155" i="10" s="1"/>
  <c r="I156" i="10"/>
  <c r="J156" i="10" s="1"/>
  <c r="I157" i="10"/>
  <c r="J157" i="10" s="1"/>
  <c r="I158" i="10"/>
  <c r="J158" i="10" s="1"/>
  <c r="I159" i="10"/>
  <c r="J159" i="10" s="1"/>
  <c r="I160" i="10"/>
  <c r="J160" i="10" s="1"/>
  <c r="I161" i="10"/>
  <c r="J161" i="10" s="1"/>
  <c r="I162" i="10"/>
  <c r="J162" i="10" s="1"/>
  <c r="I163" i="10"/>
  <c r="J163" i="10" s="1"/>
  <c r="I164" i="10"/>
  <c r="J164" i="10" s="1"/>
  <c r="I165" i="10"/>
  <c r="J165" i="10" s="1"/>
  <c r="I166" i="10"/>
  <c r="J166" i="10" s="1"/>
  <c r="I167" i="10"/>
  <c r="J167" i="10" s="1"/>
  <c r="I168" i="10"/>
  <c r="J168" i="10" s="1"/>
  <c r="I169" i="10"/>
  <c r="J169" i="10" s="1"/>
  <c r="I170" i="10"/>
  <c r="J170" i="10" s="1"/>
  <c r="I171" i="10"/>
  <c r="J171" i="10" s="1"/>
  <c r="I172" i="10"/>
  <c r="J172" i="10" s="1"/>
  <c r="I173" i="10"/>
  <c r="J173" i="10" s="1"/>
  <c r="I174" i="10"/>
  <c r="J174" i="10" s="1"/>
  <c r="I175" i="10"/>
  <c r="J175" i="10" s="1"/>
  <c r="I176" i="10"/>
  <c r="J176" i="10" s="1"/>
  <c r="I177" i="10"/>
  <c r="J177" i="10" s="1"/>
  <c r="I178" i="10"/>
  <c r="J178" i="10" s="1"/>
  <c r="I179" i="10"/>
  <c r="J179" i="10" s="1"/>
  <c r="I180" i="10"/>
  <c r="J180" i="10" s="1"/>
  <c r="I181" i="10"/>
  <c r="J181" i="10" s="1"/>
  <c r="I182" i="10"/>
  <c r="J182" i="10" s="1"/>
  <c r="I183" i="10"/>
  <c r="J183" i="10" s="1"/>
  <c r="I184" i="10"/>
  <c r="J184" i="10" s="1"/>
  <c r="I185" i="10"/>
  <c r="J185" i="10" s="1"/>
  <c r="I186" i="10"/>
  <c r="J186" i="10" s="1"/>
  <c r="I187" i="10"/>
  <c r="J187" i="10" s="1"/>
  <c r="J22" i="10"/>
  <c r="J27" i="10"/>
  <c r="J43" i="10"/>
  <c r="J60" i="10"/>
  <c r="J76" i="10"/>
  <c r="F186" i="9"/>
  <c r="J45" i="10" l="1"/>
  <c r="I188" i="10"/>
  <c r="J188" i="10" s="1"/>
  <c r="J9" i="10"/>
  <c r="Z9" i="11"/>
  <c r="M9" i="11"/>
  <c r="G9" i="11"/>
  <c r="R189" i="9" l="1"/>
  <c r="R11" i="9"/>
  <c r="R12" i="9"/>
  <c r="R13" i="9"/>
  <c r="R14" i="9"/>
  <c r="R15" i="9"/>
  <c r="R16" i="9"/>
  <c r="R17" i="9"/>
  <c r="R18" i="9"/>
  <c r="R19" i="9"/>
  <c r="R20" i="9"/>
  <c r="R21" i="9"/>
  <c r="R22" i="9"/>
  <c r="R23" i="9"/>
  <c r="R24" i="9"/>
  <c r="R25" i="9"/>
  <c r="R26" i="9"/>
  <c r="R27" i="9"/>
  <c r="R28" i="9"/>
  <c r="R29" i="9"/>
  <c r="R30" i="9"/>
  <c r="R31" i="9"/>
  <c r="R32" i="9"/>
  <c r="R33" i="9"/>
  <c r="R34" i="9"/>
  <c r="R35" i="9"/>
  <c r="R36" i="9"/>
  <c r="R37" i="9"/>
  <c r="R38" i="9"/>
  <c r="R39" i="9"/>
  <c r="R40" i="9"/>
  <c r="R41" i="9"/>
  <c r="R42" i="9"/>
  <c r="R43" i="9"/>
  <c r="R44" i="9"/>
  <c r="R45" i="9"/>
  <c r="R46" i="9"/>
  <c r="R47" i="9"/>
  <c r="R48" i="9"/>
  <c r="R49" i="9"/>
  <c r="R50" i="9"/>
  <c r="R51" i="9"/>
  <c r="R52" i="9"/>
  <c r="R53" i="9"/>
  <c r="R54" i="9"/>
  <c r="R55" i="9"/>
  <c r="R56" i="9"/>
  <c r="R57" i="9"/>
  <c r="R58" i="9"/>
  <c r="R60" i="9"/>
  <c r="R61" i="9"/>
  <c r="R62" i="9"/>
  <c r="R63" i="9"/>
  <c r="R64" i="9"/>
  <c r="R65" i="9"/>
  <c r="R66" i="9"/>
  <c r="R67" i="9"/>
  <c r="R68" i="9"/>
  <c r="R69" i="9"/>
  <c r="R70" i="9"/>
  <c r="R71" i="9"/>
  <c r="R72" i="9"/>
  <c r="R73" i="9"/>
  <c r="R74" i="9"/>
  <c r="R75" i="9"/>
  <c r="R76" i="9"/>
  <c r="R77" i="9"/>
  <c r="R78" i="9"/>
  <c r="R79" i="9"/>
  <c r="R80" i="9"/>
  <c r="R81" i="9"/>
  <c r="R82" i="9"/>
  <c r="R83" i="9"/>
  <c r="R84" i="9"/>
  <c r="R85" i="9"/>
  <c r="R86" i="9"/>
  <c r="R87" i="9"/>
  <c r="R88" i="9"/>
  <c r="R89" i="9"/>
  <c r="R90" i="9"/>
  <c r="R91" i="9"/>
  <c r="R92" i="9"/>
  <c r="R93" i="9"/>
  <c r="R94" i="9"/>
  <c r="R95" i="9"/>
  <c r="R96" i="9"/>
  <c r="R97" i="9"/>
  <c r="R98" i="9"/>
  <c r="R99" i="9"/>
  <c r="R100" i="9"/>
  <c r="R101" i="9"/>
  <c r="R102" i="9"/>
  <c r="R103" i="9"/>
  <c r="R104" i="9"/>
  <c r="R105" i="9"/>
  <c r="R106" i="9"/>
  <c r="R107" i="9"/>
  <c r="R108" i="9"/>
  <c r="R109" i="9"/>
  <c r="R110" i="9"/>
  <c r="R111" i="9"/>
  <c r="R112" i="9"/>
  <c r="R113" i="9"/>
  <c r="R114" i="9"/>
  <c r="R115" i="9"/>
  <c r="R116" i="9"/>
  <c r="R117" i="9"/>
  <c r="R118" i="9"/>
  <c r="R119" i="9"/>
  <c r="R120" i="9"/>
  <c r="R121" i="9"/>
  <c r="R122" i="9"/>
  <c r="R123" i="9"/>
  <c r="R124" i="9"/>
  <c r="R125" i="9"/>
  <c r="R126" i="9"/>
  <c r="R127" i="9"/>
  <c r="R128" i="9"/>
  <c r="R129" i="9"/>
  <c r="R130" i="9"/>
  <c r="R131" i="9"/>
  <c r="R132" i="9"/>
  <c r="R133" i="9"/>
  <c r="R134" i="9"/>
  <c r="R135" i="9"/>
  <c r="R136" i="9"/>
  <c r="R137" i="9"/>
  <c r="R138" i="9"/>
  <c r="R139" i="9"/>
  <c r="R140" i="9"/>
  <c r="R141" i="9"/>
  <c r="R142" i="9"/>
  <c r="R143" i="9"/>
  <c r="R144" i="9"/>
  <c r="R145" i="9"/>
  <c r="R146" i="9"/>
  <c r="R147" i="9"/>
  <c r="R148" i="9"/>
  <c r="R149" i="9"/>
  <c r="R150" i="9"/>
  <c r="R151" i="9"/>
  <c r="R152" i="9"/>
  <c r="R153" i="9"/>
  <c r="R154" i="9"/>
  <c r="R155" i="9"/>
  <c r="R156" i="9"/>
  <c r="R157" i="9"/>
  <c r="R158" i="9"/>
  <c r="R159" i="9"/>
  <c r="R160" i="9"/>
  <c r="R161" i="9"/>
  <c r="R162" i="9"/>
  <c r="R163" i="9"/>
  <c r="R164" i="9"/>
  <c r="R165" i="9"/>
  <c r="R166" i="9"/>
  <c r="R167" i="9"/>
  <c r="R168" i="9"/>
  <c r="R169" i="9"/>
  <c r="R170" i="9"/>
  <c r="R171" i="9"/>
  <c r="R172" i="9"/>
  <c r="R173" i="9"/>
  <c r="R174" i="9"/>
  <c r="R175" i="9"/>
  <c r="R176" i="9"/>
  <c r="R177" i="9"/>
  <c r="R178" i="9"/>
  <c r="R179" i="9"/>
  <c r="R180" i="9"/>
  <c r="R181" i="9"/>
  <c r="R182" i="9"/>
  <c r="R183" i="9"/>
  <c r="R184" i="9"/>
  <c r="R185" i="9"/>
  <c r="R186" i="9"/>
  <c r="R187" i="9"/>
  <c r="R188" i="9"/>
  <c r="R10" i="9"/>
  <c r="P189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37" i="9"/>
  <c r="P38" i="9"/>
  <c r="P39" i="9"/>
  <c r="P40" i="9"/>
  <c r="P41" i="9"/>
  <c r="P42" i="9"/>
  <c r="P43" i="9"/>
  <c r="P44" i="9"/>
  <c r="P45" i="9"/>
  <c r="P46" i="9"/>
  <c r="P47" i="9"/>
  <c r="P48" i="9"/>
  <c r="P49" i="9"/>
  <c r="P50" i="9"/>
  <c r="P51" i="9"/>
  <c r="P52" i="9"/>
  <c r="P53" i="9"/>
  <c r="P54" i="9"/>
  <c r="P55" i="9"/>
  <c r="P56" i="9"/>
  <c r="P57" i="9"/>
  <c r="P58" i="9"/>
  <c r="P60" i="9"/>
  <c r="P61" i="9"/>
  <c r="P62" i="9"/>
  <c r="P63" i="9"/>
  <c r="P64" i="9"/>
  <c r="P65" i="9"/>
  <c r="P66" i="9"/>
  <c r="P67" i="9"/>
  <c r="P68" i="9"/>
  <c r="P69" i="9"/>
  <c r="P70" i="9"/>
  <c r="P71" i="9"/>
  <c r="P72" i="9"/>
  <c r="P73" i="9"/>
  <c r="P74" i="9"/>
  <c r="P75" i="9"/>
  <c r="P76" i="9"/>
  <c r="P77" i="9"/>
  <c r="P78" i="9"/>
  <c r="P79" i="9"/>
  <c r="P80" i="9"/>
  <c r="P81" i="9"/>
  <c r="P82" i="9"/>
  <c r="P83" i="9"/>
  <c r="P84" i="9"/>
  <c r="P85" i="9"/>
  <c r="P86" i="9"/>
  <c r="P87" i="9"/>
  <c r="P88" i="9"/>
  <c r="P89" i="9"/>
  <c r="P90" i="9"/>
  <c r="P91" i="9"/>
  <c r="P92" i="9"/>
  <c r="P93" i="9"/>
  <c r="P94" i="9"/>
  <c r="P95" i="9"/>
  <c r="P96" i="9"/>
  <c r="P97" i="9"/>
  <c r="P98" i="9"/>
  <c r="P99" i="9"/>
  <c r="P100" i="9"/>
  <c r="P101" i="9"/>
  <c r="P102" i="9"/>
  <c r="P103" i="9"/>
  <c r="P104" i="9"/>
  <c r="P105" i="9"/>
  <c r="P106" i="9"/>
  <c r="P107" i="9"/>
  <c r="P108" i="9"/>
  <c r="P109" i="9"/>
  <c r="P110" i="9"/>
  <c r="P111" i="9"/>
  <c r="P112" i="9"/>
  <c r="P113" i="9"/>
  <c r="P114" i="9"/>
  <c r="P115" i="9"/>
  <c r="P116" i="9"/>
  <c r="P117" i="9"/>
  <c r="P118" i="9"/>
  <c r="P119" i="9"/>
  <c r="P120" i="9"/>
  <c r="P121" i="9"/>
  <c r="P122" i="9"/>
  <c r="P123" i="9"/>
  <c r="P124" i="9"/>
  <c r="P125" i="9"/>
  <c r="P126" i="9"/>
  <c r="P127" i="9"/>
  <c r="P128" i="9"/>
  <c r="P129" i="9"/>
  <c r="P130" i="9"/>
  <c r="P131" i="9"/>
  <c r="P132" i="9"/>
  <c r="P133" i="9"/>
  <c r="P134" i="9"/>
  <c r="P135" i="9"/>
  <c r="P136" i="9"/>
  <c r="P137" i="9"/>
  <c r="P138" i="9"/>
  <c r="P139" i="9"/>
  <c r="P140" i="9"/>
  <c r="P141" i="9"/>
  <c r="P142" i="9"/>
  <c r="P143" i="9"/>
  <c r="P144" i="9"/>
  <c r="P145" i="9"/>
  <c r="P146" i="9"/>
  <c r="P147" i="9"/>
  <c r="P148" i="9"/>
  <c r="P149" i="9"/>
  <c r="P150" i="9"/>
  <c r="P151" i="9"/>
  <c r="P152" i="9"/>
  <c r="P153" i="9"/>
  <c r="P154" i="9"/>
  <c r="P155" i="9"/>
  <c r="P156" i="9"/>
  <c r="P157" i="9"/>
  <c r="P158" i="9"/>
  <c r="P159" i="9"/>
  <c r="P160" i="9"/>
  <c r="P161" i="9"/>
  <c r="P162" i="9"/>
  <c r="P163" i="9"/>
  <c r="P164" i="9"/>
  <c r="P165" i="9"/>
  <c r="P166" i="9"/>
  <c r="P167" i="9"/>
  <c r="P168" i="9"/>
  <c r="P169" i="9"/>
  <c r="P170" i="9"/>
  <c r="P171" i="9"/>
  <c r="P172" i="9"/>
  <c r="P173" i="9"/>
  <c r="P174" i="9"/>
  <c r="P175" i="9"/>
  <c r="P176" i="9"/>
  <c r="P177" i="9"/>
  <c r="P178" i="9"/>
  <c r="P179" i="9"/>
  <c r="P180" i="9"/>
  <c r="P181" i="9"/>
  <c r="P182" i="9"/>
  <c r="P183" i="9"/>
  <c r="P184" i="9"/>
  <c r="P185" i="9"/>
  <c r="P186" i="9"/>
  <c r="P187" i="9"/>
  <c r="P188" i="9"/>
  <c r="P10" i="9"/>
  <c r="K189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K35" i="9"/>
  <c r="K36" i="9"/>
  <c r="K37" i="9"/>
  <c r="K38" i="9"/>
  <c r="K39" i="9"/>
  <c r="K40" i="9"/>
  <c r="K41" i="9"/>
  <c r="K42" i="9"/>
  <c r="K43" i="9"/>
  <c r="K44" i="9"/>
  <c r="K45" i="9"/>
  <c r="K46" i="9"/>
  <c r="K47" i="9"/>
  <c r="K48" i="9"/>
  <c r="K49" i="9"/>
  <c r="K50" i="9"/>
  <c r="K51" i="9"/>
  <c r="K52" i="9"/>
  <c r="K53" i="9"/>
  <c r="K54" i="9"/>
  <c r="K55" i="9"/>
  <c r="K56" i="9"/>
  <c r="K57" i="9"/>
  <c r="K58" i="9"/>
  <c r="K60" i="9"/>
  <c r="K61" i="9"/>
  <c r="K62" i="9"/>
  <c r="K63" i="9"/>
  <c r="K64" i="9"/>
  <c r="K65" i="9"/>
  <c r="K66" i="9"/>
  <c r="K67" i="9"/>
  <c r="K68" i="9"/>
  <c r="K69" i="9"/>
  <c r="K70" i="9"/>
  <c r="K71" i="9"/>
  <c r="K72" i="9"/>
  <c r="K73" i="9"/>
  <c r="K74" i="9"/>
  <c r="K75" i="9"/>
  <c r="K76" i="9"/>
  <c r="K77" i="9"/>
  <c r="K78" i="9"/>
  <c r="K79" i="9"/>
  <c r="K80" i="9"/>
  <c r="K81" i="9"/>
  <c r="K82" i="9"/>
  <c r="K83" i="9"/>
  <c r="K84" i="9"/>
  <c r="K85" i="9"/>
  <c r="K86" i="9"/>
  <c r="K87" i="9"/>
  <c r="K88" i="9"/>
  <c r="K89" i="9"/>
  <c r="K90" i="9"/>
  <c r="K91" i="9"/>
  <c r="K92" i="9"/>
  <c r="K93" i="9"/>
  <c r="K94" i="9"/>
  <c r="K95" i="9"/>
  <c r="K96" i="9"/>
  <c r="K97" i="9"/>
  <c r="K98" i="9"/>
  <c r="K99" i="9"/>
  <c r="K100" i="9"/>
  <c r="K101" i="9"/>
  <c r="K102" i="9"/>
  <c r="K103" i="9"/>
  <c r="K104" i="9"/>
  <c r="K105" i="9"/>
  <c r="K106" i="9"/>
  <c r="K107" i="9"/>
  <c r="K108" i="9"/>
  <c r="K109" i="9"/>
  <c r="K110" i="9"/>
  <c r="K111" i="9"/>
  <c r="K112" i="9"/>
  <c r="K113" i="9"/>
  <c r="K114" i="9"/>
  <c r="K115" i="9"/>
  <c r="K116" i="9"/>
  <c r="K117" i="9"/>
  <c r="K118" i="9"/>
  <c r="K119" i="9"/>
  <c r="K120" i="9"/>
  <c r="K121" i="9"/>
  <c r="K122" i="9"/>
  <c r="K123" i="9"/>
  <c r="K124" i="9"/>
  <c r="K125" i="9"/>
  <c r="K126" i="9"/>
  <c r="K127" i="9"/>
  <c r="K128" i="9"/>
  <c r="K129" i="9"/>
  <c r="K130" i="9"/>
  <c r="K131" i="9"/>
  <c r="K132" i="9"/>
  <c r="K133" i="9"/>
  <c r="K134" i="9"/>
  <c r="K135" i="9"/>
  <c r="K136" i="9"/>
  <c r="K137" i="9"/>
  <c r="K138" i="9"/>
  <c r="K139" i="9"/>
  <c r="K140" i="9"/>
  <c r="K141" i="9"/>
  <c r="K142" i="9"/>
  <c r="K143" i="9"/>
  <c r="K144" i="9"/>
  <c r="K145" i="9"/>
  <c r="K146" i="9"/>
  <c r="K147" i="9"/>
  <c r="K148" i="9"/>
  <c r="K149" i="9"/>
  <c r="K150" i="9"/>
  <c r="K151" i="9"/>
  <c r="K152" i="9"/>
  <c r="K153" i="9"/>
  <c r="K154" i="9"/>
  <c r="K155" i="9"/>
  <c r="K156" i="9"/>
  <c r="K157" i="9"/>
  <c r="K158" i="9"/>
  <c r="K159" i="9"/>
  <c r="K160" i="9"/>
  <c r="K161" i="9"/>
  <c r="K162" i="9"/>
  <c r="K163" i="9"/>
  <c r="K164" i="9"/>
  <c r="K165" i="9"/>
  <c r="K166" i="9"/>
  <c r="K167" i="9"/>
  <c r="K168" i="9"/>
  <c r="K169" i="9"/>
  <c r="K170" i="9"/>
  <c r="K171" i="9"/>
  <c r="K172" i="9"/>
  <c r="K173" i="9"/>
  <c r="K174" i="9"/>
  <c r="K175" i="9"/>
  <c r="K176" i="9"/>
  <c r="K177" i="9"/>
  <c r="K178" i="9"/>
  <c r="K179" i="9"/>
  <c r="K180" i="9"/>
  <c r="K181" i="9"/>
  <c r="K182" i="9"/>
  <c r="K183" i="9"/>
  <c r="K184" i="9"/>
  <c r="K185" i="9"/>
  <c r="K186" i="9"/>
  <c r="K187" i="9"/>
  <c r="K188" i="9"/>
  <c r="K10" i="9"/>
  <c r="F189" i="9"/>
  <c r="F11" i="9"/>
  <c r="F12" i="9"/>
  <c r="F13" i="9"/>
  <c r="F14" i="9"/>
  <c r="F15" i="9"/>
  <c r="F16" i="9"/>
  <c r="F17" i="9"/>
  <c r="F18" i="9"/>
  <c r="F19" i="9"/>
  <c r="F20" i="9"/>
  <c r="F21" i="9"/>
  <c r="F22" i="9"/>
  <c r="F23" i="9"/>
  <c r="F24" i="9"/>
  <c r="F25" i="9"/>
  <c r="F26" i="9"/>
  <c r="F27" i="9"/>
  <c r="F28" i="9"/>
  <c r="F29" i="9"/>
  <c r="F30" i="9"/>
  <c r="F31" i="9"/>
  <c r="F32" i="9"/>
  <c r="F33" i="9"/>
  <c r="F34" i="9"/>
  <c r="F35" i="9"/>
  <c r="F36" i="9"/>
  <c r="F37" i="9"/>
  <c r="F38" i="9"/>
  <c r="F39" i="9"/>
  <c r="F40" i="9"/>
  <c r="F41" i="9"/>
  <c r="F42" i="9"/>
  <c r="F43" i="9"/>
  <c r="F44" i="9"/>
  <c r="F45" i="9"/>
  <c r="F46" i="9"/>
  <c r="F47" i="9"/>
  <c r="F48" i="9"/>
  <c r="F49" i="9"/>
  <c r="F50" i="9"/>
  <c r="F51" i="9"/>
  <c r="F52" i="9"/>
  <c r="F53" i="9"/>
  <c r="F54" i="9"/>
  <c r="F55" i="9"/>
  <c r="F56" i="9"/>
  <c r="F57" i="9"/>
  <c r="F58" i="9"/>
  <c r="F60" i="9"/>
  <c r="F61" i="9"/>
  <c r="F62" i="9"/>
  <c r="F63" i="9"/>
  <c r="F64" i="9"/>
  <c r="F65" i="9"/>
  <c r="F66" i="9"/>
  <c r="F67" i="9"/>
  <c r="F68" i="9"/>
  <c r="F69" i="9"/>
  <c r="F70" i="9"/>
  <c r="F71" i="9"/>
  <c r="F72" i="9"/>
  <c r="F73" i="9"/>
  <c r="F74" i="9"/>
  <c r="F75" i="9"/>
  <c r="F76" i="9"/>
  <c r="F77" i="9"/>
  <c r="F78" i="9"/>
  <c r="F79" i="9"/>
  <c r="F80" i="9"/>
  <c r="F81" i="9"/>
  <c r="F82" i="9"/>
  <c r="F83" i="9"/>
  <c r="F84" i="9"/>
  <c r="F85" i="9"/>
  <c r="F86" i="9"/>
  <c r="F87" i="9"/>
  <c r="F88" i="9"/>
  <c r="F89" i="9"/>
  <c r="F90" i="9"/>
  <c r="F91" i="9"/>
  <c r="F92" i="9"/>
  <c r="F93" i="9"/>
  <c r="F94" i="9"/>
  <c r="F95" i="9"/>
  <c r="F96" i="9"/>
  <c r="F97" i="9"/>
  <c r="F98" i="9"/>
  <c r="F99" i="9"/>
  <c r="F100" i="9"/>
  <c r="F101" i="9"/>
  <c r="F102" i="9"/>
  <c r="F103" i="9"/>
  <c r="F104" i="9"/>
  <c r="F105" i="9"/>
  <c r="F106" i="9"/>
  <c r="F107" i="9"/>
  <c r="F108" i="9"/>
  <c r="F109" i="9"/>
  <c r="F110" i="9"/>
  <c r="F111" i="9"/>
  <c r="F112" i="9"/>
  <c r="F113" i="9"/>
  <c r="F114" i="9"/>
  <c r="F115" i="9"/>
  <c r="F116" i="9"/>
  <c r="F117" i="9"/>
  <c r="F118" i="9"/>
  <c r="F119" i="9"/>
  <c r="F120" i="9"/>
  <c r="F121" i="9"/>
  <c r="F122" i="9"/>
  <c r="F123" i="9"/>
  <c r="F124" i="9"/>
  <c r="F125" i="9"/>
  <c r="F126" i="9"/>
  <c r="F127" i="9"/>
  <c r="F128" i="9"/>
  <c r="F129" i="9"/>
  <c r="F130" i="9"/>
  <c r="F131" i="9"/>
  <c r="F132" i="9"/>
  <c r="F133" i="9"/>
  <c r="F134" i="9"/>
  <c r="F135" i="9"/>
  <c r="F136" i="9"/>
  <c r="F137" i="9"/>
  <c r="F138" i="9"/>
  <c r="F139" i="9"/>
  <c r="F140" i="9"/>
  <c r="F141" i="9"/>
  <c r="F142" i="9"/>
  <c r="F143" i="9"/>
  <c r="F144" i="9"/>
  <c r="F145" i="9"/>
  <c r="F146" i="9"/>
  <c r="F147" i="9"/>
  <c r="F148" i="9"/>
  <c r="F149" i="9"/>
  <c r="F150" i="9"/>
  <c r="F151" i="9"/>
  <c r="F152" i="9"/>
  <c r="F153" i="9"/>
  <c r="F154" i="9"/>
  <c r="F155" i="9"/>
  <c r="F156" i="9"/>
  <c r="F157" i="9"/>
  <c r="F158" i="9"/>
  <c r="F159" i="9"/>
  <c r="F160" i="9"/>
  <c r="F161" i="9"/>
  <c r="F162" i="9"/>
  <c r="F163" i="9"/>
  <c r="F164" i="9"/>
  <c r="F165" i="9"/>
  <c r="F166" i="9"/>
  <c r="F167" i="9"/>
  <c r="F168" i="9"/>
  <c r="F169" i="9"/>
  <c r="F170" i="9"/>
  <c r="F171" i="9"/>
  <c r="F172" i="9"/>
  <c r="F173" i="9"/>
  <c r="F174" i="9"/>
  <c r="F175" i="9"/>
  <c r="F176" i="9"/>
  <c r="F177" i="9"/>
  <c r="F178" i="9"/>
  <c r="F179" i="9"/>
  <c r="F180" i="9"/>
  <c r="F181" i="9"/>
  <c r="F182" i="9"/>
  <c r="F183" i="9"/>
  <c r="F184" i="9"/>
  <c r="F185" i="9"/>
  <c r="F187" i="9"/>
  <c r="F188" i="9"/>
  <c r="F10" i="9"/>
  <c r="C189" i="9"/>
  <c r="C11" i="9"/>
  <c r="C12" i="9"/>
  <c r="C13" i="9"/>
  <c r="C14" i="9"/>
  <c r="C15" i="9"/>
  <c r="C16" i="9"/>
  <c r="C17" i="9"/>
  <c r="C18" i="9"/>
  <c r="C19" i="9"/>
  <c r="C20" i="9"/>
  <c r="C21" i="9"/>
  <c r="C22" i="9"/>
  <c r="C23" i="9"/>
  <c r="C24" i="9"/>
  <c r="C25" i="9"/>
  <c r="C26" i="9"/>
  <c r="C27" i="9"/>
  <c r="C28" i="9"/>
  <c r="C29" i="9"/>
  <c r="C30" i="9"/>
  <c r="C31" i="9"/>
  <c r="C32" i="9"/>
  <c r="C33" i="9"/>
  <c r="C34" i="9"/>
  <c r="C35" i="9"/>
  <c r="C36" i="9"/>
  <c r="C37" i="9"/>
  <c r="C38" i="9"/>
  <c r="C39" i="9"/>
  <c r="C40" i="9"/>
  <c r="C41" i="9"/>
  <c r="C42" i="9"/>
  <c r="C43" i="9"/>
  <c r="C44" i="9"/>
  <c r="C45" i="9"/>
  <c r="C46" i="9"/>
  <c r="C47" i="9"/>
  <c r="C48" i="9"/>
  <c r="C49" i="9"/>
  <c r="C50" i="9"/>
  <c r="C51" i="9"/>
  <c r="C52" i="9"/>
  <c r="C53" i="9"/>
  <c r="C54" i="9"/>
  <c r="C55" i="9"/>
  <c r="C56" i="9"/>
  <c r="C57" i="9"/>
  <c r="C58" i="9"/>
  <c r="C60" i="9"/>
  <c r="C61" i="9"/>
  <c r="C62" i="9"/>
  <c r="C63" i="9"/>
  <c r="C64" i="9"/>
  <c r="C65" i="9"/>
  <c r="C66" i="9"/>
  <c r="C67" i="9"/>
  <c r="C68" i="9"/>
  <c r="C69" i="9"/>
  <c r="C70" i="9"/>
  <c r="C71" i="9"/>
  <c r="C72" i="9"/>
  <c r="C73" i="9"/>
  <c r="C74" i="9"/>
  <c r="C75" i="9"/>
  <c r="C76" i="9"/>
  <c r="C77" i="9"/>
  <c r="C78" i="9"/>
  <c r="C79" i="9"/>
  <c r="C80" i="9"/>
  <c r="C81" i="9"/>
  <c r="C82" i="9"/>
  <c r="C83" i="9"/>
  <c r="C84" i="9"/>
  <c r="C85" i="9"/>
  <c r="C86" i="9"/>
  <c r="C87" i="9"/>
  <c r="C88" i="9"/>
  <c r="C89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C106" i="9"/>
  <c r="C107" i="9"/>
  <c r="C108" i="9"/>
  <c r="C109" i="9"/>
  <c r="C110" i="9"/>
  <c r="C111" i="9"/>
  <c r="C112" i="9"/>
  <c r="C113" i="9"/>
  <c r="C114" i="9"/>
  <c r="C115" i="9"/>
  <c r="C116" i="9"/>
  <c r="C117" i="9"/>
  <c r="C118" i="9"/>
  <c r="C119" i="9"/>
  <c r="C120" i="9"/>
  <c r="C121" i="9"/>
  <c r="C122" i="9"/>
  <c r="C123" i="9"/>
  <c r="C124" i="9"/>
  <c r="C125" i="9"/>
  <c r="C126" i="9"/>
  <c r="C127" i="9"/>
  <c r="C128" i="9"/>
  <c r="C129" i="9"/>
  <c r="C130" i="9"/>
  <c r="C131" i="9"/>
  <c r="C132" i="9"/>
  <c r="C133" i="9"/>
  <c r="C134" i="9"/>
  <c r="C135" i="9"/>
  <c r="C136" i="9"/>
  <c r="C137" i="9"/>
  <c r="C138" i="9"/>
  <c r="C139" i="9"/>
  <c r="C140" i="9"/>
  <c r="C141" i="9"/>
  <c r="C142" i="9"/>
  <c r="C143" i="9"/>
  <c r="C144" i="9"/>
  <c r="C145" i="9"/>
  <c r="C146" i="9"/>
  <c r="C147" i="9"/>
  <c r="C148" i="9"/>
  <c r="C149" i="9"/>
  <c r="C150" i="9"/>
  <c r="C151" i="9"/>
  <c r="C152" i="9"/>
  <c r="C153" i="9"/>
  <c r="C154" i="9"/>
  <c r="C155" i="9"/>
  <c r="C156" i="9"/>
  <c r="C157" i="9"/>
  <c r="C158" i="9"/>
  <c r="C159" i="9"/>
  <c r="C160" i="9"/>
  <c r="C161" i="9"/>
  <c r="C162" i="9"/>
  <c r="C163" i="9"/>
  <c r="C164" i="9"/>
  <c r="C165" i="9"/>
  <c r="C166" i="9"/>
  <c r="C167" i="9"/>
  <c r="C168" i="9"/>
  <c r="C169" i="9"/>
  <c r="C170" i="9"/>
  <c r="C171" i="9"/>
  <c r="C172" i="9"/>
  <c r="C173" i="9"/>
  <c r="C174" i="9"/>
  <c r="C175" i="9"/>
  <c r="C176" i="9"/>
  <c r="C177" i="9"/>
  <c r="C178" i="9"/>
  <c r="C179" i="9"/>
  <c r="C180" i="9"/>
  <c r="C181" i="9"/>
  <c r="C182" i="9"/>
  <c r="C183" i="9"/>
  <c r="C184" i="9"/>
  <c r="C185" i="9"/>
  <c r="C186" i="9"/>
  <c r="C187" i="9"/>
  <c r="C188" i="9"/>
  <c r="C10" i="9"/>
</calcChain>
</file>

<file path=xl/sharedStrings.xml><?xml version="1.0" encoding="utf-8"?>
<sst xmlns="http://schemas.openxmlformats.org/spreadsheetml/2006/main" count="618" uniqueCount="244">
  <si>
    <t>уголовные дела</t>
  </si>
  <si>
    <t>Бутурлинский</t>
  </si>
  <si>
    <t>Вадский</t>
  </si>
  <si>
    <t>Варнавинский</t>
  </si>
  <si>
    <t>Вачский</t>
  </si>
  <si>
    <t>Ветлужский</t>
  </si>
  <si>
    <t>Вознесенский</t>
  </si>
  <si>
    <t>Воротынский</t>
  </si>
  <si>
    <t>Воскресенский</t>
  </si>
  <si>
    <t>Гагинский</t>
  </si>
  <si>
    <t>Дивеевский</t>
  </si>
  <si>
    <t>Княгининский</t>
  </si>
  <si>
    <t>Ковернинский</t>
  </si>
  <si>
    <t>Первомайский</t>
  </si>
  <si>
    <t>Перевозский</t>
  </si>
  <si>
    <t>Пильнинский</t>
  </si>
  <si>
    <t>Сеченовский</t>
  </si>
  <si>
    <t>Сосновский</t>
  </si>
  <si>
    <t>Спасский</t>
  </si>
  <si>
    <t>Тонкинский</t>
  </si>
  <si>
    <t>Тоншаевский</t>
  </si>
  <si>
    <t>Шарангский</t>
  </si>
  <si>
    <t>Шатковский</t>
  </si>
  <si>
    <t>Сокольский</t>
  </si>
  <si>
    <t>№ судебного участка</t>
  </si>
  <si>
    <t>Всего рассмотрено материалов</t>
  </si>
  <si>
    <r>
      <t>* - %</t>
    </r>
    <r>
      <rPr>
        <sz val="9"/>
        <rFont val="Times New Roman"/>
        <family val="1"/>
        <charset val="204"/>
      </rPr>
      <t xml:space="preserve"> судебных приказов от общего числа дел, рассмотренных с вынесением решения  </t>
    </r>
  </si>
  <si>
    <t>дела об административных правонарушениях</t>
  </si>
  <si>
    <t>отменено приговоров и постановлений</t>
  </si>
  <si>
    <t>Нагрузка</t>
  </si>
  <si>
    <t>нагрузка</t>
  </si>
  <si>
    <t>Большеболдинский</t>
  </si>
  <si>
    <t>Большемурашкинский</t>
  </si>
  <si>
    <t>Краснооктябрьский</t>
  </si>
  <si>
    <t>Автозаводский 1</t>
  </si>
  <si>
    <t>Канавинский 1</t>
  </si>
  <si>
    <t>Нижегородский 1</t>
  </si>
  <si>
    <t>Балахнинский 1</t>
  </si>
  <si>
    <t>Володарский 1</t>
  </si>
  <si>
    <t>Дзержинский 1</t>
  </si>
  <si>
    <t>Краснобаковский 1</t>
  </si>
  <si>
    <t>Кулебакский 1</t>
  </si>
  <si>
    <t>Лукояновский 1</t>
  </si>
  <si>
    <t>Навашинский 1</t>
  </si>
  <si>
    <t>Починковский 1</t>
  </si>
  <si>
    <t>Семеновский 1</t>
  </si>
  <si>
    <t>Павловский   1</t>
  </si>
  <si>
    <t>Лысковский   1</t>
  </si>
  <si>
    <t>Городецкий   1</t>
  </si>
  <si>
    <t>Выксунский   1</t>
  </si>
  <si>
    <t>Богородский  1</t>
  </si>
  <si>
    <t>гражданские  дела</t>
  </si>
  <si>
    <t>административные  дела</t>
  </si>
  <si>
    <t xml:space="preserve">Общая нагрузка на судью по делам </t>
  </si>
  <si>
    <t>гражданские</t>
  </si>
  <si>
    <t>административные</t>
  </si>
  <si>
    <t>Наименование судебного участка</t>
  </si>
  <si>
    <t>Уголовные дела (по числу лиц)</t>
  </si>
  <si>
    <t xml:space="preserve">  Гражданские дела</t>
  </si>
  <si>
    <t>Административные дела</t>
  </si>
  <si>
    <t>Дела об администратиных правонарушениях</t>
  </si>
  <si>
    <t xml:space="preserve">Стабильность (от числа обжалованных) </t>
  </si>
  <si>
    <t>Обжаловано</t>
  </si>
  <si>
    <t>Изменены</t>
  </si>
  <si>
    <t xml:space="preserve">Отменены </t>
  </si>
  <si>
    <t>Отменены</t>
  </si>
  <si>
    <t xml:space="preserve">графа 1                  </t>
  </si>
  <si>
    <t>графа 2</t>
  </si>
  <si>
    <t>гражданские дела</t>
  </si>
  <si>
    <t>административные дела</t>
  </si>
  <si>
    <t>Дальнеконстантиновский</t>
  </si>
  <si>
    <t>окончено (ф.1, р.1, гр.8, стр.1)</t>
  </si>
  <si>
    <t>с нарушением сроков, устан-х УПК РФ (ф.1, р.1 гр.9 стр.1)</t>
  </si>
  <si>
    <t>с нрушением сроков, устан-х ГПК РФ (ф. №2, р.2, гр.18, стр.1)</t>
  </si>
  <si>
    <t>окончено (ф.№2, р.3, гр.17, стр.1)</t>
  </si>
  <si>
    <t>окончено (ф. №2, р.2 гр.17 стр. 1)</t>
  </si>
  <si>
    <t>с нрушением сроков, устан-х  КАС РФ (ф. №2, р.3 гр.18 стр. 1)</t>
  </si>
  <si>
    <t>всего   расс-но (по числу лиц) (ф.№1-АП, р.1, гр.3 стр.1)</t>
  </si>
  <si>
    <t>с нарушением срока, устан-х КоАП РФ (ф№.1-АП, р.1, гр.5 стр.1)</t>
  </si>
  <si>
    <t>Сергачский  1</t>
  </si>
  <si>
    <t>Шахунский   1</t>
  </si>
  <si>
    <t>Всего подано заявлений об ускорении рассмотрения дел в гражданском, административном, уголовном судопроизводстве, (ф. №2, р.6 стр.1 гр.1)</t>
  </si>
  <si>
    <t>Рассмотрено представлений, ходатайств и жалоб по числу лиц (ф. №1, р.4 гр.3 стр.1)</t>
  </si>
  <si>
    <t>Рассмотрено материалов в порядке  гражданского или административного судопроизводства              (ф. №2,  р.9, гр.1,2   стр. 1)</t>
  </si>
  <si>
    <t>из них судебных приказов   % *</t>
  </si>
  <si>
    <t>Шахунский   2</t>
  </si>
  <si>
    <t>Автозаводский 2</t>
  </si>
  <si>
    <t>Автозаводский 3</t>
  </si>
  <si>
    <t>Автозаводский 4</t>
  </si>
  <si>
    <t>Автозаводский 5</t>
  </si>
  <si>
    <t>Автозаводский 6</t>
  </si>
  <si>
    <t>Автозаводский 7</t>
  </si>
  <si>
    <t>Автозаводский 8</t>
  </si>
  <si>
    <t>Автозаводский 9</t>
  </si>
  <si>
    <t>Автозаводский 10</t>
  </si>
  <si>
    <t>Автозаводский 11</t>
  </si>
  <si>
    <t>Автозаводский 12</t>
  </si>
  <si>
    <t>Автозаводский 13</t>
  </si>
  <si>
    <t>Канавинский 2</t>
  </si>
  <si>
    <t>Канавинский 3</t>
  </si>
  <si>
    <t>Канавинский 4</t>
  </si>
  <si>
    <t>Канавинский 5</t>
  </si>
  <si>
    <t>Канавинский 6</t>
  </si>
  <si>
    <t>Канавинский 7</t>
  </si>
  <si>
    <t>Канавинский 8</t>
  </si>
  <si>
    <t>Канавинский 9</t>
  </si>
  <si>
    <t>Ленинский 2</t>
  </si>
  <si>
    <t>Ленинский 1</t>
  </si>
  <si>
    <t>Ленинский 3</t>
  </si>
  <si>
    <t>Ленинский 4</t>
  </si>
  <si>
    <t>Ленинский 5</t>
  </si>
  <si>
    <t>Ленинский 6</t>
  </si>
  <si>
    <t>Ленинский 7</t>
  </si>
  <si>
    <t>Московский 1</t>
  </si>
  <si>
    <t>Московский 2</t>
  </si>
  <si>
    <t>Московский 3</t>
  </si>
  <si>
    <t>Московский 4</t>
  </si>
  <si>
    <t>Московский 5</t>
  </si>
  <si>
    <t>Московский 6</t>
  </si>
  <si>
    <t>Московский 7</t>
  </si>
  <si>
    <t>Нижегородский 8</t>
  </si>
  <si>
    <t>Нижегородский 7</t>
  </si>
  <si>
    <t>Нижегородский 6</t>
  </si>
  <si>
    <t>Нижегородский 5</t>
  </si>
  <si>
    <t>Нижегородский 4</t>
  </si>
  <si>
    <t>Нижегородский 3</t>
  </si>
  <si>
    <t>Нижегородский 2</t>
  </si>
  <si>
    <t>Приокский 1</t>
  </si>
  <si>
    <t>Приокский 5</t>
  </si>
  <si>
    <t>Приокский 4</t>
  </si>
  <si>
    <t>Приокский 3</t>
  </si>
  <si>
    <t>Приокский 2</t>
  </si>
  <si>
    <t>Советский 1</t>
  </si>
  <si>
    <t>Советский 2</t>
  </si>
  <si>
    <t>Советский 3</t>
  </si>
  <si>
    <t>Советский 4</t>
  </si>
  <si>
    <t>Советский 5</t>
  </si>
  <si>
    <t>Советский 6</t>
  </si>
  <si>
    <t>Советский 7</t>
  </si>
  <si>
    <t>Сормовский 1</t>
  </si>
  <si>
    <t>Сормовский 2</t>
  </si>
  <si>
    <t>Сормовский 3</t>
  </si>
  <si>
    <t>Сормовский 4</t>
  </si>
  <si>
    <t>Сормовский 5</t>
  </si>
  <si>
    <t>Сормовский 6</t>
  </si>
  <si>
    <t>Сормовский 7</t>
  </si>
  <si>
    <t>Сормовский 8</t>
  </si>
  <si>
    <t>Ардатовский 2</t>
  </si>
  <si>
    <t>Арзамасский 1</t>
  </si>
  <si>
    <t>Ардатовский 1</t>
  </si>
  <si>
    <t>Арзамасский 2</t>
  </si>
  <si>
    <t>Арзамасский 3</t>
  </si>
  <si>
    <t>Арзамасский 4</t>
  </si>
  <si>
    <t>Арзамасский 5</t>
  </si>
  <si>
    <t>Арзамасский 6</t>
  </si>
  <si>
    <t>Арзамасский 7</t>
  </si>
  <si>
    <t>Балахнинский 2</t>
  </si>
  <si>
    <t>Балахнинский 3</t>
  </si>
  <si>
    <t>Балахнинский 4</t>
  </si>
  <si>
    <t>Богородский 2</t>
  </si>
  <si>
    <t>Богородский 3</t>
  </si>
  <si>
    <t>Борский 1</t>
  </si>
  <si>
    <t>Борский 2</t>
  </si>
  <si>
    <t>Борский 3</t>
  </si>
  <si>
    <t>Борский 4</t>
  </si>
  <si>
    <t>Борский 5</t>
  </si>
  <si>
    <t>Борский 6</t>
  </si>
  <si>
    <t>Борский 7</t>
  </si>
  <si>
    <t>Володарский 2</t>
  </si>
  <si>
    <t>Володарский 3</t>
  </si>
  <si>
    <t>Выксунский 2</t>
  </si>
  <si>
    <t>Выксунский 3</t>
  </si>
  <si>
    <t>Выксунский 4</t>
  </si>
  <si>
    <t>Городецкий 2</t>
  </si>
  <si>
    <t>Городецкий 3</t>
  </si>
  <si>
    <t>Городецкий 4</t>
  </si>
  <si>
    <t>Городецкий 5</t>
  </si>
  <si>
    <t>Дзержинский 2</t>
  </si>
  <si>
    <t>Дзержинский 3</t>
  </si>
  <si>
    <t>Дзержинский 4</t>
  </si>
  <si>
    <t>Дзержинский 5</t>
  </si>
  <si>
    <t>Дзержинский 6</t>
  </si>
  <si>
    <t>Дзержинский 7</t>
  </si>
  <si>
    <t>Дзержинский 8</t>
  </si>
  <si>
    <t>Дзержинский 9</t>
  </si>
  <si>
    <t>Дзержинский 10</t>
  </si>
  <si>
    <t>Дзержинский 11</t>
  </si>
  <si>
    <t>Дзержинский 12</t>
  </si>
  <si>
    <t>Дзержинский 13</t>
  </si>
  <si>
    <t>Кстовский 1</t>
  </si>
  <si>
    <t>Кстовский 2</t>
  </si>
  <si>
    <t>Кстовский 3</t>
  </si>
  <si>
    <t>Кстовский 4</t>
  </si>
  <si>
    <t>Кстовский 5</t>
  </si>
  <si>
    <t>Кстовский 6</t>
  </si>
  <si>
    <t>Краснобаковский 2</t>
  </si>
  <si>
    <t>Кулебакский 2</t>
  </si>
  <si>
    <t>Кулебакский 3</t>
  </si>
  <si>
    <t>Лукояновский 2</t>
  </si>
  <si>
    <t>Лысковский 2</t>
  </si>
  <si>
    <t>Навашинский 2</t>
  </si>
  <si>
    <t>Павловский 2</t>
  </si>
  <si>
    <t>Павловский 3</t>
  </si>
  <si>
    <t>Павловский 4</t>
  </si>
  <si>
    <t>Павловский 5</t>
  </si>
  <si>
    <t>Починковский 2</t>
  </si>
  <si>
    <t>Саровский 1</t>
  </si>
  <si>
    <t>Саровский 2</t>
  </si>
  <si>
    <t>Саровский 3</t>
  </si>
  <si>
    <t>Саровский 4</t>
  </si>
  <si>
    <t>Семеновский2</t>
  </si>
  <si>
    <t>Семеновский3</t>
  </si>
  <si>
    <t>Сергачский  2</t>
  </si>
  <si>
    <t>Уренский 1</t>
  </si>
  <si>
    <t>Чкаловский 2</t>
  </si>
  <si>
    <t>Чкаловский 1</t>
  </si>
  <si>
    <t>Уренский 2</t>
  </si>
  <si>
    <t>Семеновский 2</t>
  </si>
  <si>
    <t>Семеновский 3</t>
  </si>
  <si>
    <t>Отказано в приеме и возвращено заявлений и  жалоб по ст. 134, 135, ч.2 ст.136 ГПК РФ, ст. 128, 129 КАС РФ в том числе о вынесении судебного приказа или в порядке административного судопроизводства (ф. № 2, р.8 гр. 1,2 стр. 43+44)</t>
  </si>
  <si>
    <t>Всего по 179 судебным участкам за 6 мес. 2023 г.</t>
  </si>
  <si>
    <t>Рассмотрено материалов, в порядке законодательства по делам  об административных правонарушениях (ф.1-АП, р.2 гр.1 стр.27)</t>
  </si>
  <si>
    <t>Всего по 179 судебным участкам за 6 мес. 2024 г.</t>
  </si>
  <si>
    <t>расс-но с вынесением решения (с учетом судебных приказовф.№2, р.2, гр.7, стр.1)</t>
  </si>
  <si>
    <t>расс-но с вынесением решения (с учетом судебных приказов    ф. №2, р.3 гр.7 стр. 1)</t>
  </si>
  <si>
    <t>Стабильность приговоров и постановлений  (от обжалованных)</t>
  </si>
  <si>
    <t>Качество приговоров и постановлений (от постановленных)</t>
  </si>
  <si>
    <t>Стабильность решений (от обжалованных)</t>
  </si>
  <si>
    <t>Качество решений (от рассмотренных)</t>
  </si>
  <si>
    <t xml:space="preserve">Стабильность решений (от обжалованных) ** </t>
  </si>
  <si>
    <t>Качество решений (от рассмотренных) **</t>
  </si>
  <si>
    <t>Вынесено приговоров и постановлений               (Ф. № 1, р. 1, гр. 12-16, стр. 1)</t>
  </si>
  <si>
    <t>Рассмотрено с вынесением решения                                                 (без учета судебных приказов)                                                                                                                                                                                                                                                                                                                                                                                  (Ф.№2 р. 2 гр. 7 стр. 1 - Ф.№2  р.2 гр.10 стр.1)</t>
  </si>
  <si>
    <t>Всего рассмотрено с вынесением решения                                                 (с учетом судебных приказов)                                                                                                                                                                                                                                                                                                                                                                                  (Ф.№2 р. 2 гр. 7 стр. 1)</t>
  </si>
  <si>
    <t>Всего рассмотрено с вынесением решения                                                                                                                                                                                                                                                                                                                                                                                                                                                              (Ф. № 2 р. 3 гр. 7 стр.1)</t>
  </si>
  <si>
    <t xml:space="preserve">Всего рассмотрено дел (по числу лиц)                                                                                                                                                                                                                                                                                                                                                                                                                                                                         (Ф. 1-АП р. 1 гр. 3 стр. 1) </t>
  </si>
  <si>
    <t>Качество решений (от рассмотренных) *</t>
  </si>
  <si>
    <r>
      <t xml:space="preserve">* </t>
    </r>
    <r>
      <rPr>
        <b/>
        <sz val="10"/>
        <rFont val="Arial Rounded MT Bold"/>
        <family val="2"/>
      </rPr>
      <t>Качество по гражданским делам рассчитывается от количества рассмотренных решений без учета судебных приказов</t>
    </r>
    <r>
      <rPr>
        <b/>
        <sz val="10"/>
        <rFont val="Arial Cyr"/>
        <charset val="204"/>
      </rPr>
      <t>.</t>
    </r>
  </si>
  <si>
    <r>
      <t xml:space="preserve">** </t>
    </r>
    <r>
      <rPr>
        <b/>
        <sz val="10"/>
        <rFont val="Arial Cyr"/>
        <charset val="204"/>
      </rPr>
      <t>В связи с тем, что административные дела мировыми судьями рассматривались в порядке приказного производства, стабильность и качество не рассчитываются.</t>
    </r>
  </si>
  <si>
    <t>Нагрузка и сроки рассмотрения уголовных, гражданских, административных дел и дел об административных правонарушениях на судебных участках мировых судей г. Нижний Новгород и Нижегородской области за 6 месяцев 2025 г.</t>
  </si>
  <si>
    <t>Приокский 6</t>
  </si>
  <si>
    <t>Сведения о нагрузке по материалам на судебных участках мировых судей г. Нижний Новгород и Нижегородской области за 6 месяцев 2025 г.</t>
  </si>
  <si>
    <t xml:space="preserve">Сведения о качестве рассмотрения уголовных, гражданских, административных дел и дел об административных правонарушениях на судебных участках мировых судей по данным пояснительных записок районных (городских) судов Нижегородской области за 6 месяцев 2025 г. </t>
  </si>
  <si>
    <t>Всего по 179 судебным участкам за 6 мес. 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</si>
</sst>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3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0"/>
      <name val="Arial"/>
      <family val="2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64"/>
      <name val="Times New Roman"/>
      <family val="1"/>
      <charset val="204"/>
    </font>
    <font>
      <sz val="12"/>
      <name val="Arial Cyr"/>
      <charset val="204"/>
    </font>
    <font>
      <sz val="11"/>
      <name val="Arial Cyr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color indexed="64"/>
      <name val="Times New Roman"/>
      <family val="1"/>
      <charset val="204"/>
    </font>
    <font>
      <b/>
      <sz val="10"/>
      <name val="Arial Cyr"/>
      <charset val="204"/>
    </font>
    <font>
      <b/>
      <sz val="8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Arial"/>
      <family val="2"/>
      <charset val="204"/>
    </font>
    <font>
      <b/>
      <sz val="11.5"/>
      <name val="Times New Roman"/>
      <family val="1"/>
      <charset val="204"/>
    </font>
    <font>
      <sz val="8.5"/>
      <name val="Times New Roman"/>
      <family val="1"/>
      <charset val="204"/>
    </font>
    <font>
      <sz val="8.5"/>
      <color theme="1"/>
      <name val="Times New Roman"/>
      <family val="1"/>
      <charset val="204"/>
    </font>
    <font>
      <sz val="7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Arial Cyr"/>
      <charset val="204"/>
    </font>
    <font>
      <sz val="10"/>
      <color indexed="64"/>
      <name val="Arial"/>
      <family val="2"/>
      <charset val="204"/>
    </font>
    <font>
      <b/>
      <sz val="9"/>
      <color indexed="64"/>
      <name val="Times New Roman"/>
      <family val="1"/>
      <charset val="204"/>
    </font>
    <font>
      <sz val="9"/>
      <color indexed="64"/>
      <name val="Times New Roman"/>
      <family val="1"/>
      <charset val="204"/>
    </font>
    <font>
      <sz val="6"/>
      <name val="Times New Roman"/>
      <family val="1"/>
      <charset val="204"/>
    </font>
    <font>
      <sz val="6"/>
      <color theme="1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6"/>
      <name val="Arial Cyr"/>
      <family val="2"/>
      <charset val="204"/>
    </font>
    <font>
      <b/>
      <sz val="6"/>
      <color indexed="64"/>
      <name val="Times New Roman"/>
      <family val="1"/>
      <charset val="204"/>
    </font>
    <font>
      <sz val="10"/>
      <color indexed="64"/>
      <name val="Arial"/>
      <family val="2"/>
      <charset val="204"/>
    </font>
    <font>
      <sz val="10"/>
      <color indexed="64"/>
      <name val="Times New Roman"/>
      <family val="1"/>
      <charset val="204"/>
    </font>
    <font>
      <sz val="13"/>
      <name val="Arial Cyr"/>
      <charset val="204"/>
    </font>
    <font>
      <sz val="10"/>
      <color indexed="64"/>
      <name val="Arial"/>
      <charset val="1"/>
    </font>
    <font>
      <b/>
      <sz val="10"/>
      <name val="Arial Rounded MT Bold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B9E58D"/>
        <bgColor indexed="64"/>
      </patternFill>
    </fill>
  </fills>
  <borders count="6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7" fillId="0" borderId="0"/>
    <xf numFmtId="0" fontId="1" fillId="0" borderId="0"/>
    <xf numFmtId="0" fontId="3" fillId="0" borderId="0"/>
    <xf numFmtId="0" fontId="21" fillId="0" borderId="0" applyNumberFormat="0"/>
    <xf numFmtId="0" fontId="22" fillId="0" borderId="0" applyNumberFormat="0"/>
    <xf numFmtId="0" fontId="1" fillId="0" borderId="0"/>
    <xf numFmtId="0" fontId="3" fillId="0" borderId="0" applyNumberFormat="0"/>
    <xf numFmtId="0" fontId="1" fillId="0" borderId="0"/>
    <xf numFmtId="0" fontId="3" fillId="0" borderId="0" applyNumberFormat="0"/>
    <xf numFmtId="0" fontId="30" fillId="0" borderId="0" applyNumberFormat="0"/>
    <xf numFmtId="0" fontId="35" fillId="0" borderId="0" applyNumberFormat="0"/>
    <xf numFmtId="0" fontId="38" fillId="0" borderId="0" applyNumberFormat="0"/>
    <xf numFmtId="0" fontId="41" fillId="0" borderId="0" applyNumberFormat="0"/>
  </cellStyleXfs>
  <cellXfs count="248">
    <xf numFmtId="0" fontId="0" fillId="0" borderId="0" xfId="0"/>
    <xf numFmtId="0" fontId="11" fillId="0" borderId="0" xfId="0" applyFont="1" applyBorder="1" applyAlignment="1">
      <alignment horizontal="center" vertical="center" wrapText="1"/>
    </xf>
    <xf numFmtId="0" fontId="0" fillId="0" borderId="6" xfId="0" applyBorder="1"/>
    <xf numFmtId="0" fontId="11" fillId="0" borderId="6" xfId="0" applyFont="1" applyBorder="1" applyAlignment="1">
      <alignment horizontal="center" vertical="center" wrapText="1"/>
    </xf>
    <xf numFmtId="1" fontId="4" fillId="0" borderId="0" xfId="4" applyNumberFormat="1" applyBorder="1"/>
    <xf numFmtId="1" fontId="9" fillId="0" borderId="0" xfId="4" applyNumberFormat="1" applyFont="1" applyFill="1" applyBorder="1" applyAlignment="1">
      <alignment horizontal="left" vertical="top"/>
    </xf>
    <xf numFmtId="0" fontId="0" fillId="0" borderId="0" xfId="0" applyBorder="1"/>
    <xf numFmtId="1" fontId="9" fillId="0" borderId="0" xfId="5" applyNumberFormat="1" applyFont="1" applyFill="1" applyBorder="1" applyAlignment="1">
      <alignment horizontal="left" vertical="top"/>
    </xf>
    <xf numFmtId="1" fontId="9" fillId="0" borderId="0" xfId="5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/>
    <xf numFmtId="1" fontId="19" fillId="0" borderId="0" xfId="0" applyNumberFormat="1" applyFont="1" applyFill="1" applyBorder="1" applyAlignment="1">
      <alignment horizontal="center" vertical="center"/>
    </xf>
    <xf numFmtId="0" fontId="15" fillId="0" borderId="0" xfId="0" applyFont="1"/>
    <xf numFmtId="0" fontId="0" fillId="0" borderId="0" xfId="0" applyFill="1"/>
    <xf numFmtId="0" fontId="7" fillId="0" borderId="11" xfId="0" applyFont="1" applyBorder="1" applyAlignment="1">
      <alignment horizontal="left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/>
    </xf>
    <xf numFmtId="0" fontId="5" fillId="0" borderId="0" xfId="0" applyFont="1" applyAlignment="1">
      <alignment vertical="top" wrapText="1"/>
    </xf>
    <xf numFmtId="0" fontId="7" fillId="0" borderId="8" xfId="0" applyFont="1" applyFill="1" applyBorder="1" applyAlignment="1">
      <alignment horizontal="left"/>
    </xf>
    <xf numFmtId="0" fontId="13" fillId="0" borderId="7" xfId="0" applyFont="1" applyBorder="1" applyAlignment="1">
      <alignment horizontal="center" wrapText="1"/>
    </xf>
    <xf numFmtId="0" fontId="24" fillId="0" borderId="1" xfId="0" applyNumberFormat="1" applyFont="1" applyFill="1" applyBorder="1" applyAlignment="1" applyProtection="1">
      <alignment horizontal="center" vertical="center" wrapText="1"/>
    </xf>
    <xf numFmtId="1" fontId="9" fillId="0" borderId="22" xfId="10" applyNumberFormat="1" applyFont="1" applyFill="1" applyBorder="1" applyAlignment="1">
      <alignment horizontal="center" vertical="center"/>
    </xf>
    <xf numFmtId="1" fontId="9" fillId="0" borderId="30" xfId="12" applyNumberFormat="1" applyFont="1" applyFill="1" applyBorder="1" applyAlignment="1">
      <alignment horizontal="center" vertical="center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1" fontId="13" fillId="0" borderId="28" xfId="3" applyNumberFormat="1" applyFont="1" applyFill="1" applyBorder="1" applyAlignment="1">
      <alignment horizontal="center" vertical="center"/>
    </xf>
    <xf numFmtId="1" fontId="13" fillId="0" borderId="1" xfId="0" applyNumberFormat="1" applyFont="1" applyFill="1" applyBorder="1" applyAlignment="1" applyProtection="1">
      <alignment horizontal="center" vertical="center"/>
    </xf>
    <xf numFmtId="0" fontId="16" fillId="0" borderId="19" xfId="0" applyNumberFormat="1" applyFont="1" applyFill="1" applyBorder="1" applyAlignment="1" applyProtection="1">
      <alignment vertical="center" wrapText="1"/>
    </xf>
    <xf numFmtId="0" fontId="16" fillId="0" borderId="1" xfId="0" applyNumberFormat="1" applyFont="1" applyFill="1" applyBorder="1" applyAlignment="1" applyProtection="1">
      <alignment vertical="center" wrapText="1"/>
    </xf>
    <xf numFmtId="0" fontId="0" fillId="4" borderId="0" xfId="0" applyFill="1"/>
    <xf numFmtId="1" fontId="14" fillId="4" borderId="1" xfId="12" applyNumberFormat="1" applyFont="1" applyFill="1" applyBorder="1" applyAlignment="1">
      <alignment horizontal="center" vertical="center"/>
    </xf>
    <xf numFmtId="1" fontId="32" fillId="4" borderId="16" xfId="12" applyNumberFormat="1" applyFont="1" applyFill="1" applyBorder="1" applyAlignment="1">
      <alignment horizontal="center" vertical="center"/>
    </xf>
    <xf numFmtId="1" fontId="32" fillId="0" borderId="3" xfId="12" applyNumberFormat="1" applyFont="1" applyBorder="1" applyAlignment="1">
      <alignment horizontal="center" vertical="center"/>
    </xf>
    <xf numFmtId="1" fontId="32" fillId="0" borderId="5" xfId="12" applyNumberFormat="1" applyFont="1" applyBorder="1" applyAlignment="1">
      <alignment horizontal="center" vertical="center"/>
    </xf>
    <xf numFmtId="1" fontId="32" fillId="0" borderId="4" xfId="12" applyNumberFormat="1" applyFont="1" applyBorder="1" applyAlignment="1">
      <alignment horizontal="center" vertical="center"/>
    </xf>
    <xf numFmtId="1" fontId="32" fillId="0" borderId="33" xfId="12" applyNumberFormat="1" applyFont="1" applyBorder="1" applyAlignment="1">
      <alignment horizontal="center" vertical="center"/>
    </xf>
    <xf numFmtId="1" fontId="32" fillId="0" borderId="10" xfId="12" applyNumberFormat="1" applyFont="1" applyBorder="1" applyAlignment="1">
      <alignment horizontal="center" vertical="center"/>
    </xf>
    <xf numFmtId="1" fontId="32" fillId="0" borderId="32" xfId="12" applyNumberFormat="1" applyFont="1" applyBorder="1" applyAlignment="1">
      <alignment horizontal="center" vertical="center"/>
    </xf>
    <xf numFmtId="1" fontId="31" fillId="0" borderId="12" xfId="12" applyNumberFormat="1" applyFont="1" applyFill="1" applyBorder="1" applyAlignment="1">
      <alignment horizontal="center" vertical="center"/>
    </xf>
    <xf numFmtId="1" fontId="32" fillId="4" borderId="31" xfId="12" applyNumberFormat="1" applyFont="1" applyFill="1" applyBorder="1" applyAlignment="1">
      <alignment horizontal="center" vertical="center"/>
    </xf>
    <xf numFmtId="1" fontId="32" fillId="4" borderId="17" xfId="12" applyNumberFormat="1" applyFont="1" applyFill="1" applyBorder="1" applyAlignment="1">
      <alignment horizontal="center" vertical="center"/>
    </xf>
    <xf numFmtId="1" fontId="32" fillId="4" borderId="29" xfId="12" applyNumberFormat="1" applyFont="1" applyFill="1" applyBorder="1" applyAlignment="1">
      <alignment horizontal="center" vertical="center"/>
    </xf>
    <xf numFmtId="1" fontId="31" fillId="4" borderId="1" xfId="12" applyNumberFormat="1" applyFont="1" applyFill="1" applyBorder="1" applyAlignment="1">
      <alignment horizontal="center" vertical="center"/>
    </xf>
    <xf numFmtId="1" fontId="31" fillId="4" borderId="7" xfId="12" applyNumberFormat="1" applyFont="1" applyFill="1" applyBorder="1" applyAlignment="1">
      <alignment horizontal="center" vertical="center"/>
    </xf>
    <xf numFmtId="1" fontId="31" fillId="0" borderId="7" xfId="12" applyNumberFormat="1" applyFont="1" applyBorder="1" applyAlignment="1">
      <alignment horizontal="center" vertical="center"/>
    </xf>
    <xf numFmtId="1" fontId="31" fillId="0" borderId="1" xfId="12" applyNumberFormat="1" applyFont="1" applyBorder="1" applyAlignment="1">
      <alignment horizontal="center" vertical="center"/>
    </xf>
    <xf numFmtId="164" fontId="7" fillId="0" borderId="1" xfId="2" applyNumberFormat="1" applyFont="1" applyFill="1" applyBorder="1" applyAlignment="1">
      <alignment horizontal="center" vertical="center"/>
    </xf>
    <xf numFmtId="1" fontId="13" fillId="0" borderId="27" xfId="0" applyNumberFormat="1" applyFont="1" applyFill="1" applyBorder="1" applyAlignment="1" applyProtection="1">
      <alignment horizontal="center" vertical="center"/>
    </xf>
    <xf numFmtId="1" fontId="32" fillId="4" borderId="35" xfId="12" applyNumberFormat="1" applyFont="1" applyFill="1" applyBorder="1" applyAlignment="1">
      <alignment horizontal="center" vertical="center"/>
    </xf>
    <xf numFmtId="1" fontId="32" fillId="4" borderId="36" xfId="12" applyNumberFormat="1" applyFont="1" applyFill="1" applyBorder="1" applyAlignment="1">
      <alignment horizontal="center" vertical="center"/>
    </xf>
    <xf numFmtId="1" fontId="32" fillId="0" borderId="37" xfId="12" applyNumberFormat="1" applyFont="1" applyFill="1" applyBorder="1" applyAlignment="1">
      <alignment horizontal="center" vertical="center"/>
    </xf>
    <xf numFmtId="1" fontId="8" fillId="4" borderId="3" xfId="0" applyNumberFormat="1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 wrapText="1"/>
    </xf>
    <xf numFmtId="1" fontId="8" fillId="4" borderId="0" xfId="0" applyNumberFormat="1" applyFont="1" applyFill="1" applyBorder="1" applyAlignment="1">
      <alignment horizontal="center" vertical="center"/>
    </xf>
    <xf numFmtId="1" fontId="8" fillId="4" borderId="5" xfId="0" applyNumberFormat="1" applyFont="1" applyFill="1" applyBorder="1" applyAlignment="1">
      <alignment horizontal="center" vertical="center"/>
    </xf>
    <xf numFmtId="1" fontId="8" fillId="4" borderId="4" xfId="0" applyNumberFormat="1" applyFont="1" applyFill="1" applyBorder="1" applyAlignment="1">
      <alignment horizontal="center" vertical="center"/>
    </xf>
    <xf numFmtId="1" fontId="14" fillId="4" borderId="1" xfId="15" applyNumberFormat="1" applyFont="1" applyFill="1" applyBorder="1" applyAlignment="1">
      <alignment horizontal="center" vertical="center"/>
    </xf>
    <xf numFmtId="1" fontId="7" fillId="4" borderId="12" xfId="0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1" fontId="7" fillId="4" borderId="14" xfId="0" applyNumberFormat="1" applyFont="1" applyFill="1" applyBorder="1" applyAlignment="1">
      <alignment horizontal="center" vertical="center"/>
    </xf>
    <xf numFmtId="1" fontId="14" fillId="4" borderId="2" xfId="2" applyNumberFormat="1" applyFont="1" applyFill="1" applyBorder="1" applyAlignment="1">
      <alignment horizontal="center" vertical="center"/>
    </xf>
    <xf numFmtId="1" fontId="14" fillId="4" borderId="1" xfId="14" applyNumberFormat="1" applyFont="1" applyFill="1" applyBorder="1" applyAlignment="1">
      <alignment horizontal="center" vertical="center"/>
    </xf>
    <xf numFmtId="0" fontId="33" fillId="0" borderId="1" xfId="0" applyNumberFormat="1" applyFont="1" applyFill="1" applyBorder="1" applyAlignment="1" applyProtection="1">
      <alignment horizontal="center" vertical="center" wrapText="1"/>
    </xf>
    <xf numFmtId="0" fontId="34" fillId="0" borderId="1" xfId="0" applyNumberFormat="1" applyFont="1" applyFill="1" applyBorder="1" applyAlignment="1" applyProtection="1">
      <alignment horizontal="center" vertical="center" wrapText="1"/>
    </xf>
    <xf numFmtId="0" fontId="16" fillId="0" borderId="20" xfId="0" applyNumberFormat="1" applyFont="1" applyFill="1" applyBorder="1" applyAlignment="1" applyProtection="1">
      <alignment horizontal="left" vertical="center" wrapText="1"/>
    </xf>
    <xf numFmtId="1" fontId="9" fillId="4" borderId="31" xfId="12" applyNumberFormat="1" applyFont="1" applyFill="1" applyBorder="1" applyAlignment="1">
      <alignment horizontal="center" vertical="top"/>
    </xf>
    <xf numFmtId="1" fontId="9" fillId="4" borderId="29" xfId="12" applyNumberFormat="1" applyFont="1" applyFill="1" applyBorder="1" applyAlignment="1">
      <alignment horizontal="center" vertical="top"/>
    </xf>
    <xf numFmtId="1" fontId="14" fillId="4" borderId="7" xfId="12" applyNumberFormat="1" applyFont="1" applyFill="1" applyBorder="1" applyAlignment="1">
      <alignment horizontal="center" vertical="center"/>
    </xf>
    <xf numFmtId="1" fontId="9" fillId="4" borderId="34" xfId="12" applyNumberFormat="1" applyFont="1" applyFill="1" applyBorder="1" applyAlignment="1">
      <alignment horizontal="center" vertical="center"/>
    </xf>
    <xf numFmtId="1" fontId="14" fillId="4" borderId="12" xfId="12" applyNumberFormat="1" applyFont="1" applyFill="1" applyBorder="1" applyAlignment="1">
      <alignment horizontal="center" vertical="center"/>
    </xf>
    <xf numFmtId="164" fontId="14" fillId="0" borderId="1" xfId="12" applyNumberFormat="1" applyFont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left"/>
    </xf>
    <xf numFmtId="1" fontId="14" fillId="0" borderId="1" xfId="12" applyNumberFormat="1" applyFont="1" applyFill="1" applyBorder="1" applyAlignment="1">
      <alignment horizontal="center" vertical="center"/>
    </xf>
    <xf numFmtId="1" fontId="14" fillId="0" borderId="1" xfId="10" applyNumberFormat="1" applyFont="1" applyFill="1" applyBorder="1" applyAlignment="1">
      <alignment horizontal="center" vertical="center"/>
    </xf>
    <xf numFmtId="164" fontId="9" fillId="0" borderId="38" xfId="12" applyNumberFormat="1" applyFont="1" applyBorder="1" applyAlignment="1">
      <alignment horizontal="center" vertical="center"/>
    </xf>
    <xf numFmtId="164" fontId="9" fillId="0" borderId="39" xfId="12" applyNumberFormat="1" applyFont="1" applyBorder="1" applyAlignment="1">
      <alignment horizontal="center" vertical="center"/>
    </xf>
    <xf numFmtId="164" fontId="9" fillId="0" borderId="40" xfId="12" applyNumberFormat="1" applyFont="1" applyBorder="1" applyAlignment="1">
      <alignment horizontal="center" vertical="center"/>
    </xf>
    <xf numFmtId="1" fontId="9" fillId="4" borderId="42" xfId="12" applyNumberFormat="1" applyFont="1" applyFill="1" applyBorder="1" applyAlignment="1">
      <alignment horizontal="center" vertical="center"/>
    </xf>
    <xf numFmtId="1" fontId="9" fillId="4" borderId="43" xfId="12" applyNumberFormat="1" applyFont="1" applyFill="1" applyBorder="1" applyAlignment="1">
      <alignment horizontal="center" vertical="center"/>
    </xf>
    <xf numFmtId="1" fontId="9" fillId="4" borderId="44" xfId="12" applyNumberFormat="1" applyFont="1" applyFill="1" applyBorder="1" applyAlignment="1">
      <alignment horizontal="center" vertical="center"/>
    </xf>
    <xf numFmtId="1" fontId="9" fillId="4" borderId="30" xfId="12" applyNumberFormat="1" applyFont="1" applyFill="1" applyBorder="1" applyAlignment="1">
      <alignment horizontal="center" vertical="center"/>
    </xf>
    <xf numFmtId="1" fontId="9" fillId="4" borderId="44" xfId="12" applyNumberFormat="1" applyFont="1" applyFill="1" applyBorder="1" applyAlignment="1">
      <alignment horizontal="center" vertical="top"/>
    </xf>
    <xf numFmtId="1" fontId="9" fillId="4" borderId="30" xfId="12" applyNumberFormat="1" applyFont="1" applyFill="1" applyBorder="1" applyAlignment="1">
      <alignment horizontal="center" vertical="top"/>
    </xf>
    <xf numFmtId="164" fontId="7" fillId="6" borderId="3" xfId="0" applyNumberFormat="1" applyFont="1" applyFill="1" applyBorder="1" applyAlignment="1">
      <alignment horizontal="center" vertical="center"/>
    </xf>
    <xf numFmtId="164" fontId="7" fillId="6" borderId="4" xfId="0" applyNumberFormat="1" applyFont="1" applyFill="1" applyBorder="1" applyAlignment="1">
      <alignment horizontal="center" vertical="center"/>
    </xf>
    <xf numFmtId="164" fontId="7" fillId="6" borderId="1" xfId="0" applyNumberFormat="1" applyFont="1" applyFill="1" applyBorder="1" applyAlignment="1">
      <alignment horizontal="center" vertical="center"/>
    </xf>
    <xf numFmtId="164" fontId="7" fillId="6" borderId="45" xfId="0" applyNumberFormat="1" applyFont="1" applyFill="1" applyBorder="1" applyAlignment="1">
      <alignment horizontal="center" vertical="center"/>
    </xf>
    <xf numFmtId="164" fontId="7" fillId="6" borderId="5" xfId="0" applyNumberFormat="1" applyFont="1" applyFill="1" applyBorder="1" applyAlignment="1">
      <alignment horizontal="center" vertical="center"/>
    </xf>
    <xf numFmtId="164" fontId="7" fillId="6" borderId="27" xfId="0" applyNumberFormat="1" applyFont="1" applyFill="1" applyBorder="1" applyAlignment="1">
      <alignment horizontal="center" vertical="center"/>
    </xf>
    <xf numFmtId="164" fontId="7" fillId="6" borderId="41" xfId="0" applyNumberFormat="1" applyFont="1" applyFill="1" applyBorder="1" applyAlignment="1">
      <alignment horizontal="center" vertical="center"/>
    </xf>
    <xf numFmtId="164" fontId="7" fillId="6" borderId="18" xfId="0" applyNumberFormat="1" applyFont="1" applyFill="1" applyBorder="1" applyAlignment="1">
      <alignment horizontal="center" vertical="center"/>
    </xf>
    <xf numFmtId="1" fontId="9" fillId="4" borderId="48" xfId="12" applyNumberFormat="1" applyFont="1" applyFill="1" applyBorder="1" applyAlignment="1">
      <alignment horizontal="center" vertical="center"/>
    </xf>
    <xf numFmtId="164" fontId="7" fillId="6" borderId="47" xfId="0" applyNumberFormat="1" applyFont="1" applyFill="1" applyBorder="1" applyAlignment="1">
      <alignment horizontal="center" vertical="center"/>
    </xf>
    <xf numFmtId="0" fontId="7" fillId="0" borderId="32" xfId="0" applyFont="1" applyBorder="1" applyAlignment="1">
      <alignment horizontal="left"/>
    </xf>
    <xf numFmtId="1" fontId="32" fillId="4" borderId="49" xfId="12" applyNumberFormat="1" applyFont="1" applyFill="1" applyBorder="1" applyAlignment="1">
      <alignment horizontal="center" vertical="center"/>
    </xf>
    <xf numFmtId="1" fontId="32" fillId="4" borderId="50" xfId="12" applyNumberFormat="1" applyFont="1" applyFill="1" applyBorder="1" applyAlignment="1">
      <alignment horizontal="center" vertical="center"/>
    </xf>
    <xf numFmtId="1" fontId="32" fillId="4" borderId="51" xfId="12" applyNumberFormat="1" applyFont="1" applyFill="1" applyBorder="1" applyAlignment="1">
      <alignment horizontal="center" vertical="center"/>
    </xf>
    <xf numFmtId="1" fontId="8" fillId="4" borderId="53" xfId="0" applyNumberFormat="1" applyFont="1" applyFill="1" applyBorder="1" applyAlignment="1">
      <alignment horizontal="center" vertical="center"/>
    </xf>
    <xf numFmtId="1" fontId="8" fillId="4" borderId="52" xfId="0" applyNumberFormat="1" applyFont="1" applyFill="1" applyBorder="1" applyAlignment="1">
      <alignment horizontal="center" vertical="center"/>
    </xf>
    <xf numFmtId="0" fontId="8" fillId="4" borderId="52" xfId="0" applyFont="1" applyFill="1" applyBorder="1" applyAlignment="1">
      <alignment horizontal="center" vertical="center" wrapText="1"/>
    </xf>
    <xf numFmtId="1" fontId="8" fillId="4" borderId="45" xfId="0" applyNumberFormat="1" applyFont="1" applyFill="1" applyBorder="1" applyAlignment="1">
      <alignment horizontal="center" vertical="center"/>
    </xf>
    <xf numFmtId="1" fontId="8" fillId="4" borderId="33" xfId="0" applyNumberFormat="1" applyFont="1" applyFill="1" applyBorder="1" applyAlignment="1">
      <alignment horizontal="center" vertical="center"/>
    </xf>
    <xf numFmtId="1" fontId="9" fillId="4" borderId="54" xfId="15" applyNumberFormat="1" applyFont="1" applyFill="1" applyBorder="1" applyAlignment="1">
      <alignment horizontal="center"/>
    </xf>
    <xf numFmtId="1" fontId="9" fillId="4" borderId="15" xfId="15" applyNumberFormat="1" applyFont="1" applyFill="1" applyBorder="1" applyAlignment="1">
      <alignment horizontal="center"/>
    </xf>
    <xf numFmtId="1" fontId="9" fillId="4" borderId="55" xfId="15" applyNumberFormat="1" applyFont="1" applyFill="1" applyBorder="1" applyAlignment="1">
      <alignment horizontal="center"/>
    </xf>
    <xf numFmtId="0" fontId="8" fillId="4" borderId="56" xfId="0" applyFont="1" applyFill="1" applyBorder="1" applyAlignment="1">
      <alignment horizontal="center" vertical="center" wrapText="1"/>
    </xf>
    <xf numFmtId="1" fontId="8" fillId="4" borderId="57" xfId="0" applyNumberFormat="1" applyFont="1" applyFill="1" applyBorder="1" applyAlignment="1">
      <alignment horizontal="center" vertical="center"/>
    </xf>
    <xf numFmtId="1" fontId="8" fillId="4" borderId="56" xfId="0" applyNumberFormat="1" applyFont="1" applyFill="1" applyBorder="1" applyAlignment="1">
      <alignment horizontal="center" vertical="center"/>
    </xf>
    <xf numFmtId="0" fontId="8" fillId="4" borderId="33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1" fontId="8" fillId="4" borderId="10" xfId="0" applyNumberFormat="1" applyFont="1" applyFill="1" applyBorder="1" applyAlignment="1">
      <alignment horizontal="center" vertical="center"/>
    </xf>
    <xf numFmtId="1" fontId="8" fillId="4" borderId="32" xfId="0" applyNumberFormat="1" applyFont="1" applyFill="1" applyBorder="1" applyAlignment="1">
      <alignment horizontal="center" vertical="center"/>
    </xf>
    <xf numFmtId="164" fontId="7" fillId="7" borderId="47" xfId="0" applyNumberFormat="1" applyFont="1" applyFill="1" applyBorder="1" applyAlignment="1">
      <alignment horizontal="center" vertical="center"/>
    </xf>
    <xf numFmtId="164" fontId="7" fillId="7" borderId="10" xfId="0" applyNumberFormat="1" applyFont="1" applyFill="1" applyBorder="1" applyAlignment="1">
      <alignment horizontal="center" vertical="center"/>
    </xf>
    <xf numFmtId="164" fontId="7" fillId="7" borderId="1" xfId="0" applyNumberFormat="1" applyFont="1" applyFill="1" applyBorder="1" applyAlignment="1">
      <alignment horizontal="center" vertical="center"/>
    </xf>
    <xf numFmtId="164" fontId="7" fillId="7" borderId="3" xfId="0" applyNumberFormat="1" applyFont="1" applyFill="1" applyBorder="1" applyAlignment="1">
      <alignment horizontal="center" vertical="center"/>
    </xf>
    <xf numFmtId="164" fontId="7" fillId="7" borderId="6" xfId="0" applyNumberFormat="1" applyFont="1" applyFill="1" applyBorder="1" applyAlignment="1">
      <alignment horizontal="center" vertical="center"/>
    </xf>
    <xf numFmtId="164" fontId="7" fillId="8" borderId="38" xfId="0" applyNumberFormat="1" applyFont="1" applyFill="1" applyBorder="1" applyAlignment="1">
      <alignment horizontal="center" vertical="center"/>
    </xf>
    <xf numFmtId="164" fontId="7" fillId="8" borderId="39" xfId="0" applyNumberFormat="1" applyFont="1" applyFill="1" applyBorder="1" applyAlignment="1">
      <alignment horizontal="center" vertical="center"/>
    </xf>
    <xf numFmtId="164" fontId="7" fillId="8" borderId="40" xfId="0" applyNumberFormat="1" applyFont="1" applyFill="1" applyBorder="1" applyAlignment="1">
      <alignment horizontal="center" vertical="center"/>
    </xf>
    <xf numFmtId="164" fontId="7" fillId="8" borderId="1" xfId="0" applyNumberFormat="1" applyFont="1" applyFill="1" applyBorder="1" applyAlignment="1">
      <alignment horizontal="center" vertical="center"/>
    </xf>
    <xf numFmtId="0" fontId="33" fillId="9" borderId="12" xfId="0" applyNumberFormat="1" applyFont="1" applyFill="1" applyBorder="1" applyAlignment="1" applyProtection="1">
      <alignment horizontal="center" vertical="center"/>
    </xf>
    <xf numFmtId="164" fontId="13" fillId="9" borderId="25" xfId="4" applyNumberFormat="1" applyFont="1" applyFill="1" applyBorder="1" applyAlignment="1">
      <alignment horizontal="center" vertical="center"/>
    </xf>
    <xf numFmtId="164" fontId="13" fillId="9" borderId="26" xfId="4" applyNumberFormat="1" applyFont="1" applyFill="1" applyBorder="1" applyAlignment="1">
      <alignment horizontal="center" vertical="center"/>
    </xf>
    <xf numFmtId="164" fontId="13" fillId="9" borderId="1" xfId="4" applyNumberFormat="1" applyFont="1" applyFill="1" applyBorder="1" applyAlignment="1">
      <alignment horizontal="center" vertical="center"/>
    </xf>
    <xf numFmtId="0" fontId="36" fillId="6" borderId="1" xfId="0" applyFont="1" applyFill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0" borderId="1" xfId="0" applyFont="1" applyFill="1" applyBorder="1" applyAlignment="1">
      <alignment horizontal="center" vertical="center"/>
    </xf>
    <xf numFmtId="0" fontId="36" fillId="0" borderId="1" xfId="0" applyFont="1" applyBorder="1" applyAlignment="1">
      <alignment horizontal="center" vertical="center"/>
    </xf>
    <xf numFmtId="1" fontId="37" fillId="6" borderId="1" xfId="5" applyNumberFormat="1" applyFont="1" applyFill="1" applyBorder="1" applyAlignment="1">
      <alignment horizontal="center" vertical="center"/>
    </xf>
    <xf numFmtId="164" fontId="7" fillId="8" borderId="58" xfId="0" applyNumberFormat="1" applyFont="1" applyFill="1" applyBorder="1" applyAlignment="1">
      <alignment horizontal="center" vertical="center"/>
    </xf>
    <xf numFmtId="164" fontId="7" fillId="8" borderId="46" xfId="0" applyNumberFormat="1" applyFont="1" applyFill="1" applyBorder="1" applyAlignment="1">
      <alignment horizontal="center" vertical="center"/>
    </xf>
    <xf numFmtId="164" fontId="7" fillId="7" borderId="2" xfId="0" applyNumberFormat="1" applyFont="1" applyFill="1" applyBorder="1" applyAlignment="1">
      <alignment horizontal="center" vertical="center"/>
    </xf>
    <xf numFmtId="1" fontId="39" fillId="0" borderId="16" xfId="0" applyNumberFormat="1" applyFont="1" applyFill="1" applyBorder="1" applyAlignment="1">
      <alignment horizontal="center" vertical="center"/>
    </xf>
    <xf numFmtId="164" fontId="7" fillId="6" borderId="12" xfId="0" applyNumberFormat="1" applyFont="1" applyFill="1" applyBorder="1" applyAlignment="1">
      <alignment horizontal="center" vertical="center"/>
    </xf>
    <xf numFmtId="1" fontId="39" fillId="0" borderId="17" xfId="0" applyNumberFormat="1" applyFont="1" applyFill="1" applyBorder="1" applyAlignment="1">
      <alignment horizontal="center" vertical="center"/>
    </xf>
    <xf numFmtId="1" fontId="14" fillId="4" borderId="2" xfId="12" applyNumberFormat="1" applyFont="1" applyFill="1" applyBorder="1" applyAlignment="1">
      <alignment horizontal="center" vertical="center"/>
    </xf>
    <xf numFmtId="1" fontId="14" fillId="0" borderId="1" xfId="0" applyNumberFormat="1" applyFont="1" applyFill="1" applyBorder="1" applyAlignment="1">
      <alignment horizontal="center" vertical="center"/>
    </xf>
    <xf numFmtId="1" fontId="9" fillId="0" borderId="16" xfId="0" applyNumberFormat="1" applyFont="1" applyFill="1" applyBorder="1" applyAlignment="1">
      <alignment horizontal="center" vertical="center"/>
    </xf>
    <xf numFmtId="1" fontId="9" fillId="0" borderId="17" xfId="0" applyNumberFormat="1" applyFont="1" applyFill="1" applyBorder="1" applyAlignment="1">
      <alignment horizontal="center" vertical="center"/>
    </xf>
    <xf numFmtId="1" fontId="14" fillId="4" borderId="7" xfId="14" applyNumberFormat="1" applyFont="1" applyFill="1" applyBorder="1" applyAlignment="1">
      <alignment horizontal="center" vertical="center"/>
    </xf>
    <xf numFmtId="1" fontId="8" fillId="4" borderId="60" xfId="0" applyNumberFormat="1" applyFont="1" applyFill="1" applyBorder="1" applyAlignment="1">
      <alignment horizontal="center" vertical="center"/>
    </xf>
    <xf numFmtId="1" fontId="9" fillId="4" borderId="3" xfId="12" applyNumberFormat="1" applyFont="1" applyFill="1" applyBorder="1" applyAlignment="1">
      <alignment horizontal="center" vertical="top"/>
    </xf>
    <xf numFmtId="1" fontId="9" fillId="4" borderId="36" xfId="12" applyNumberFormat="1" applyFont="1" applyFill="1" applyBorder="1" applyAlignment="1">
      <alignment horizontal="center" vertical="top"/>
    </xf>
    <xf numFmtId="1" fontId="9" fillId="4" borderId="5" xfId="12" applyNumberFormat="1" applyFont="1" applyFill="1" applyBorder="1" applyAlignment="1">
      <alignment horizontal="center" vertical="top"/>
    </xf>
    <xf numFmtId="1" fontId="9" fillId="4" borderId="4" xfId="12" applyNumberFormat="1" applyFont="1" applyFill="1" applyBorder="1" applyAlignment="1">
      <alignment horizontal="center" vertical="top"/>
    </xf>
    <xf numFmtId="164" fontId="7" fillId="0" borderId="38" xfId="2" applyNumberFormat="1" applyFont="1" applyFill="1" applyBorder="1" applyAlignment="1">
      <alignment horizontal="center" vertical="center"/>
    </xf>
    <xf numFmtId="164" fontId="7" fillId="8" borderId="63" xfId="0" applyNumberFormat="1" applyFont="1" applyFill="1" applyBorder="1" applyAlignment="1">
      <alignment horizontal="center" vertical="center"/>
    </xf>
    <xf numFmtId="164" fontId="7" fillId="8" borderId="64" xfId="0" applyNumberFormat="1" applyFont="1" applyFill="1" applyBorder="1" applyAlignment="1">
      <alignment horizontal="center" vertical="center"/>
    </xf>
    <xf numFmtId="164" fontId="8" fillId="0" borderId="63" xfId="2" applyNumberFormat="1" applyFont="1" applyFill="1" applyBorder="1" applyAlignment="1">
      <alignment horizontal="center" vertical="center"/>
    </xf>
    <xf numFmtId="164" fontId="8" fillId="0" borderId="46" xfId="2" applyNumberFormat="1" applyFont="1" applyFill="1" applyBorder="1" applyAlignment="1">
      <alignment horizontal="center" vertical="center"/>
    </xf>
    <xf numFmtId="164" fontId="8" fillId="0" borderId="39" xfId="2" applyNumberFormat="1" applyFont="1" applyFill="1" applyBorder="1" applyAlignment="1">
      <alignment horizontal="center" vertical="center"/>
    </xf>
    <xf numFmtId="0" fontId="40" fillId="0" borderId="0" xfId="0" applyFont="1" applyAlignment="1">
      <alignment wrapText="1"/>
    </xf>
    <xf numFmtId="0" fontId="40" fillId="0" borderId="0" xfId="0" applyFont="1" applyAlignment="1"/>
    <xf numFmtId="0" fontId="7" fillId="0" borderId="65" xfId="0" applyFont="1" applyBorder="1" applyAlignment="1">
      <alignment horizontal="left" vertical="center"/>
    </xf>
    <xf numFmtId="1" fontId="8" fillId="0" borderId="1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textRotation="90" wrapText="1"/>
    </xf>
    <xf numFmtId="0" fontId="28" fillId="0" borderId="18" xfId="0" applyFont="1" applyFill="1" applyBorder="1" applyAlignment="1">
      <alignment horizontal="center" vertical="center" textRotation="90" wrapText="1"/>
    </xf>
    <xf numFmtId="0" fontId="7" fillId="5" borderId="19" xfId="0" applyFont="1" applyFill="1" applyBorder="1" applyAlignment="1">
      <alignment horizontal="center" vertical="center" textRotation="90"/>
    </xf>
    <xf numFmtId="0" fontId="7" fillId="5" borderId="2" xfId="0" applyFont="1" applyFill="1" applyBorder="1" applyAlignment="1">
      <alignment horizontal="center" vertical="center" textRotation="90"/>
    </xf>
    <xf numFmtId="0" fontId="27" fillId="3" borderId="20" xfId="0" applyFont="1" applyFill="1" applyBorder="1" applyAlignment="1">
      <alignment horizontal="center" vertical="center" wrapText="1"/>
    </xf>
    <xf numFmtId="0" fontId="27" fillId="3" borderId="13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textRotation="90"/>
    </xf>
    <xf numFmtId="0" fontId="7" fillId="6" borderId="2" xfId="0" applyFont="1" applyFill="1" applyBorder="1" applyAlignment="1">
      <alignment horizontal="center" vertical="center" textRotation="90"/>
    </xf>
    <xf numFmtId="0" fontId="8" fillId="0" borderId="1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19" fillId="0" borderId="19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3" fillId="0" borderId="2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2" fillId="0" borderId="19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7" fillId="6" borderId="19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center" vertical="center" wrapText="1"/>
    </xf>
    <xf numFmtId="0" fontId="24" fillId="9" borderId="19" xfId="0" applyNumberFormat="1" applyFont="1" applyFill="1" applyBorder="1" applyAlignment="1" applyProtection="1">
      <alignment horizontal="center" vertical="center" textRotation="90"/>
    </xf>
    <xf numFmtId="0" fontId="24" fillId="9" borderId="18" xfId="0" applyNumberFormat="1" applyFont="1" applyFill="1" applyBorder="1" applyAlignment="1" applyProtection="1">
      <alignment horizontal="center" vertical="center" textRotation="90"/>
    </xf>
    <xf numFmtId="0" fontId="24" fillId="9" borderId="2" xfId="0" applyNumberFormat="1" applyFont="1" applyFill="1" applyBorder="1" applyAlignment="1" applyProtection="1">
      <alignment horizontal="center" vertical="center" textRotation="90"/>
    </xf>
    <xf numFmtId="0" fontId="24" fillId="0" borderId="20" xfId="0" applyNumberFormat="1" applyFont="1" applyFill="1" applyBorder="1" applyAlignment="1" applyProtection="1">
      <alignment horizontal="center" vertical="center" wrapText="1"/>
    </xf>
    <xf numFmtId="0" fontId="24" fillId="0" borderId="24" xfId="0" applyNumberFormat="1" applyFont="1" applyFill="1" applyBorder="1" applyAlignment="1" applyProtection="1">
      <alignment horizontal="center" vertical="center" wrapText="1"/>
    </xf>
    <xf numFmtId="0" fontId="24" fillId="0" borderId="21" xfId="0" applyNumberFormat="1" applyFont="1" applyFill="1" applyBorder="1" applyAlignment="1" applyProtection="1">
      <alignment horizontal="center" vertical="center" wrapText="1"/>
    </xf>
    <xf numFmtId="0" fontId="24" fillId="0" borderId="26" xfId="0" applyNumberFormat="1" applyFont="1" applyFill="1" applyBorder="1" applyAlignment="1" applyProtection="1">
      <alignment horizontal="center" vertical="center" wrapText="1"/>
    </xf>
    <xf numFmtId="0" fontId="24" fillId="0" borderId="19" xfId="0" applyNumberFormat="1" applyFont="1" applyFill="1" applyBorder="1" applyAlignment="1" applyProtection="1">
      <alignment horizontal="center" vertical="top" wrapText="1"/>
    </xf>
    <xf numFmtId="0" fontId="24" fillId="0" borderId="18" xfId="0" applyNumberFormat="1" applyFont="1" applyFill="1" applyBorder="1" applyAlignment="1" applyProtection="1">
      <alignment horizontal="center" vertical="top" wrapText="1"/>
    </xf>
    <xf numFmtId="0" fontId="24" fillId="0" borderId="2" xfId="0" applyNumberFormat="1" applyFont="1" applyFill="1" applyBorder="1" applyAlignment="1" applyProtection="1">
      <alignment horizontal="center" vertical="top" wrapText="1"/>
    </xf>
    <xf numFmtId="0" fontId="5" fillId="0" borderId="0" xfId="0" applyNumberFormat="1" applyFont="1" applyFill="1" applyBorder="1" applyAlignment="1" applyProtection="1">
      <alignment horizontal="center" vertical="top" wrapText="1"/>
    </xf>
    <xf numFmtId="0" fontId="24" fillId="0" borderId="19" xfId="0" applyNumberFormat="1" applyFont="1" applyFill="1" applyBorder="1" applyAlignment="1" applyProtection="1">
      <alignment horizontal="center" vertical="center" textRotation="90" wrapText="1"/>
    </xf>
    <xf numFmtId="0" fontId="24" fillId="0" borderId="18" xfId="0" applyNumberFormat="1" applyFont="1" applyFill="1" applyBorder="1" applyAlignment="1" applyProtection="1">
      <alignment horizontal="center" vertical="center" textRotation="90" wrapText="1"/>
    </xf>
    <xf numFmtId="0" fontId="24" fillId="0" borderId="2" xfId="0" applyNumberFormat="1" applyFont="1" applyFill="1" applyBorder="1" applyAlignment="1" applyProtection="1">
      <alignment horizontal="center" vertical="center" textRotation="90" wrapText="1"/>
    </xf>
    <xf numFmtId="0" fontId="25" fillId="0" borderId="19" xfId="0" applyNumberFormat="1" applyFont="1" applyFill="1" applyBorder="1" applyAlignment="1" applyProtection="1">
      <alignment horizontal="center" vertical="top" wrapText="1"/>
    </xf>
    <xf numFmtId="0" fontId="25" fillId="0" borderId="18" xfId="0" applyNumberFormat="1" applyFont="1" applyFill="1" applyBorder="1" applyAlignment="1" applyProtection="1">
      <alignment horizontal="center" vertical="top" wrapText="1"/>
    </xf>
    <xf numFmtId="0" fontId="25" fillId="0" borderId="2" xfId="0" applyNumberFormat="1" applyFont="1" applyFill="1" applyBorder="1" applyAlignment="1" applyProtection="1">
      <alignment horizontal="center" vertical="top" wrapText="1"/>
    </xf>
    <xf numFmtId="0" fontId="24" fillId="0" borderId="20" xfId="0" applyNumberFormat="1" applyFont="1" applyFill="1" applyBorder="1" applyAlignment="1" applyProtection="1">
      <alignment horizontal="center" vertical="top" wrapText="1"/>
    </xf>
    <xf numFmtId="0" fontId="24" fillId="0" borderId="23" xfId="0" applyNumberFormat="1" applyFont="1" applyFill="1" applyBorder="1" applyAlignment="1" applyProtection="1">
      <alignment horizontal="center" vertical="top" wrapText="1"/>
    </xf>
    <xf numFmtId="0" fontId="24" fillId="0" borderId="21" xfId="0" applyNumberFormat="1" applyFont="1" applyFill="1" applyBorder="1" applyAlignment="1" applyProtection="1">
      <alignment horizontal="center" vertical="top" wrapText="1"/>
    </xf>
    <xf numFmtId="0" fontId="24" fillId="0" borderId="0" xfId="0" applyNumberFormat="1" applyFont="1" applyFill="1" applyBorder="1" applyAlignment="1" applyProtection="1">
      <alignment horizontal="center" vertical="top" wrapText="1"/>
    </xf>
    <xf numFmtId="0" fontId="24" fillId="0" borderId="13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18" fillId="4" borderId="61" xfId="0" applyFont="1" applyFill="1" applyBorder="1" applyAlignment="1">
      <alignment horizontal="center" vertical="center" textRotation="90" wrapText="1"/>
    </xf>
    <xf numFmtId="0" fontId="18" fillId="4" borderId="41" xfId="0" applyFont="1" applyFill="1" applyBorder="1" applyAlignment="1">
      <alignment horizontal="center" vertical="center" textRotation="90" wrapText="1"/>
    </xf>
    <xf numFmtId="0" fontId="18" fillId="4" borderId="62" xfId="0" applyFont="1" applyFill="1" applyBorder="1" applyAlignment="1">
      <alignment horizontal="center" vertical="center" textRotation="90" wrapText="1"/>
    </xf>
    <xf numFmtId="0" fontId="18" fillId="4" borderId="19" xfId="0" applyFont="1" applyFill="1" applyBorder="1" applyAlignment="1">
      <alignment horizontal="center" vertical="center" textRotation="90" wrapText="1"/>
    </xf>
    <xf numFmtId="0" fontId="18" fillId="4" borderId="18" xfId="0" applyFont="1" applyFill="1" applyBorder="1" applyAlignment="1">
      <alignment horizontal="center" vertical="center" textRotation="90" wrapText="1"/>
    </xf>
    <xf numFmtId="0" fontId="18" fillId="4" borderId="2" xfId="0" applyFont="1" applyFill="1" applyBorder="1" applyAlignment="1">
      <alignment horizontal="center" vertical="center" textRotation="90" wrapText="1"/>
    </xf>
    <xf numFmtId="0" fontId="18" fillId="8" borderId="19" xfId="0" applyFont="1" applyFill="1" applyBorder="1" applyAlignment="1">
      <alignment horizontal="center" vertical="center" textRotation="90" wrapText="1"/>
    </xf>
    <xf numFmtId="0" fontId="18" fillId="8" borderId="18" xfId="0" applyFont="1" applyFill="1" applyBorder="1" applyAlignment="1">
      <alignment horizontal="center" vertical="center" textRotation="90" wrapText="1"/>
    </xf>
    <xf numFmtId="0" fontId="18" fillId="8" borderId="2" xfId="0" applyFont="1" applyFill="1" applyBorder="1" applyAlignment="1">
      <alignment horizontal="center" vertical="center" textRotation="90" wrapText="1"/>
    </xf>
    <xf numFmtId="0" fontId="16" fillId="4" borderId="7" xfId="0" applyFont="1" applyFill="1" applyBorder="1" applyAlignment="1">
      <alignment horizontal="center" vertical="center" wrapText="1"/>
    </xf>
    <xf numFmtId="0" fontId="16" fillId="4" borderId="14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 textRotation="90"/>
    </xf>
    <xf numFmtId="0" fontId="18" fillId="4" borderId="18" xfId="0" applyFont="1" applyFill="1" applyBorder="1" applyAlignment="1">
      <alignment horizontal="center" vertical="center" textRotation="90"/>
    </xf>
    <xf numFmtId="0" fontId="18" fillId="4" borderId="2" xfId="0" applyFont="1" applyFill="1" applyBorder="1" applyAlignment="1">
      <alignment horizontal="center" vertical="center" textRotation="90"/>
    </xf>
    <xf numFmtId="0" fontId="40" fillId="0" borderId="0" xfId="0" applyFont="1" applyAlignment="1">
      <alignment horizontal="left" wrapText="1"/>
    </xf>
    <xf numFmtId="0" fontId="23" fillId="0" borderId="0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8" fillId="7" borderId="19" xfId="0" applyFont="1" applyFill="1" applyBorder="1" applyAlignment="1">
      <alignment horizontal="center" vertical="center" textRotation="90" wrapText="1"/>
    </xf>
    <xf numFmtId="0" fontId="18" fillId="7" borderId="18" xfId="0" applyFont="1" applyFill="1" applyBorder="1" applyAlignment="1">
      <alignment horizontal="center" vertical="center" textRotation="90" wrapText="1"/>
    </xf>
    <xf numFmtId="0" fontId="18" fillId="7" borderId="2" xfId="0" applyFont="1" applyFill="1" applyBorder="1" applyAlignment="1">
      <alignment horizontal="center" vertical="center" textRotation="90" wrapText="1"/>
    </xf>
    <xf numFmtId="0" fontId="18" fillId="8" borderId="20" xfId="0" applyFont="1" applyFill="1" applyBorder="1" applyAlignment="1">
      <alignment horizontal="center" vertical="center" textRotation="90" wrapText="1"/>
    </xf>
    <xf numFmtId="0" fontId="18" fillId="8" borderId="21" xfId="0" applyFont="1" applyFill="1" applyBorder="1" applyAlignment="1">
      <alignment horizontal="center" vertical="center" textRotation="90" wrapText="1"/>
    </xf>
    <xf numFmtId="0" fontId="18" fillId="8" borderId="13" xfId="0" applyFont="1" applyFill="1" applyBorder="1" applyAlignment="1">
      <alignment horizontal="center" vertical="center" textRotation="90" wrapText="1"/>
    </xf>
    <xf numFmtId="0" fontId="18" fillId="7" borderId="24" xfId="0" applyFont="1" applyFill="1" applyBorder="1" applyAlignment="1">
      <alignment horizontal="center" vertical="center" textRotation="90" wrapText="1"/>
    </xf>
    <xf numFmtId="0" fontId="18" fillId="7" borderId="26" xfId="0" applyFont="1" applyFill="1" applyBorder="1" applyAlignment="1">
      <alignment horizontal="center" vertical="center" textRotation="90" wrapText="1"/>
    </xf>
    <xf numFmtId="0" fontId="18" fillId="7" borderId="59" xfId="0" applyFont="1" applyFill="1" applyBorder="1" applyAlignment="1">
      <alignment horizontal="center" vertical="center" textRotation="90" wrapText="1"/>
    </xf>
  </cellXfs>
  <cellStyles count="19">
    <cellStyle name="Обычный" xfId="0" builtinId="0"/>
    <cellStyle name="Обычный 10" xfId="17"/>
    <cellStyle name="Обычный 11" xfId="18"/>
    <cellStyle name="Обычный 2" xfId="1"/>
    <cellStyle name="Обычный 3" xfId="6"/>
    <cellStyle name="Обычный 3 2" xfId="8"/>
    <cellStyle name="Обычный 4" xfId="7"/>
    <cellStyle name="Обычный 5" xfId="9"/>
    <cellStyle name="Обычный 5 2" xfId="12"/>
    <cellStyle name="Обычный 6" xfId="10"/>
    <cellStyle name="Обычный 6 2" xfId="14"/>
    <cellStyle name="Обычный 7" xfId="11"/>
    <cellStyle name="Обычный 8" xfId="13"/>
    <cellStyle name="Обычный 9" xfId="15"/>
    <cellStyle name="Обычный 9 2" xfId="16"/>
    <cellStyle name="Обычный_Лист1" xfId="2"/>
    <cellStyle name="Обычный_Лист2" xfId="3"/>
    <cellStyle name="Обычный_Лист5" xfId="4"/>
    <cellStyle name="Обычный_Лист6" xfId="5"/>
  </cellStyles>
  <dxfs count="0"/>
  <tableStyles count="0" defaultTableStyle="TableStyleMedium9" defaultPivotStyle="PivotStyleLight16"/>
  <colors>
    <mruColors>
      <color rgb="FFB9E58D"/>
      <color rgb="FFFFFF99"/>
      <color rgb="FFE8F5F8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92"/>
  <sheetViews>
    <sheetView view="pageBreakPreview" zoomScale="130" zoomScaleNormal="145" zoomScaleSheetLayoutView="130" zoomScalePageLayoutView="115" workbookViewId="0">
      <pane ySplit="8" topLeftCell="A178" activePane="bottomLeft" state="frozen"/>
      <selection pane="bottomLeft" activeCell="M10" sqref="M10:M189"/>
    </sheetView>
  </sheetViews>
  <sheetFormatPr defaultRowHeight="12.75" x14ac:dyDescent="0.2"/>
  <cols>
    <col min="1" max="1" width="25" customWidth="1"/>
    <col min="2" max="2" width="5" customWidth="1"/>
    <col min="3" max="3" width="5.5703125" customWidth="1"/>
    <col min="4" max="4" width="8.140625" customWidth="1"/>
    <col min="5" max="5" width="7.5703125" customWidth="1"/>
    <col min="6" max="6" width="7.42578125" customWidth="1"/>
    <col min="7" max="7" width="6.85546875" customWidth="1"/>
    <col min="8" max="8" width="7.7109375" customWidth="1"/>
    <col min="9" max="9" width="8.140625" customWidth="1"/>
    <col min="10" max="10" width="8.85546875" customWidth="1"/>
    <col min="11" max="11" width="6.28515625" customWidth="1"/>
    <col min="12" max="12" width="6.5703125" customWidth="1"/>
    <col min="13" max="13" width="9.42578125" customWidth="1"/>
    <col min="14" max="14" width="7.85546875" customWidth="1"/>
    <col min="15" max="15" width="7.7109375" customWidth="1"/>
    <col min="16" max="16" width="7.140625" customWidth="1"/>
    <col min="17" max="17" width="6.5703125" customWidth="1"/>
  </cols>
  <sheetData>
    <row r="1" spans="1:19" x14ac:dyDescent="0.2">
      <c r="A1" s="158" t="s">
        <v>239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</row>
    <row r="2" spans="1:19" ht="26.25" customHeight="1" thickBot="1" x14ac:dyDescent="0.25">
      <c r="A2" s="159"/>
      <c r="B2" s="159"/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</row>
    <row r="3" spans="1:19" ht="3" hidden="1" customHeight="1" thickBo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9" ht="2.25" hidden="1" customHeight="1" thickBot="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9" ht="15" hidden="1" customHeight="1" thickBot="1" x14ac:dyDescent="0.2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19" ht="44.25" customHeight="1" thickBot="1" x14ac:dyDescent="0.25">
      <c r="A6" s="160" t="s">
        <v>24</v>
      </c>
      <c r="B6" s="162" t="s">
        <v>0</v>
      </c>
      <c r="C6" s="163"/>
      <c r="D6" s="164"/>
      <c r="E6" s="162" t="s">
        <v>51</v>
      </c>
      <c r="F6" s="163"/>
      <c r="G6" s="163"/>
      <c r="H6" s="165"/>
      <c r="I6" s="166"/>
      <c r="J6" s="162" t="s">
        <v>52</v>
      </c>
      <c r="K6" s="163"/>
      <c r="L6" s="163"/>
      <c r="M6" s="165"/>
      <c r="N6" s="166"/>
      <c r="O6" s="167" t="s">
        <v>27</v>
      </c>
      <c r="P6" s="168"/>
      <c r="Q6" s="169"/>
      <c r="R6" s="190" t="s">
        <v>53</v>
      </c>
    </row>
    <row r="7" spans="1:19" ht="13.5" customHeight="1" thickBot="1" x14ac:dyDescent="0.25">
      <c r="A7" s="160"/>
      <c r="B7" s="170" t="s">
        <v>71</v>
      </c>
      <c r="C7" s="172" t="s">
        <v>30</v>
      </c>
      <c r="D7" s="174" t="s">
        <v>72</v>
      </c>
      <c r="E7" s="176" t="s">
        <v>75</v>
      </c>
      <c r="F7" s="178" t="s">
        <v>30</v>
      </c>
      <c r="G7" s="182" t="s">
        <v>73</v>
      </c>
      <c r="H7" s="188" t="s">
        <v>223</v>
      </c>
      <c r="I7" s="180" t="s">
        <v>84</v>
      </c>
      <c r="J7" s="176" t="s">
        <v>74</v>
      </c>
      <c r="K7" s="178" t="s">
        <v>30</v>
      </c>
      <c r="L7" s="182" t="s">
        <v>76</v>
      </c>
      <c r="M7" s="188" t="s">
        <v>224</v>
      </c>
      <c r="N7" s="180" t="s">
        <v>84</v>
      </c>
      <c r="O7" s="184" t="s">
        <v>77</v>
      </c>
      <c r="P7" s="178" t="s">
        <v>30</v>
      </c>
      <c r="Q7" s="182" t="s">
        <v>78</v>
      </c>
      <c r="R7" s="191"/>
    </row>
    <row r="8" spans="1:19" ht="112.5" customHeight="1" thickBot="1" x14ac:dyDescent="0.25">
      <c r="A8" s="161"/>
      <c r="B8" s="171"/>
      <c r="C8" s="173"/>
      <c r="D8" s="175"/>
      <c r="E8" s="177"/>
      <c r="F8" s="179"/>
      <c r="G8" s="183"/>
      <c r="H8" s="189"/>
      <c r="I8" s="181"/>
      <c r="J8" s="177"/>
      <c r="K8" s="179"/>
      <c r="L8" s="183"/>
      <c r="M8" s="189"/>
      <c r="N8" s="181"/>
      <c r="O8" s="185"/>
      <c r="P8" s="179"/>
      <c r="Q8" s="183"/>
      <c r="R8" s="192"/>
    </row>
    <row r="9" spans="1:19" ht="14.25" customHeight="1" thickBot="1" x14ac:dyDescent="0.25">
      <c r="A9" s="130">
        <v>1</v>
      </c>
      <c r="B9" s="129">
        <v>2</v>
      </c>
      <c r="C9" s="127">
        <v>3</v>
      </c>
      <c r="D9" s="128">
        <v>4</v>
      </c>
      <c r="E9" s="129">
        <v>5</v>
      </c>
      <c r="F9" s="127">
        <v>6</v>
      </c>
      <c r="G9" s="130">
        <v>7</v>
      </c>
      <c r="H9" s="130">
        <v>8</v>
      </c>
      <c r="I9" s="130">
        <v>9</v>
      </c>
      <c r="J9" s="130">
        <v>10</v>
      </c>
      <c r="K9" s="127">
        <v>11</v>
      </c>
      <c r="L9" s="130">
        <v>12</v>
      </c>
      <c r="M9" s="130">
        <v>13</v>
      </c>
      <c r="N9" s="130">
        <v>14</v>
      </c>
      <c r="O9" s="129">
        <v>15</v>
      </c>
      <c r="P9" s="127">
        <v>16</v>
      </c>
      <c r="Q9" s="130">
        <v>17</v>
      </c>
      <c r="R9" s="131">
        <v>18</v>
      </c>
    </row>
    <row r="10" spans="1:19" ht="12" customHeight="1" x14ac:dyDescent="0.2">
      <c r="A10" s="14" t="s">
        <v>34</v>
      </c>
      <c r="B10" s="135">
        <v>8</v>
      </c>
      <c r="C10" s="94">
        <f>B10/5.25</f>
        <v>1.5238095238095237</v>
      </c>
      <c r="D10" s="93">
        <f>SUM(U17)</f>
        <v>0</v>
      </c>
      <c r="E10" s="140">
        <v>1537</v>
      </c>
      <c r="F10" s="94">
        <f>E10/5.25</f>
        <v>292.76190476190476</v>
      </c>
      <c r="G10" s="68">
        <v>0</v>
      </c>
      <c r="H10" s="135">
        <v>1511</v>
      </c>
      <c r="I10" s="76">
        <v>92.3</v>
      </c>
      <c r="J10" s="81">
        <v>418</v>
      </c>
      <c r="K10" s="89">
        <f>J10/5.25</f>
        <v>79.61904761904762</v>
      </c>
      <c r="L10" s="22">
        <v>0</v>
      </c>
      <c r="M10" s="81">
        <v>418</v>
      </c>
      <c r="N10" s="151">
        <v>100</v>
      </c>
      <c r="O10" s="83">
        <v>380</v>
      </c>
      <c r="P10" s="94">
        <f>O10/5.25</f>
        <v>72.38095238095238</v>
      </c>
      <c r="Q10" s="23">
        <v>0</v>
      </c>
      <c r="R10" s="90">
        <f>(O10+J10+E10+B10)/5.25</f>
        <v>446.28571428571428</v>
      </c>
      <c r="S10" s="7"/>
    </row>
    <row r="11" spans="1:19" x14ac:dyDescent="0.2">
      <c r="A11" s="16" t="s">
        <v>86</v>
      </c>
      <c r="B11" s="135">
        <v>3</v>
      </c>
      <c r="C11" s="85">
        <f t="shared" ref="C11:C75" si="0">B11/5.25</f>
        <v>0.5714285714285714</v>
      </c>
      <c r="D11" s="79">
        <v>0</v>
      </c>
      <c r="E11" s="140">
        <v>1359</v>
      </c>
      <c r="F11" s="85">
        <f t="shared" ref="F11:F75" si="1">E11/5.25</f>
        <v>258.85714285714283</v>
      </c>
      <c r="G11" s="68">
        <v>0</v>
      </c>
      <c r="H11" s="135">
        <v>1336</v>
      </c>
      <c r="I11" s="77">
        <v>92.7</v>
      </c>
      <c r="J11" s="81">
        <v>373</v>
      </c>
      <c r="K11" s="85">
        <f t="shared" ref="K11:K75" si="2">J11/5.25</f>
        <v>71.047619047619051</v>
      </c>
      <c r="L11" s="22">
        <v>0</v>
      </c>
      <c r="M11" s="81">
        <v>373</v>
      </c>
      <c r="N11" s="153">
        <v>100</v>
      </c>
      <c r="O11" s="83">
        <v>333</v>
      </c>
      <c r="P11" s="85">
        <f t="shared" ref="P11:P75" si="3">O11/5.25</f>
        <v>63.428571428571431</v>
      </c>
      <c r="Q11" s="23">
        <v>0</v>
      </c>
      <c r="R11" s="91">
        <f t="shared" ref="R11:R75" si="4">(O11+J11+E11+B11)/5.25</f>
        <v>393.90476190476193</v>
      </c>
      <c r="S11" s="7"/>
    </row>
    <row r="12" spans="1:19" x14ac:dyDescent="0.2">
      <c r="A12" s="16" t="s">
        <v>87</v>
      </c>
      <c r="B12" s="135">
        <v>9</v>
      </c>
      <c r="C12" s="85">
        <f t="shared" si="0"/>
        <v>1.7142857142857142</v>
      </c>
      <c r="D12" s="79">
        <v>0</v>
      </c>
      <c r="E12" s="140">
        <v>1169</v>
      </c>
      <c r="F12" s="85">
        <f t="shared" si="1"/>
        <v>222.66666666666666</v>
      </c>
      <c r="G12" s="68">
        <v>0</v>
      </c>
      <c r="H12" s="135">
        <v>1147</v>
      </c>
      <c r="I12" s="77">
        <v>93.5</v>
      </c>
      <c r="J12" s="81">
        <v>493</v>
      </c>
      <c r="K12" s="85">
        <f t="shared" si="2"/>
        <v>93.904761904761898</v>
      </c>
      <c r="L12" s="22">
        <v>0</v>
      </c>
      <c r="M12" s="81">
        <v>493</v>
      </c>
      <c r="N12" s="153">
        <v>100</v>
      </c>
      <c r="O12" s="83">
        <v>407</v>
      </c>
      <c r="P12" s="85">
        <f t="shared" si="3"/>
        <v>77.523809523809518</v>
      </c>
      <c r="Q12" s="23">
        <v>0</v>
      </c>
      <c r="R12" s="91">
        <f t="shared" si="4"/>
        <v>395.8095238095238</v>
      </c>
      <c r="S12" s="7"/>
    </row>
    <row r="13" spans="1:19" x14ac:dyDescent="0.2">
      <c r="A13" s="16" t="s">
        <v>88</v>
      </c>
      <c r="B13" s="135">
        <v>7</v>
      </c>
      <c r="C13" s="85">
        <f t="shared" si="0"/>
        <v>1.3333333333333333</v>
      </c>
      <c r="D13" s="79">
        <v>0</v>
      </c>
      <c r="E13" s="140">
        <v>1191</v>
      </c>
      <c r="F13" s="85">
        <f t="shared" si="1"/>
        <v>226.85714285714286</v>
      </c>
      <c r="G13" s="68">
        <v>0</v>
      </c>
      <c r="H13" s="135">
        <v>1164</v>
      </c>
      <c r="I13" s="77">
        <v>89.6</v>
      </c>
      <c r="J13" s="81">
        <v>282</v>
      </c>
      <c r="K13" s="85">
        <f t="shared" si="2"/>
        <v>53.714285714285715</v>
      </c>
      <c r="L13" s="22">
        <v>0</v>
      </c>
      <c r="M13" s="81">
        <v>282</v>
      </c>
      <c r="N13" s="153">
        <v>100</v>
      </c>
      <c r="O13" s="83">
        <v>296</v>
      </c>
      <c r="P13" s="85">
        <f t="shared" si="3"/>
        <v>56.38095238095238</v>
      </c>
      <c r="Q13" s="23">
        <v>0</v>
      </c>
      <c r="R13" s="91">
        <f t="shared" si="4"/>
        <v>338.28571428571428</v>
      </c>
      <c r="S13" s="7"/>
    </row>
    <row r="14" spans="1:19" x14ac:dyDescent="0.2">
      <c r="A14" s="16" t="s">
        <v>89</v>
      </c>
      <c r="B14" s="135">
        <v>9</v>
      </c>
      <c r="C14" s="85">
        <f t="shared" si="0"/>
        <v>1.7142857142857142</v>
      </c>
      <c r="D14" s="79">
        <v>0</v>
      </c>
      <c r="E14" s="140">
        <v>1286</v>
      </c>
      <c r="F14" s="85">
        <f t="shared" si="1"/>
        <v>244.95238095238096</v>
      </c>
      <c r="G14" s="68">
        <v>0</v>
      </c>
      <c r="H14" s="135">
        <v>1243</v>
      </c>
      <c r="I14" s="77">
        <v>89.5</v>
      </c>
      <c r="J14" s="81">
        <v>354</v>
      </c>
      <c r="K14" s="85">
        <f t="shared" si="2"/>
        <v>67.428571428571431</v>
      </c>
      <c r="L14" s="22">
        <v>0</v>
      </c>
      <c r="M14" s="81">
        <v>354</v>
      </c>
      <c r="N14" s="153">
        <v>100</v>
      </c>
      <c r="O14" s="83">
        <v>342</v>
      </c>
      <c r="P14" s="85">
        <f t="shared" si="3"/>
        <v>65.142857142857139</v>
      </c>
      <c r="Q14" s="23">
        <v>0</v>
      </c>
      <c r="R14" s="91">
        <f t="shared" si="4"/>
        <v>379.23809523809524</v>
      </c>
      <c r="S14" s="7"/>
    </row>
    <row r="15" spans="1:19" x14ac:dyDescent="0.2">
      <c r="A15" s="16" t="s">
        <v>90</v>
      </c>
      <c r="B15" s="135">
        <v>7</v>
      </c>
      <c r="C15" s="85">
        <f t="shared" si="0"/>
        <v>1.3333333333333333</v>
      </c>
      <c r="D15" s="79">
        <v>0</v>
      </c>
      <c r="E15" s="140">
        <v>1032</v>
      </c>
      <c r="F15" s="85">
        <f t="shared" si="1"/>
        <v>196.57142857142858</v>
      </c>
      <c r="G15" s="68">
        <v>0</v>
      </c>
      <c r="H15" s="135">
        <v>1018</v>
      </c>
      <c r="I15" s="77">
        <v>93.4</v>
      </c>
      <c r="J15" s="81">
        <v>263</v>
      </c>
      <c r="K15" s="85">
        <f t="shared" si="2"/>
        <v>50.095238095238095</v>
      </c>
      <c r="L15" s="22">
        <v>0</v>
      </c>
      <c r="M15" s="81">
        <v>263</v>
      </c>
      <c r="N15" s="153">
        <v>100</v>
      </c>
      <c r="O15" s="83">
        <v>265</v>
      </c>
      <c r="P15" s="85">
        <f t="shared" si="3"/>
        <v>50.476190476190474</v>
      </c>
      <c r="Q15" s="23">
        <v>0</v>
      </c>
      <c r="R15" s="91">
        <f t="shared" si="4"/>
        <v>298.47619047619048</v>
      </c>
      <c r="S15" s="7"/>
    </row>
    <row r="16" spans="1:19" x14ac:dyDescent="0.2">
      <c r="A16" s="16" t="s">
        <v>91</v>
      </c>
      <c r="B16" s="135">
        <v>9</v>
      </c>
      <c r="C16" s="85">
        <f t="shared" si="0"/>
        <v>1.7142857142857142</v>
      </c>
      <c r="D16" s="79">
        <v>0</v>
      </c>
      <c r="E16" s="140">
        <v>1027</v>
      </c>
      <c r="F16" s="85">
        <f t="shared" si="1"/>
        <v>195.61904761904762</v>
      </c>
      <c r="G16" s="68">
        <v>0</v>
      </c>
      <c r="H16" s="135">
        <v>990</v>
      </c>
      <c r="I16" s="77">
        <v>88.6</v>
      </c>
      <c r="J16" s="81">
        <v>301</v>
      </c>
      <c r="K16" s="85">
        <f t="shared" si="2"/>
        <v>57.333333333333336</v>
      </c>
      <c r="L16" s="22">
        <v>0</v>
      </c>
      <c r="M16" s="81">
        <v>301</v>
      </c>
      <c r="N16" s="153">
        <v>100</v>
      </c>
      <c r="O16" s="83">
        <v>394</v>
      </c>
      <c r="P16" s="85">
        <f t="shared" si="3"/>
        <v>75.047619047619051</v>
      </c>
      <c r="Q16" s="23">
        <v>0</v>
      </c>
      <c r="R16" s="91">
        <f t="shared" si="4"/>
        <v>329.71428571428572</v>
      </c>
      <c r="S16" s="7"/>
    </row>
    <row r="17" spans="1:19" x14ac:dyDescent="0.2">
      <c r="A17" s="16" t="s">
        <v>92</v>
      </c>
      <c r="B17" s="135">
        <v>9</v>
      </c>
      <c r="C17" s="85">
        <f t="shared" si="0"/>
        <v>1.7142857142857142</v>
      </c>
      <c r="D17" s="79">
        <v>0</v>
      </c>
      <c r="E17" s="140">
        <v>1094</v>
      </c>
      <c r="F17" s="85">
        <f t="shared" si="1"/>
        <v>208.38095238095238</v>
      </c>
      <c r="G17" s="68">
        <v>0</v>
      </c>
      <c r="H17" s="135">
        <v>1078</v>
      </c>
      <c r="I17" s="77">
        <v>93.7</v>
      </c>
      <c r="J17" s="81">
        <v>290</v>
      </c>
      <c r="K17" s="85">
        <f t="shared" si="2"/>
        <v>55.238095238095241</v>
      </c>
      <c r="L17" s="22">
        <v>0</v>
      </c>
      <c r="M17" s="81">
        <v>290</v>
      </c>
      <c r="N17" s="153">
        <v>100</v>
      </c>
      <c r="O17" s="83">
        <v>338</v>
      </c>
      <c r="P17" s="85">
        <f t="shared" si="3"/>
        <v>64.38095238095238</v>
      </c>
      <c r="Q17" s="23">
        <v>0</v>
      </c>
      <c r="R17" s="91">
        <f t="shared" si="4"/>
        <v>329.71428571428572</v>
      </c>
      <c r="S17" s="7"/>
    </row>
    <row r="18" spans="1:19" x14ac:dyDescent="0.2">
      <c r="A18" s="16" t="s">
        <v>93</v>
      </c>
      <c r="B18" s="135">
        <v>8</v>
      </c>
      <c r="C18" s="85">
        <f t="shared" si="0"/>
        <v>1.5238095238095237</v>
      </c>
      <c r="D18" s="79">
        <v>0</v>
      </c>
      <c r="E18" s="140">
        <v>1551</v>
      </c>
      <c r="F18" s="85">
        <f t="shared" si="1"/>
        <v>295.42857142857144</v>
      </c>
      <c r="G18" s="68">
        <v>0</v>
      </c>
      <c r="H18" s="135">
        <v>1506</v>
      </c>
      <c r="I18" s="77">
        <v>89.8</v>
      </c>
      <c r="J18" s="81">
        <v>422</v>
      </c>
      <c r="K18" s="85">
        <f t="shared" si="2"/>
        <v>80.38095238095238</v>
      </c>
      <c r="L18" s="22">
        <v>0</v>
      </c>
      <c r="M18" s="81">
        <v>422</v>
      </c>
      <c r="N18" s="153">
        <v>100</v>
      </c>
      <c r="O18" s="83">
        <v>336</v>
      </c>
      <c r="P18" s="85">
        <f t="shared" si="3"/>
        <v>64</v>
      </c>
      <c r="Q18" s="23">
        <v>0</v>
      </c>
      <c r="R18" s="91">
        <f t="shared" si="4"/>
        <v>441.33333333333331</v>
      </c>
      <c r="S18" s="7"/>
    </row>
    <row r="19" spans="1:19" x14ac:dyDescent="0.2">
      <c r="A19" s="16" t="s">
        <v>94</v>
      </c>
      <c r="B19" s="135">
        <v>3</v>
      </c>
      <c r="C19" s="85">
        <f t="shared" si="0"/>
        <v>0.5714285714285714</v>
      </c>
      <c r="D19" s="79">
        <v>0</v>
      </c>
      <c r="E19" s="140">
        <v>1290</v>
      </c>
      <c r="F19" s="85">
        <f t="shared" si="1"/>
        <v>245.71428571428572</v>
      </c>
      <c r="G19" s="68">
        <v>0</v>
      </c>
      <c r="H19" s="135">
        <v>1252</v>
      </c>
      <c r="I19" s="77">
        <v>89.5</v>
      </c>
      <c r="J19" s="81">
        <v>393</v>
      </c>
      <c r="K19" s="85">
        <f t="shared" si="2"/>
        <v>74.857142857142861</v>
      </c>
      <c r="L19" s="22">
        <v>0</v>
      </c>
      <c r="M19" s="81">
        <v>393</v>
      </c>
      <c r="N19" s="153">
        <v>100</v>
      </c>
      <c r="O19" s="83">
        <v>329</v>
      </c>
      <c r="P19" s="85">
        <f t="shared" si="3"/>
        <v>62.666666666666664</v>
      </c>
      <c r="Q19" s="23">
        <v>0</v>
      </c>
      <c r="R19" s="91">
        <f t="shared" si="4"/>
        <v>383.8095238095238</v>
      </c>
      <c r="S19" s="7"/>
    </row>
    <row r="20" spans="1:19" x14ac:dyDescent="0.2">
      <c r="A20" s="16" t="s">
        <v>95</v>
      </c>
      <c r="B20" s="135">
        <v>1</v>
      </c>
      <c r="C20" s="85">
        <f t="shared" si="0"/>
        <v>0.19047619047619047</v>
      </c>
      <c r="D20" s="79">
        <v>0</v>
      </c>
      <c r="E20" s="140">
        <v>1090</v>
      </c>
      <c r="F20" s="85">
        <f t="shared" si="1"/>
        <v>207.61904761904762</v>
      </c>
      <c r="G20" s="68">
        <v>0</v>
      </c>
      <c r="H20" s="135">
        <v>1053</v>
      </c>
      <c r="I20" s="77">
        <v>92.8</v>
      </c>
      <c r="J20" s="81">
        <v>335</v>
      </c>
      <c r="K20" s="85">
        <f t="shared" si="2"/>
        <v>63.80952380952381</v>
      </c>
      <c r="L20" s="22">
        <v>0</v>
      </c>
      <c r="M20" s="81">
        <v>335</v>
      </c>
      <c r="N20" s="153">
        <v>100</v>
      </c>
      <c r="O20" s="83">
        <v>345</v>
      </c>
      <c r="P20" s="85">
        <f t="shared" si="3"/>
        <v>65.714285714285708</v>
      </c>
      <c r="Q20" s="23">
        <v>0</v>
      </c>
      <c r="R20" s="91">
        <f t="shared" si="4"/>
        <v>337.33333333333331</v>
      </c>
      <c r="S20" s="7"/>
    </row>
    <row r="21" spans="1:19" x14ac:dyDescent="0.2">
      <c r="A21" s="16" t="s">
        <v>96</v>
      </c>
      <c r="B21" s="135">
        <v>7</v>
      </c>
      <c r="C21" s="85">
        <f t="shared" si="0"/>
        <v>1.3333333333333333</v>
      </c>
      <c r="D21" s="79">
        <v>0</v>
      </c>
      <c r="E21" s="140">
        <v>781</v>
      </c>
      <c r="F21" s="85">
        <f t="shared" si="1"/>
        <v>148.76190476190476</v>
      </c>
      <c r="G21" s="68">
        <v>0</v>
      </c>
      <c r="H21" s="135">
        <v>759</v>
      </c>
      <c r="I21" s="77">
        <v>88.7</v>
      </c>
      <c r="J21" s="81">
        <v>234</v>
      </c>
      <c r="K21" s="85">
        <f t="shared" si="2"/>
        <v>44.571428571428569</v>
      </c>
      <c r="L21" s="22">
        <v>0</v>
      </c>
      <c r="M21" s="81">
        <v>230</v>
      </c>
      <c r="N21" s="153">
        <v>100</v>
      </c>
      <c r="O21" s="83">
        <v>376</v>
      </c>
      <c r="P21" s="85">
        <f t="shared" si="3"/>
        <v>71.61904761904762</v>
      </c>
      <c r="Q21" s="23">
        <v>0</v>
      </c>
      <c r="R21" s="91">
        <f t="shared" si="4"/>
        <v>266.28571428571428</v>
      </c>
      <c r="S21" s="7"/>
    </row>
    <row r="22" spans="1:19" x14ac:dyDescent="0.2">
      <c r="A22" s="16" t="s">
        <v>97</v>
      </c>
      <c r="B22" s="135">
        <v>1</v>
      </c>
      <c r="C22" s="85">
        <f t="shared" si="0"/>
        <v>0.19047619047619047</v>
      </c>
      <c r="D22" s="79">
        <v>0</v>
      </c>
      <c r="E22" s="140">
        <v>1412</v>
      </c>
      <c r="F22" s="85">
        <f t="shared" si="1"/>
        <v>268.95238095238096</v>
      </c>
      <c r="G22" s="68">
        <v>0</v>
      </c>
      <c r="H22" s="135">
        <v>1359</v>
      </c>
      <c r="I22" s="77">
        <v>90.3</v>
      </c>
      <c r="J22" s="81">
        <v>337</v>
      </c>
      <c r="K22" s="85">
        <f t="shared" si="2"/>
        <v>64.19047619047619</v>
      </c>
      <c r="L22" s="22">
        <v>0</v>
      </c>
      <c r="M22" s="81">
        <v>337</v>
      </c>
      <c r="N22" s="153">
        <v>100</v>
      </c>
      <c r="O22" s="83">
        <v>100</v>
      </c>
      <c r="P22" s="85">
        <f t="shared" si="3"/>
        <v>19.047619047619047</v>
      </c>
      <c r="Q22" s="23">
        <v>0</v>
      </c>
      <c r="R22" s="91">
        <f t="shared" si="4"/>
        <v>352.38095238095241</v>
      </c>
      <c r="S22" s="7"/>
    </row>
    <row r="23" spans="1:19" x14ac:dyDescent="0.2">
      <c r="A23" s="15" t="s">
        <v>35</v>
      </c>
      <c r="B23" s="135">
        <v>10</v>
      </c>
      <c r="C23" s="85">
        <f t="shared" si="0"/>
        <v>1.9047619047619047</v>
      </c>
      <c r="D23" s="79">
        <v>0</v>
      </c>
      <c r="E23" s="140">
        <v>995</v>
      </c>
      <c r="F23" s="85">
        <f t="shared" si="1"/>
        <v>189.52380952380952</v>
      </c>
      <c r="G23" s="68">
        <v>0</v>
      </c>
      <c r="H23" s="135">
        <v>981</v>
      </c>
      <c r="I23" s="77">
        <v>90.8</v>
      </c>
      <c r="J23" s="81">
        <v>238</v>
      </c>
      <c r="K23" s="85">
        <f t="shared" si="2"/>
        <v>45.333333333333336</v>
      </c>
      <c r="L23" s="22">
        <v>0</v>
      </c>
      <c r="M23" s="81">
        <v>238</v>
      </c>
      <c r="N23" s="153">
        <v>100</v>
      </c>
      <c r="O23" s="83">
        <v>254</v>
      </c>
      <c r="P23" s="85">
        <f t="shared" si="3"/>
        <v>48.38095238095238</v>
      </c>
      <c r="Q23" s="23">
        <v>0</v>
      </c>
      <c r="R23" s="91">
        <f t="shared" si="4"/>
        <v>285.14285714285717</v>
      </c>
      <c r="S23" s="7"/>
    </row>
    <row r="24" spans="1:19" x14ac:dyDescent="0.2">
      <c r="A24" s="15" t="s">
        <v>98</v>
      </c>
      <c r="B24" s="135">
        <v>5</v>
      </c>
      <c r="C24" s="85">
        <f t="shared" si="0"/>
        <v>0.95238095238095233</v>
      </c>
      <c r="D24" s="79">
        <v>0</v>
      </c>
      <c r="E24" s="140">
        <v>1442</v>
      </c>
      <c r="F24" s="85">
        <f t="shared" si="1"/>
        <v>274.66666666666669</v>
      </c>
      <c r="G24" s="68">
        <v>0</v>
      </c>
      <c r="H24" s="135">
        <v>1417</v>
      </c>
      <c r="I24" s="77">
        <v>90.6</v>
      </c>
      <c r="J24" s="81">
        <v>423</v>
      </c>
      <c r="K24" s="85">
        <f t="shared" si="2"/>
        <v>80.571428571428569</v>
      </c>
      <c r="L24" s="22">
        <v>0</v>
      </c>
      <c r="M24" s="81">
        <v>423</v>
      </c>
      <c r="N24" s="153">
        <v>100</v>
      </c>
      <c r="O24" s="83">
        <v>394</v>
      </c>
      <c r="P24" s="85">
        <f t="shared" si="3"/>
        <v>75.047619047619051</v>
      </c>
      <c r="Q24" s="23">
        <v>0</v>
      </c>
      <c r="R24" s="91">
        <f t="shared" si="4"/>
        <v>431.23809523809524</v>
      </c>
      <c r="S24" s="7"/>
    </row>
    <row r="25" spans="1:19" x14ac:dyDescent="0.2">
      <c r="A25" s="15" t="s">
        <v>99</v>
      </c>
      <c r="B25" s="135">
        <v>2</v>
      </c>
      <c r="C25" s="85">
        <f t="shared" si="0"/>
        <v>0.38095238095238093</v>
      </c>
      <c r="D25" s="79">
        <v>0</v>
      </c>
      <c r="E25" s="140">
        <v>845</v>
      </c>
      <c r="F25" s="85">
        <f t="shared" si="1"/>
        <v>160.95238095238096</v>
      </c>
      <c r="G25" s="68">
        <v>0</v>
      </c>
      <c r="H25" s="135">
        <v>821</v>
      </c>
      <c r="I25" s="77">
        <v>91</v>
      </c>
      <c r="J25" s="81">
        <v>323</v>
      </c>
      <c r="K25" s="85">
        <f t="shared" si="2"/>
        <v>61.523809523809526</v>
      </c>
      <c r="L25" s="22">
        <v>0</v>
      </c>
      <c r="M25" s="81">
        <v>323</v>
      </c>
      <c r="N25" s="153">
        <v>100</v>
      </c>
      <c r="O25" s="83">
        <v>332</v>
      </c>
      <c r="P25" s="85">
        <f t="shared" si="3"/>
        <v>63.238095238095241</v>
      </c>
      <c r="Q25" s="23">
        <v>0</v>
      </c>
      <c r="R25" s="91">
        <f t="shared" si="4"/>
        <v>286.09523809523807</v>
      </c>
      <c r="S25" s="7"/>
    </row>
    <row r="26" spans="1:19" x14ac:dyDescent="0.2">
      <c r="A26" s="15" t="s">
        <v>100</v>
      </c>
      <c r="B26" s="135">
        <v>2</v>
      </c>
      <c r="C26" s="85">
        <f t="shared" si="0"/>
        <v>0.38095238095238093</v>
      </c>
      <c r="D26" s="79">
        <v>0</v>
      </c>
      <c r="E26" s="140">
        <v>913</v>
      </c>
      <c r="F26" s="85">
        <f t="shared" si="1"/>
        <v>173.9047619047619</v>
      </c>
      <c r="G26" s="68">
        <v>0</v>
      </c>
      <c r="H26" s="135">
        <v>897</v>
      </c>
      <c r="I26" s="77">
        <v>94.9</v>
      </c>
      <c r="J26" s="81">
        <v>244</v>
      </c>
      <c r="K26" s="85">
        <f t="shared" si="2"/>
        <v>46.476190476190474</v>
      </c>
      <c r="L26" s="22">
        <v>0</v>
      </c>
      <c r="M26" s="81">
        <v>244</v>
      </c>
      <c r="N26" s="153">
        <v>100</v>
      </c>
      <c r="O26" s="83">
        <v>286</v>
      </c>
      <c r="P26" s="85">
        <f t="shared" si="3"/>
        <v>54.476190476190474</v>
      </c>
      <c r="Q26" s="23">
        <v>0</v>
      </c>
      <c r="R26" s="91">
        <f t="shared" si="4"/>
        <v>275.23809523809524</v>
      </c>
      <c r="S26" s="7"/>
    </row>
    <row r="27" spans="1:19" x14ac:dyDescent="0.2">
      <c r="A27" s="15" t="s">
        <v>101</v>
      </c>
      <c r="B27" s="135">
        <v>3</v>
      </c>
      <c r="C27" s="85">
        <f t="shared" si="0"/>
        <v>0.5714285714285714</v>
      </c>
      <c r="D27" s="79">
        <v>0</v>
      </c>
      <c r="E27" s="140">
        <v>1154</v>
      </c>
      <c r="F27" s="85">
        <f t="shared" si="1"/>
        <v>219.8095238095238</v>
      </c>
      <c r="G27" s="68">
        <v>0</v>
      </c>
      <c r="H27" s="135">
        <v>1114</v>
      </c>
      <c r="I27" s="77">
        <v>89.7</v>
      </c>
      <c r="J27" s="81">
        <v>468</v>
      </c>
      <c r="K27" s="85">
        <f t="shared" si="2"/>
        <v>89.142857142857139</v>
      </c>
      <c r="L27" s="22">
        <v>0</v>
      </c>
      <c r="M27" s="81">
        <v>468</v>
      </c>
      <c r="N27" s="153">
        <v>100</v>
      </c>
      <c r="O27" s="83">
        <v>340</v>
      </c>
      <c r="P27" s="85">
        <f t="shared" si="3"/>
        <v>64.761904761904759</v>
      </c>
      <c r="Q27" s="23">
        <v>0</v>
      </c>
      <c r="R27" s="91">
        <f t="shared" si="4"/>
        <v>374.28571428571428</v>
      </c>
      <c r="S27" s="7"/>
    </row>
    <row r="28" spans="1:19" x14ac:dyDescent="0.2">
      <c r="A28" s="15" t="s">
        <v>102</v>
      </c>
      <c r="B28" s="135">
        <v>1</v>
      </c>
      <c r="C28" s="85">
        <f t="shared" si="0"/>
        <v>0.19047619047619047</v>
      </c>
      <c r="D28" s="79">
        <v>0</v>
      </c>
      <c r="E28" s="140">
        <v>830</v>
      </c>
      <c r="F28" s="85">
        <f t="shared" si="1"/>
        <v>158.0952380952381</v>
      </c>
      <c r="G28" s="68">
        <v>0</v>
      </c>
      <c r="H28" s="135">
        <v>808</v>
      </c>
      <c r="I28" s="77">
        <v>86.3</v>
      </c>
      <c r="J28" s="81">
        <v>199</v>
      </c>
      <c r="K28" s="85">
        <f t="shared" si="2"/>
        <v>37.904761904761905</v>
      </c>
      <c r="L28" s="22">
        <v>0</v>
      </c>
      <c r="M28" s="81">
        <v>199</v>
      </c>
      <c r="N28" s="153">
        <v>100</v>
      </c>
      <c r="O28" s="83">
        <v>339</v>
      </c>
      <c r="P28" s="85">
        <f t="shared" si="3"/>
        <v>64.571428571428569</v>
      </c>
      <c r="Q28" s="23">
        <v>0</v>
      </c>
      <c r="R28" s="91">
        <f t="shared" si="4"/>
        <v>260.76190476190476</v>
      </c>
      <c r="S28" s="7"/>
    </row>
    <row r="29" spans="1:19" x14ac:dyDescent="0.2">
      <c r="A29" s="15" t="s">
        <v>103</v>
      </c>
      <c r="B29" s="135">
        <v>3</v>
      </c>
      <c r="C29" s="85">
        <f t="shared" si="0"/>
        <v>0.5714285714285714</v>
      </c>
      <c r="D29" s="79">
        <v>0</v>
      </c>
      <c r="E29" s="140">
        <v>1869</v>
      </c>
      <c r="F29" s="85">
        <f t="shared" si="1"/>
        <v>356</v>
      </c>
      <c r="G29" s="68">
        <v>0</v>
      </c>
      <c r="H29" s="135">
        <v>1831</v>
      </c>
      <c r="I29" s="77">
        <v>91.6</v>
      </c>
      <c r="J29" s="81">
        <v>457</v>
      </c>
      <c r="K29" s="85">
        <f t="shared" si="2"/>
        <v>87.047619047619051</v>
      </c>
      <c r="L29" s="22">
        <v>0</v>
      </c>
      <c r="M29" s="81">
        <v>457</v>
      </c>
      <c r="N29" s="153">
        <v>100</v>
      </c>
      <c r="O29" s="83">
        <v>346</v>
      </c>
      <c r="P29" s="85">
        <f t="shared" si="3"/>
        <v>65.904761904761898</v>
      </c>
      <c r="Q29" s="23">
        <v>0</v>
      </c>
      <c r="R29" s="91">
        <f t="shared" si="4"/>
        <v>509.52380952380952</v>
      </c>
      <c r="S29" s="7"/>
    </row>
    <row r="30" spans="1:19" x14ac:dyDescent="0.2">
      <c r="A30" s="15" t="s">
        <v>104</v>
      </c>
      <c r="B30" s="135">
        <v>9</v>
      </c>
      <c r="C30" s="85">
        <f t="shared" si="0"/>
        <v>1.7142857142857142</v>
      </c>
      <c r="D30" s="79">
        <v>0</v>
      </c>
      <c r="E30" s="140">
        <v>1133</v>
      </c>
      <c r="F30" s="85">
        <f t="shared" si="1"/>
        <v>215.8095238095238</v>
      </c>
      <c r="G30" s="68">
        <v>0</v>
      </c>
      <c r="H30" s="135">
        <v>1115</v>
      </c>
      <c r="I30" s="77">
        <v>92.5</v>
      </c>
      <c r="J30" s="81">
        <v>264</v>
      </c>
      <c r="K30" s="85">
        <f t="shared" si="2"/>
        <v>50.285714285714285</v>
      </c>
      <c r="L30" s="22">
        <v>0</v>
      </c>
      <c r="M30" s="81">
        <v>264</v>
      </c>
      <c r="N30" s="153">
        <v>100</v>
      </c>
      <c r="O30" s="83">
        <v>397</v>
      </c>
      <c r="P30" s="85">
        <f t="shared" si="3"/>
        <v>75.61904761904762</v>
      </c>
      <c r="Q30" s="23">
        <v>0</v>
      </c>
      <c r="R30" s="91">
        <f t="shared" si="4"/>
        <v>343.42857142857144</v>
      </c>
      <c r="S30" s="7"/>
    </row>
    <row r="31" spans="1:19" x14ac:dyDescent="0.2">
      <c r="A31" s="15" t="s">
        <v>105</v>
      </c>
      <c r="B31" s="135">
        <v>22</v>
      </c>
      <c r="C31" s="85">
        <f t="shared" si="0"/>
        <v>4.1904761904761907</v>
      </c>
      <c r="D31" s="79">
        <v>0</v>
      </c>
      <c r="E31" s="140">
        <v>1241</v>
      </c>
      <c r="F31" s="85">
        <f t="shared" si="1"/>
        <v>236.38095238095238</v>
      </c>
      <c r="G31" s="68">
        <v>0</v>
      </c>
      <c r="H31" s="135">
        <v>1146</v>
      </c>
      <c r="I31" s="77">
        <v>72.8</v>
      </c>
      <c r="J31" s="81">
        <v>281</v>
      </c>
      <c r="K31" s="85">
        <f t="shared" si="2"/>
        <v>53.523809523809526</v>
      </c>
      <c r="L31" s="22">
        <v>0</v>
      </c>
      <c r="M31" s="81">
        <v>281</v>
      </c>
      <c r="N31" s="153">
        <v>100</v>
      </c>
      <c r="O31" s="83">
        <v>250</v>
      </c>
      <c r="P31" s="85">
        <f t="shared" si="3"/>
        <v>47.61904761904762</v>
      </c>
      <c r="Q31" s="23">
        <v>0</v>
      </c>
      <c r="R31" s="91">
        <f t="shared" si="4"/>
        <v>341.71428571428572</v>
      </c>
      <c r="S31" s="7"/>
    </row>
    <row r="32" spans="1:19" ht="11.45" customHeight="1" x14ac:dyDescent="0.2">
      <c r="A32" s="15" t="s">
        <v>107</v>
      </c>
      <c r="B32" s="135">
        <v>5</v>
      </c>
      <c r="C32" s="85">
        <f t="shared" si="0"/>
        <v>0.95238095238095233</v>
      </c>
      <c r="D32" s="79">
        <v>0</v>
      </c>
      <c r="E32" s="140">
        <v>1382</v>
      </c>
      <c r="F32" s="85">
        <f t="shared" si="1"/>
        <v>263.23809523809524</v>
      </c>
      <c r="G32" s="68">
        <v>0</v>
      </c>
      <c r="H32" s="135">
        <v>1361</v>
      </c>
      <c r="I32" s="77">
        <v>93.2</v>
      </c>
      <c r="J32" s="81">
        <v>282</v>
      </c>
      <c r="K32" s="85">
        <f t="shared" si="2"/>
        <v>53.714285714285715</v>
      </c>
      <c r="L32" s="22">
        <v>0</v>
      </c>
      <c r="M32" s="81">
        <v>282</v>
      </c>
      <c r="N32" s="153">
        <v>100</v>
      </c>
      <c r="O32" s="83">
        <v>286</v>
      </c>
      <c r="P32" s="85">
        <f t="shared" si="3"/>
        <v>54.476190476190474</v>
      </c>
      <c r="Q32" s="23">
        <v>0</v>
      </c>
      <c r="R32" s="91">
        <f t="shared" si="4"/>
        <v>372.38095238095241</v>
      </c>
      <c r="S32" s="7"/>
    </row>
    <row r="33" spans="1:19" x14ac:dyDescent="0.2">
      <c r="A33" s="15" t="s">
        <v>106</v>
      </c>
      <c r="B33" s="135">
        <v>3</v>
      </c>
      <c r="C33" s="85">
        <f t="shared" si="0"/>
        <v>0.5714285714285714</v>
      </c>
      <c r="D33" s="79">
        <v>0</v>
      </c>
      <c r="E33" s="140">
        <v>1168</v>
      </c>
      <c r="F33" s="85">
        <f t="shared" si="1"/>
        <v>222.47619047619048</v>
      </c>
      <c r="G33" s="68">
        <v>0</v>
      </c>
      <c r="H33" s="135">
        <v>1152</v>
      </c>
      <c r="I33" s="77">
        <v>84</v>
      </c>
      <c r="J33" s="81">
        <v>354</v>
      </c>
      <c r="K33" s="85">
        <f t="shared" si="2"/>
        <v>67.428571428571431</v>
      </c>
      <c r="L33" s="22">
        <v>0</v>
      </c>
      <c r="M33" s="81">
        <v>354</v>
      </c>
      <c r="N33" s="153">
        <v>100</v>
      </c>
      <c r="O33" s="83">
        <v>318</v>
      </c>
      <c r="P33" s="85">
        <f t="shared" si="3"/>
        <v>60.571428571428569</v>
      </c>
      <c r="Q33" s="23">
        <v>0</v>
      </c>
      <c r="R33" s="91">
        <f t="shared" si="4"/>
        <v>351.04761904761904</v>
      </c>
      <c r="S33" s="7"/>
    </row>
    <row r="34" spans="1:19" x14ac:dyDescent="0.2">
      <c r="A34" s="15" t="s">
        <v>108</v>
      </c>
      <c r="B34" s="135">
        <v>3</v>
      </c>
      <c r="C34" s="85">
        <f t="shared" si="0"/>
        <v>0.5714285714285714</v>
      </c>
      <c r="D34" s="79">
        <v>0</v>
      </c>
      <c r="E34" s="140">
        <v>1350</v>
      </c>
      <c r="F34" s="85">
        <f t="shared" si="1"/>
        <v>257.14285714285717</v>
      </c>
      <c r="G34" s="68">
        <v>0</v>
      </c>
      <c r="H34" s="135">
        <v>1326</v>
      </c>
      <c r="I34" s="77">
        <v>92.8</v>
      </c>
      <c r="J34" s="81">
        <v>409</v>
      </c>
      <c r="K34" s="85">
        <f t="shared" si="2"/>
        <v>77.904761904761898</v>
      </c>
      <c r="L34" s="22">
        <v>0</v>
      </c>
      <c r="M34" s="81">
        <v>409</v>
      </c>
      <c r="N34" s="153">
        <v>100</v>
      </c>
      <c r="O34" s="83">
        <v>352</v>
      </c>
      <c r="P34" s="85">
        <f t="shared" si="3"/>
        <v>67.047619047619051</v>
      </c>
      <c r="Q34" s="23">
        <v>0</v>
      </c>
      <c r="R34" s="91">
        <f t="shared" si="4"/>
        <v>402.66666666666669</v>
      </c>
      <c r="S34" s="7"/>
    </row>
    <row r="35" spans="1:19" x14ac:dyDescent="0.2">
      <c r="A35" s="15" t="s">
        <v>109</v>
      </c>
      <c r="B35" s="135">
        <v>17</v>
      </c>
      <c r="C35" s="85">
        <f t="shared" si="0"/>
        <v>3.2380952380952381</v>
      </c>
      <c r="D35" s="79">
        <v>0</v>
      </c>
      <c r="E35" s="140">
        <v>1343</v>
      </c>
      <c r="F35" s="85">
        <f t="shared" si="1"/>
        <v>255.8095238095238</v>
      </c>
      <c r="G35" s="68">
        <v>0</v>
      </c>
      <c r="H35" s="135">
        <v>1323</v>
      </c>
      <c r="I35" s="77">
        <v>93.5</v>
      </c>
      <c r="J35" s="81">
        <v>290</v>
      </c>
      <c r="K35" s="85">
        <f t="shared" si="2"/>
        <v>55.238095238095241</v>
      </c>
      <c r="L35" s="22">
        <v>0</v>
      </c>
      <c r="M35" s="81">
        <v>290</v>
      </c>
      <c r="N35" s="153">
        <v>100</v>
      </c>
      <c r="O35" s="83">
        <v>366</v>
      </c>
      <c r="P35" s="85">
        <f t="shared" si="3"/>
        <v>69.714285714285708</v>
      </c>
      <c r="Q35" s="23">
        <v>0</v>
      </c>
      <c r="R35" s="91">
        <f t="shared" si="4"/>
        <v>384</v>
      </c>
      <c r="S35" s="7"/>
    </row>
    <row r="36" spans="1:19" x14ac:dyDescent="0.2">
      <c r="A36" s="15" t="s">
        <v>110</v>
      </c>
      <c r="B36" s="135">
        <v>7</v>
      </c>
      <c r="C36" s="85">
        <f t="shared" si="0"/>
        <v>1.3333333333333333</v>
      </c>
      <c r="D36" s="79">
        <v>0</v>
      </c>
      <c r="E36" s="140">
        <v>2078</v>
      </c>
      <c r="F36" s="85">
        <f t="shared" si="1"/>
        <v>395.8095238095238</v>
      </c>
      <c r="G36" s="68">
        <v>0</v>
      </c>
      <c r="H36" s="135">
        <v>2051</v>
      </c>
      <c r="I36" s="77">
        <v>87.7</v>
      </c>
      <c r="J36" s="81">
        <v>314</v>
      </c>
      <c r="K36" s="85">
        <f t="shared" si="2"/>
        <v>59.80952380952381</v>
      </c>
      <c r="L36" s="22">
        <v>0</v>
      </c>
      <c r="M36" s="81">
        <v>314</v>
      </c>
      <c r="N36" s="153">
        <v>100</v>
      </c>
      <c r="O36" s="83">
        <v>388</v>
      </c>
      <c r="P36" s="85">
        <f t="shared" si="3"/>
        <v>73.904761904761898</v>
      </c>
      <c r="Q36" s="23">
        <v>0</v>
      </c>
      <c r="R36" s="91">
        <f t="shared" si="4"/>
        <v>530.85714285714289</v>
      </c>
      <c r="S36" s="7"/>
    </row>
    <row r="37" spans="1:19" x14ac:dyDescent="0.2">
      <c r="A37" s="15" t="s">
        <v>111</v>
      </c>
      <c r="B37" s="135">
        <v>9</v>
      </c>
      <c r="C37" s="85">
        <f t="shared" si="0"/>
        <v>1.7142857142857142</v>
      </c>
      <c r="D37" s="79">
        <v>0</v>
      </c>
      <c r="E37" s="140">
        <v>1554</v>
      </c>
      <c r="F37" s="85">
        <f t="shared" si="1"/>
        <v>296</v>
      </c>
      <c r="G37" s="68">
        <v>0</v>
      </c>
      <c r="H37" s="135">
        <v>1518</v>
      </c>
      <c r="I37" s="77">
        <v>93.1</v>
      </c>
      <c r="J37" s="81">
        <v>354</v>
      </c>
      <c r="K37" s="85">
        <f t="shared" si="2"/>
        <v>67.428571428571431</v>
      </c>
      <c r="L37" s="22">
        <v>0</v>
      </c>
      <c r="M37" s="81">
        <v>354</v>
      </c>
      <c r="N37" s="153">
        <v>100</v>
      </c>
      <c r="O37" s="83">
        <v>313</v>
      </c>
      <c r="P37" s="85">
        <f t="shared" si="3"/>
        <v>59.61904761904762</v>
      </c>
      <c r="Q37" s="23">
        <v>0</v>
      </c>
      <c r="R37" s="91">
        <f t="shared" si="4"/>
        <v>424.76190476190476</v>
      </c>
      <c r="S37" s="7"/>
    </row>
    <row r="38" spans="1:19" x14ac:dyDescent="0.2">
      <c r="A38" s="15" t="s">
        <v>112</v>
      </c>
      <c r="B38" s="135">
        <v>3</v>
      </c>
      <c r="C38" s="85">
        <f t="shared" si="0"/>
        <v>0.5714285714285714</v>
      </c>
      <c r="D38" s="79">
        <v>0</v>
      </c>
      <c r="E38" s="140">
        <v>1206</v>
      </c>
      <c r="F38" s="85">
        <f t="shared" si="1"/>
        <v>229.71428571428572</v>
      </c>
      <c r="G38" s="68">
        <v>0</v>
      </c>
      <c r="H38" s="135">
        <v>1181</v>
      </c>
      <c r="I38" s="77">
        <v>92.8</v>
      </c>
      <c r="J38" s="81">
        <v>273</v>
      </c>
      <c r="K38" s="85">
        <f t="shared" si="2"/>
        <v>52</v>
      </c>
      <c r="L38" s="22">
        <v>0</v>
      </c>
      <c r="M38" s="81">
        <v>273</v>
      </c>
      <c r="N38" s="153">
        <v>100</v>
      </c>
      <c r="O38" s="83">
        <v>245</v>
      </c>
      <c r="P38" s="85">
        <f t="shared" si="3"/>
        <v>46.666666666666664</v>
      </c>
      <c r="Q38" s="23">
        <v>0</v>
      </c>
      <c r="R38" s="91">
        <f t="shared" si="4"/>
        <v>328.95238095238096</v>
      </c>
      <c r="S38" s="7"/>
    </row>
    <row r="39" spans="1:19" ht="12" customHeight="1" x14ac:dyDescent="0.2">
      <c r="A39" s="15" t="s">
        <v>113</v>
      </c>
      <c r="B39" s="135">
        <v>5</v>
      </c>
      <c r="C39" s="85">
        <f t="shared" si="0"/>
        <v>0.95238095238095233</v>
      </c>
      <c r="D39" s="79">
        <v>0</v>
      </c>
      <c r="E39" s="140">
        <v>1110</v>
      </c>
      <c r="F39" s="85">
        <f t="shared" si="1"/>
        <v>211.42857142857142</v>
      </c>
      <c r="G39" s="68">
        <v>0</v>
      </c>
      <c r="H39" s="135">
        <v>1095</v>
      </c>
      <c r="I39" s="77">
        <v>91.6</v>
      </c>
      <c r="J39" s="81">
        <v>273</v>
      </c>
      <c r="K39" s="85">
        <f t="shared" si="2"/>
        <v>52</v>
      </c>
      <c r="L39" s="22">
        <v>0</v>
      </c>
      <c r="M39" s="81">
        <v>273</v>
      </c>
      <c r="N39" s="153">
        <v>100</v>
      </c>
      <c r="O39" s="83">
        <v>262</v>
      </c>
      <c r="P39" s="85">
        <f t="shared" si="3"/>
        <v>49.904761904761905</v>
      </c>
      <c r="Q39" s="23">
        <v>0</v>
      </c>
      <c r="R39" s="91">
        <f t="shared" si="4"/>
        <v>314.28571428571428</v>
      </c>
      <c r="S39" s="7"/>
    </row>
    <row r="40" spans="1:19" x14ac:dyDescent="0.2">
      <c r="A40" s="15" t="s">
        <v>114</v>
      </c>
      <c r="B40" s="135">
        <v>15</v>
      </c>
      <c r="C40" s="85">
        <f t="shared" si="0"/>
        <v>2.8571428571428572</v>
      </c>
      <c r="D40" s="79">
        <v>0</v>
      </c>
      <c r="E40" s="140">
        <v>1324</v>
      </c>
      <c r="F40" s="85">
        <f t="shared" si="1"/>
        <v>252.1904761904762</v>
      </c>
      <c r="G40" s="68">
        <v>0</v>
      </c>
      <c r="H40" s="135">
        <v>1305</v>
      </c>
      <c r="I40" s="77">
        <v>95.2</v>
      </c>
      <c r="J40" s="81">
        <v>282</v>
      </c>
      <c r="K40" s="85">
        <f t="shared" si="2"/>
        <v>53.714285714285715</v>
      </c>
      <c r="L40" s="22">
        <v>0</v>
      </c>
      <c r="M40" s="81">
        <v>282</v>
      </c>
      <c r="N40" s="153">
        <v>100</v>
      </c>
      <c r="O40" s="83">
        <v>460</v>
      </c>
      <c r="P40" s="85">
        <f t="shared" si="3"/>
        <v>87.61904761904762</v>
      </c>
      <c r="Q40" s="23">
        <v>0</v>
      </c>
      <c r="R40" s="91">
        <f t="shared" si="4"/>
        <v>396.38095238095241</v>
      </c>
      <c r="S40" s="7"/>
    </row>
    <row r="41" spans="1:19" x14ac:dyDescent="0.2">
      <c r="A41" s="15" t="s">
        <v>115</v>
      </c>
      <c r="B41" s="135">
        <v>5</v>
      </c>
      <c r="C41" s="85">
        <f t="shared" si="0"/>
        <v>0.95238095238095233</v>
      </c>
      <c r="D41" s="79">
        <v>0</v>
      </c>
      <c r="E41" s="140">
        <v>1050</v>
      </c>
      <c r="F41" s="85">
        <f t="shared" si="1"/>
        <v>200</v>
      </c>
      <c r="G41" s="68">
        <v>0</v>
      </c>
      <c r="H41" s="135">
        <v>1033</v>
      </c>
      <c r="I41" s="77">
        <v>92.7</v>
      </c>
      <c r="J41" s="81">
        <v>197</v>
      </c>
      <c r="K41" s="85">
        <f t="shared" si="2"/>
        <v>37.523809523809526</v>
      </c>
      <c r="L41" s="22">
        <v>0</v>
      </c>
      <c r="M41" s="81">
        <v>197</v>
      </c>
      <c r="N41" s="153">
        <v>100</v>
      </c>
      <c r="O41" s="83">
        <v>140</v>
      </c>
      <c r="P41" s="85">
        <f t="shared" si="3"/>
        <v>26.666666666666668</v>
      </c>
      <c r="Q41" s="23">
        <v>0</v>
      </c>
      <c r="R41" s="91">
        <f t="shared" si="4"/>
        <v>265.14285714285717</v>
      </c>
      <c r="S41" s="7"/>
    </row>
    <row r="42" spans="1:19" x14ac:dyDescent="0.2">
      <c r="A42" s="15" t="s">
        <v>116</v>
      </c>
      <c r="B42" s="135">
        <v>11</v>
      </c>
      <c r="C42" s="85">
        <f t="shared" si="0"/>
        <v>2.0952380952380953</v>
      </c>
      <c r="D42" s="79">
        <v>0</v>
      </c>
      <c r="E42" s="140">
        <v>1194</v>
      </c>
      <c r="F42" s="85">
        <f t="shared" si="1"/>
        <v>227.42857142857142</v>
      </c>
      <c r="G42" s="68">
        <v>0</v>
      </c>
      <c r="H42" s="135">
        <v>1161</v>
      </c>
      <c r="I42" s="77">
        <v>91</v>
      </c>
      <c r="J42" s="81">
        <v>297</v>
      </c>
      <c r="K42" s="85">
        <f t="shared" si="2"/>
        <v>56.571428571428569</v>
      </c>
      <c r="L42" s="22">
        <v>0</v>
      </c>
      <c r="M42" s="81">
        <v>297</v>
      </c>
      <c r="N42" s="153">
        <v>100</v>
      </c>
      <c r="O42" s="83">
        <v>333</v>
      </c>
      <c r="P42" s="85">
        <f t="shared" si="3"/>
        <v>63.428571428571431</v>
      </c>
      <c r="Q42" s="23">
        <v>0</v>
      </c>
      <c r="R42" s="91">
        <f t="shared" si="4"/>
        <v>349.52380952380952</v>
      </c>
      <c r="S42" s="7"/>
    </row>
    <row r="43" spans="1:19" x14ac:dyDescent="0.2">
      <c r="A43" s="15" t="s">
        <v>117</v>
      </c>
      <c r="B43" s="135">
        <v>8</v>
      </c>
      <c r="C43" s="85">
        <f t="shared" si="0"/>
        <v>1.5238095238095237</v>
      </c>
      <c r="D43" s="79">
        <v>0</v>
      </c>
      <c r="E43" s="140">
        <v>838</v>
      </c>
      <c r="F43" s="85">
        <f t="shared" si="1"/>
        <v>159.61904761904762</v>
      </c>
      <c r="G43" s="68">
        <v>0</v>
      </c>
      <c r="H43" s="135">
        <v>812</v>
      </c>
      <c r="I43" s="77">
        <v>88.8</v>
      </c>
      <c r="J43" s="81">
        <v>231</v>
      </c>
      <c r="K43" s="85">
        <f t="shared" si="2"/>
        <v>44</v>
      </c>
      <c r="L43" s="22">
        <v>0</v>
      </c>
      <c r="M43" s="81">
        <v>231</v>
      </c>
      <c r="N43" s="153">
        <v>100</v>
      </c>
      <c r="O43" s="83">
        <v>273</v>
      </c>
      <c r="P43" s="85">
        <f t="shared" si="3"/>
        <v>52</v>
      </c>
      <c r="Q43" s="23">
        <v>0</v>
      </c>
      <c r="R43" s="91">
        <f t="shared" si="4"/>
        <v>257.14285714285717</v>
      </c>
      <c r="S43" s="7"/>
    </row>
    <row r="44" spans="1:19" x14ac:dyDescent="0.2">
      <c r="A44" s="15" t="s">
        <v>118</v>
      </c>
      <c r="B44" s="135">
        <v>4</v>
      </c>
      <c r="C44" s="85">
        <f t="shared" si="0"/>
        <v>0.76190476190476186</v>
      </c>
      <c r="D44" s="79">
        <v>0</v>
      </c>
      <c r="E44" s="140">
        <v>958</v>
      </c>
      <c r="F44" s="85">
        <f t="shared" si="1"/>
        <v>182.47619047619048</v>
      </c>
      <c r="G44" s="68">
        <v>0</v>
      </c>
      <c r="H44" s="135">
        <v>938</v>
      </c>
      <c r="I44" s="77">
        <v>93.1</v>
      </c>
      <c r="J44" s="81">
        <v>196</v>
      </c>
      <c r="K44" s="85">
        <f t="shared" si="2"/>
        <v>37.333333333333336</v>
      </c>
      <c r="L44" s="22">
        <v>0</v>
      </c>
      <c r="M44" s="81">
        <v>196</v>
      </c>
      <c r="N44" s="153">
        <v>100</v>
      </c>
      <c r="O44" s="83">
        <v>228</v>
      </c>
      <c r="P44" s="85">
        <f t="shared" si="3"/>
        <v>43.428571428571431</v>
      </c>
      <c r="Q44" s="23">
        <v>0</v>
      </c>
      <c r="R44" s="91">
        <f t="shared" si="4"/>
        <v>264</v>
      </c>
      <c r="S44" s="7"/>
    </row>
    <row r="45" spans="1:19" x14ac:dyDescent="0.2">
      <c r="A45" s="15" t="s">
        <v>119</v>
      </c>
      <c r="B45" s="135">
        <v>8</v>
      </c>
      <c r="C45" s="85">
        <f t="shared" si="0"/>
        <v>1.5238095238095237</v>
      </c>
      <c r="D45" s="79">
        <v>0</v>
      </c>
      <c r="E45" s="140">
        <v>1253</v>
      </c>
      <c r="F45" s="85">
        <f t="shared" si="1"/>
        <v>238.66666666666666</v>
      </c>
      <c r="G45" s="68">
        <v>0</v>
      </c>
      <c r="H45" s="135">
        <v>1219</v>
      </c>
      <c r="I45" s="77">
        <v>95.6</v>
      </c>
      <c r="J45" s="81">
        <v>220</v>
      </c>
      <c r="K45" s="85">
        <f t="shared" si="2"/>
        <v>41.904761904761905</v>
      </c>
      <c r="L45" s="22">
        <v>0</v>
      </c>
      <c r="M45" s="81">
        <v>220</v>
      </c>
      <c r="N45" s="153">
        <v>100</v>
      </c>
      <c r="O45" s="83">
        <v>182</v>
      </c>
      <c r="P45" s="85">
        <f t="shared" si="3"/>
        <v>34.666666666666664</v>
      </c>
      <c r="Q45" s="23">
        <v>0</v>
      </c>
      <c r="R45" s="91">
        <f t="shared" si="4"/>
        <v>316.76190476190476</v>
      </c>
      <c r="S45" s="7"/>
    </row>
    <row r="46" spans="1:19" ht="11.25" customHeight="1" x14ac:dyDescent="0.2">
      <c r="A46" s="15" t="s">
        <v>36</v>
      </c>
      <c r="B46" s="135">
        <v>8</v>
      </c>
      <c r="C46" s="85">
        <f t="shared" si="0"/>
        <v>1.5238095238095237</v>
      </c>
      <c r="D46" s="79">
        <v>0</v>
      </c>
      <c r="E46" s="140">
        <v>2524</v>
      </c>
      <c r="F46" s="85">
        <f t="shared" si="1"/>
        <v>480.76190476190476</v>
      </c>
      <c r="G46" s="68">
        <v>0</v>
      </c>
      <c r="H46" s="135">
        <v>2493</v>
      </c>
      <c r="I46" s="77">
        <v>97</v>
      </c>
      <c r="J46" s="81">
        <v>118</v>
      </c>
      <c r="K46" s="85">
        <f t="shared" si="2"/>
        <v>22.476190476190474</v>
      </c>
      <c r="L46" s="22">
        <v>0</v>
      </c>
      <c r="M46" s="81">
        <v>118</v>
      </c>
      <c r="N46" s="153">
        <v>100</v>
      </c>
      <c r="O46" s="83">
        <v>161</v>
      </c>
      <c r="P46" s="85">
        <f t="shared" si="3"/>
        <v>30.666666666666668</v>
      </c>
      <c r="Q46" s="23">
        <v>0</v>
      </c>
      <c r="R46" s="91">
        <f t="shared" si="4"/>
        <v>535.42857142857144</v>
      </c>
      <c r="S46" s="7"/>
    </row>
    <row r="47" spans="1:19" x14ac:dyDescent="0.2">
      <c r="A47" s="15" t="s">
        <v>126</v>
      </c>
      <c r="B47" s="135">
        <v>5</v>
      </c>
      <c r="C47" s="85">
        <f t="shared" si="0"/>
        <v>0.95238095238095233</v>
      </c>
      <c r="D47" s="79">
        <v>0</v>
      </c>
      <c r="E47" s="140">
        <v>743</v>
      </c>
      <c r="F47" s="85">
        <f t="shared" si="1"/>
        <v>141.52380952380952</v>
      </c>
      <c r="G47" s="68">
        <v>0</v>
      </c>
      <c r="H47" s="135">
        <v>715</v>
      </c>
      <c r="I47" s="77">
        <v>86.7</v>
      </c>
      <c r="J47" s="81">
        <v>286</v>
      </c>
      <c r="K47" s="85">
        <f t="shared" si="2"/>
        <v>54.476190476190474</v>
      </c>
      <c r="L47" s="22">
        <v>0</v>
      </c>
      <c r="M47" s="81">
        <v>286</v>
      </c>
      <c r="N47" s="153">
        <v>100</v>
      </c>
      <c r="O47" s="83">
        <v>308</v>
      </c>
      <c r="P47" s="85">
        <f t="shared" si="3"/>
        <v>58.666666666666664</v>
      </c>
      <c r="Q47" s="23">
        <v>0</v>
      </c>
      <c r="R47" s="91">
        <f t="shared" si="4"/>
        <v>255.61904761904762</v>
      </c>
      <c r="S47" s="7"/>
    </row>
    <row r="48" spans="1:19" x14ac:dyDescent="0.2">
      <c r="A48" s="15" t="s">
        <v>125</v>
      </c>
      <c r="B48" s="135">
        <v>8</v>
      </c>
      <c r="C48" s="85">
        <f t="shared" si="0"/>
        <v>1.5238095238095237</v>
      </c>
      <c r="D48" s="79">
        <v>0</v>
      </c>
      <c r="E48" s="140">
        <v>1102</v>
      </c>
      <c r="F48" s="85">
        <f t="shared" si="1"/>
        <v>209.9047619047619</v>
      </c>
      <c r="G48" s="68">
        <v>0</v>
      </c>
      <c r="H48" s="135">
        <v>1077</v>
      </c>
      <c r="I48" s="77">
        <v>71.599999999999994</v>
      </c>
      <c r="J48" s="81">
        <v>333</v>
      </c>
      <c r="K48" s="85">
        <f t="shared" si="2"/>
        <v>63.428571428571431</v>
      </c>
      <c r="L48" s="22">
        <v>0</v>
      </c>
      <c r="M48" s="81">
        <v>333</v>
      </c>
      <c r="N48" s="153">
        <v>100</v>
      </c>
      <c r="O48" s="83">
        <v>358</v>
      </c>
      <c r="P48" s="85">
        <f t="shared" si="3"/>
        <v>68.19047619047619</v>
      </c>
      <c r="Q48" s="23">
        <v>0</v>
      </c>
      <c r="R48" s="91">
        <f t="shared" si="4"/>
        <v>343.04761904761904</v>
      </c>
      <c r="S48" s="7"/>
    </row>
    <row r="49" spans="1:19" x14ac:dyDescent="0.2">
      <c r="A49" s="15" t="s">
        <v>124</v>
      </c>
      <c r="B49" s="135">
        <v>6</v>
      </c>
      <c r="C49" s="85">
        <f t="shared" si="0"/>
        <v>1.1428571428571428</v>
      </c>
      <c r="D49" s="79">
        <v>0</v>
      </c>
      <c r="E49" s="140">
        <v>825</v>
      </c>
      <c r="F49" s="85">
        <f t="shared" si="1"/>
        <v>157.14285714285714</v>
      </c>
      <c r="G49" s="68">
        <v>0</v>
      </c>
      <c r="H49" s="135">
        <v>778</v>
      </c>
      <c r="I49" s="77">
        <v>86.8</v>
      </c>
      <c r="J49" s="81">
        <v>253</v>
      </c>
      <c r="K49" s="85">
        <f t="shared" si="2"/>
        <v>48.19047619047619</v>
      </c>
      <c r="L49" s="22">
        <v>0</v>
      </c>
      <c r="M49" s="81">
        <v>253</v>
      </c>
      <c r="N49" s="153">
        <v>100</v>
      </c>
      <c r="O49" s="83">
        <v>301</v>
      </c>
      <c r="P49" s="85">
        <f t="shared" si="3"/>
        <v>57.333333333333336</v>
      </c>
      <c r="Q49" s="23">
        <v>0</v>
      </c>
      <c r="R49" s="91">
        <f t="shared" si="4"/>
        <v>263.8095238095238</v>
      </c>
      <c r="S49" s="7"/>
    </row>
    <row r="50" spans="1:19" x14ac:dyDescent="0.2">
      <c r="A50" s="17" t="s">
        <v>123</v>
      </c>
      <c r="B50" s="135">
        <v>8</v>
      </c>
      <c r="C50" s="85">
        <f t="shared" si="0"/>
        <v>1.5238095238095237</v>
      </c>
      <c r="D50" s="79">
        <v>0</v>
      </c>
      <c r="E50" s="140">
        <v>997</v>
      </c>
      <c r="F50" s="85">
        <f t="shared" si="1"/>
        <v>189.9047619047619</v>
      </c>
      <c r="G50" s="68">
        <v>0</v>
      </c>
      <c r="H50" s="135">
        <v>970</v>
      </c>
      <c r="I50" s="77">
        <v>85.5</v>
      </c>
      <c r="J50" s="81">
        <v>285</v>
      </c>
      <c r="K50" s="85">
        <f t="shared" si="2"/>
        <v>54.285714285714285</v>
      </c>
      <c r="L50" s="22">
        <v>0</v>
      </c>
      <c r="M50" s="81">
        <v>285</v>
      </c>
      <c r="N50" s="153">
        <v>100</v>
      </c>
      <c r="O50" s="83">
        <v>368</v>
      </c>
      <c r="P50" s="85">
        <f t="shared" si="3"/>
        <v>70.095238095238102</v>
      </c>
      <c r="Q50" s="23">
        <v>0</v>
      </c>
      <c r="R50" s="91">
        <f t="shared" si="4"/>
        <v>315.8095238095238</v>
      </c>
      <c r="S50" s="7"/>
    </row>
    <row r="51" spans="1:19" x14ac:dyDescent="0.2">
      <c r="A51" s="17" t="s">
        <v>122</v>
      </c>
      <c r="B51" s="135">
        <v>13</v>
      </c>
      <c r="C51" s="85">
        <f t="shared" si="0"/>
        <v>2.4761904761904763</v>
      </c>
      <c r="D51" s="79">
        <v>0</v>
      </c>
      <c r="E51" s="140">
        <v>812</v>
      </c>
      <c r="F51" s="85">
        <f t="shared" si="1"/>
        <v>154.66666666666666</v>
      </c>
      <c r="G51" s="68">
        <v>0</v>
      </c>
      <c r="H51" s="135">
        <v>770</v>
      </c>
      <c r="I51" s="77">
        <v>83</v>
      </c>
      <c r="J51" s="81">
        <v>197</v>
      </c>
      <c r="K51" s="85">
        <f t="shared" si="2"/>
        <v>37.523809523809526</v>
      </c>
      <c r="L51" s="22">
        <v>0</v>
      </c>
      <c r="M51" s="81">
        <v>197</v>
      </c>
      <c r="N51" s="153">
        <v>100</v>
      </c>
      <c r="O51" s="83">
        <v>322</v>
      </c>
      <c r="P51" s="85">
        <f t="shared" si="3"/>
        <v>61.333333333333336</v>
      </c>
      <c r="Q51" s="23">
        <v>0</v>
      </c>
      <c r="R51" s="91">
        <f t="shared" si="4"/>
        <v>256</v>
      </c>
      <c r="S51" s="7"/>
    </row>
    <row r="52" spans="1:19" x14ac:dyDescent="0.2">
      <c r="A52" s="15" t="s">
        <v>121</v>
      </c>
      <c r="B52" s="135">
        <v>7</v>
      </c>
      <c r="C52" s="85">
        <f t="shared" si="0"/>
        <v>1.3333333333333333</v>
      </c>
      <c r="D52" s="79">
        <v>0</v>
      </c>
      <c r="E52" s="140">
        <v>869</v>
      </c>
      <c r="F52" s="85">
        <f t="shared" si="1"/>
        <v>165.52380952380952</v>
      </c>
      <c r="G52" s="68">
        <v>0</v>
      </c>
      <c r="H52" s="135">
        <v>859</v>
      </c>
      <c r="I52" s="77">
        <v>82.2</v>
      </c>
      <c r="J52" s="81">
        <v>361</v>
      </c>
      <c r="K52" s="85">
        <f t="shared" si="2"/>
        <v>68.761904761904759</v>
      </c>
      <c r="L52" s="22">
        <v>0</v>
      </c>
      <c r="M52" s="81">
        <v>361</v>
      </c>
      <c r="N52" s="153">
        <v>100</v>
      </c>
      <c r="O52" s="83">
        <v>344</v>
      </c>
      <c r="P52" s="85">
        <f t="shared" si="3"/>
        <v>65.523809523809518</v>
      </c>
      <c r="Q52" s="23">
        <v>0</v>
      </c>
      <c r="R52" s="91">
        <f t="shared" si="4"/>
        <v>301.14285714285717</v>
      </c>
      <c r="S52" s="7"/>
    </row>
    <row r="53" spans="1:19" x14ac:dyDescent="0.2">
      <c r="A53" s="19" t="s">
        <v>120</v>
      </c>
      <c r="B53" s="135">
        <v>8</v>
      </c>
      <c r="C53" s="85">
        <f t="shared" si="0"/>
        <v>1.5238095238095237</v>
      </c>
      <c r="D53" s="79">
        <v>0</v>
      </c>
      <c r="E53" s="140">
        <v>971</v>
      </c>
      <c r="F53" s="85">
        <f t="shared" si="1"/>
        <v>184.95238095238096</v>
      </c>
      <c r="G53" s="68">
        <v>0</v>
      </c>
      <c r="H53" s="135">
        <v>923</v>
      </c>
      <c r="I53" s="77">
        <v>84.9</v>
      </c>
      <c r="J53" s="81">
        <v>415</v>
      </c>
      <c r="K53" s="85">
        <f t="shared" si="2"/>
        <v>79.047619047619051</v>
      </c>
      <c r="L53" s="22">
        <v>0</v>
      </c>
      <c r="M53" s="81">
        <v>415</v>
      </c>
      <c r="N53" s="153">
        <v>100</v>
      </c>
      <c r="O53" s="83">
        <v>648</v>
      </c>
      <c r="P53" s="85">
        <f t="shared" si="3"/>
        <v>123.42857142857143</v>
      </c>
      <c r="Q53" s="23">
        <v>0</v>
      </c>
      <c r="R53" s="91">
        <f t="shared" si="4"/>
        <v>388.95238095238096</v>
      </c>
      <c r="S53" s="7"/>
    </row>
    <row r="54" spans="1:19" s="9" customFormat="1" ht="11.25" customHeight="1" x14ac:dyDescent="0.2">
      <c r="A54" s="16" t="s">
        <v>127</v>
      </c>
      <c r="B54" s="135">
        <v>10</v>
      </c>
      <c r="C54" s="85">
        <f t="shared" si="0"/>
        <v>1.9047619047619047</v>
      </c>
      <c r="D54" s="79">
        <v>0</v>
      </c>
      <c r="E54" s="140">
        <v>960</v>
      </c>
      <c r="F54" s="85">
        <f t="shared" si="1"/>
        <v>182.85714285714286</v>
      </c>
      <c r="G54" s="68">
        <v>0</v>
      </c>
      <c r="H54" s="135">
        <v>912</v>
      </c>
      <c r="I54" s="77">
        <v>83.4</v>
      </c>
      <c r="J54" s="81">
        <v>276</v>
      </c>
      <c r="K54" s="85">
        <f t="shared" si="2"/>
        <v>52.571428571428569</v>
      </c>
      <c r="L54" s="22">
        <v>0</v>
      </c>
      <c r="M54" s="81">
        <v>276</v>
      </c>
      <c r="N54" s="153">
        <v>100</v>
      </c>
      <c r="O54" s="83">
        <v>234</v>
      </c>
      <c r="P54" s="85">
        <f t="shared" si="3"/>
        <v>44.571428571428569</v>
      </c>
      <c r="Q54" s="23">
        <v>0</v>
      </c>
      <c r="R54" s="91">
        <f t="shared" si="4"/>
        <v>281.90476190476193</v>
      </c>
      <c r="S54" s="8"/>
    </row>
    <row r="55" spans="1:19" s="9" customFormat="1" x14ac:dyDescent="0.2">
      <c r="A55" s="16" t="s">
        <v>131</v>
      </c>
      <c r="B55" s="135">
        <v>5</v>
      </c>
      <c r="C55" s="85">
        <f t="shared" si="0"/>
        <v>0.95238095238095233</v>
      </c>
      <c r="D55" s="79">
        <v>0</v>
      </c>
      <c r="E55" s="140">
        <v>1115</v>
      </c>
      <c r="F55" s="85">
        <f t="shared" si="1"/>
        <v>212.38095238095238</v>
      </c>
      <c r="G55" s="68">
        <v>0</v>
      </c>
      <c r="H55" s="135">
        <v>1038</v>
      </c>
      <c r="I55" s="77">
        <v>85.6</v>
      </c>
      <c r="J55" s="81">
        <v>283</v>
      </c>
      <c r="K55" s="85">
        <f t="shared" si="2"/>
        <v>53.904761904761905</v>
      </c>
      <c r="L55" s="22">
        <v>0</v>
      </c>
      <c r="M55" s="81">
        <v>283</v>
      </c>
      <c r="N55" s="153">
        <v>100</v>
      </c>
      <c r="O55" s="83">
        <v>275</v>
      </c>
      <c r="P55" s="85">
        <f t="shared" si="3"/>
        <v>52.38095238095238</v>
      </c>
      <c r="Q55" s="23">
        <v>0</v>
      </c>
      <c r="R55" s="91">
        <f t="shared" si="4"/>
        <v>319.61904761904759</v>
      </c>
      <c r="S55" s="8"/>
    </row>
    <row r="56" spans="1:19" s="9" customFormat="1" ht="12" customHeight="1" x14ac:dyDescent="0.2">
      <c r="A56" s="16" t="s">
        <v>130</v>
      </c>
      <c r="B56" s="135">
        <v>5</v>
      </c>
      <c r="C56" s="85">
        <f t="shared" si="0"/>
        <v>0.95238095238095233</v>
      </c>
      <c r="D56" s="79">
        <v>0</v>
      </c>
      <c r="E56" s="140">
        <v>707</v>
      </c>
      <c r="F56" s="85">
        <f t="shared" si="1"/>
        <v>134.66666666666666</v>
      </c>
      <c r="G56" s="68">
        <v>0</v>
      </c>
      <c r="H56" s="135">
        <v>673</v>
      </c>
      <c r="I56" s="77">
        <v>82.2</v>
      </c>
      <c r="J56" s="81">
        <v>242</v>
      </c>
      <c r="K56" s="85">
        <f t="shared" si="2"/>
        <v>46.095238095238095</v>
      </c>
      <c r="L56" s="22">
        <v>0</v>
      </c>
      <c r="M56" s="81">
        <v>242</v>
      </c>
      <c r="N56" s="153">
        <v>100</v>
      </c>
      <c r="O56" s="83">
        <v>354</v>
      </c>
      <c r="P56" s="85">
        <f t="shared" si="3"/>
        <v>67.428571428571431</v>
      </c>
      <c r="Q56" s="23">
        <v>0</v>
      </c>
      <c r="R56" s="91">
        <f t="shared" si="4"/>
        <v>249.14285714285714</v>
      </c>
      <c r="S56" s="8"/>
    </row>
    <row r="57" spans="1:19" s="9" customFormat="1" ht="10.5" customHeight="1" x14ac:dyDescent="0.2">
      <c r="A57" s="16" t="s">
        <v>129</v>
      </c>
      <c r="B57" s="135">
        <v>9</v>
      </c>
      <c r="C57" s="85">
        <f t="shared" si="0"/>
        <v>1.7142857142857142</v>
      </c>
      <c r="D57" s="79">
        <v>0</v>
      </c>
      <c r="E57" s="140">
        <v>2239</v>
      </c>
      <c r="F57" s="85">
        <f t="shared" si="1"/>
        <v>426.47619047619048</v>
      </c>
      <c r="G57" s="68">
        <v>0</v>
      </c>
      <c r="H57" s="135">
        <v>2224</v>
      </c>
      <c r="I57" s="77">
        <v>93.6</v>
      </c>
      <c r="J57" s="81">
        <v>398</v>
      </c>
      <c r="K57" s="85">
        <f t="shared" si="2"/>
        <v>75.80952380952381</v>
      </c>
      <c r="L57" s="22">
        <v>0</v>
      </c>
      <c r="M57" s="81">
        <v>398</v>
      </c>
      <c r="N57" s="153">
        <v>100</v>
      </c>
      <c r="O57" s="83">
        <v>453</v>
      </c>
      <c r="P57" s="85">
        <f t="shared" si="3"/>
        <v>86.285714285714292</v>
      </c>
      <c r="Q57" s="23">
        <v>0</v>
      </c>
      <c r="R57" s="91">
        <f t="shared" si="4"/>
        <v>590.28571428571433</v>
      </c>
      <c r="S57" s="8"/>
    </row>
    <row r="58" spans="1:19" s="9" customFormat="1" ht="10.5" customHeight="1" x14ac:dyDescent="0.2">
      <c r="A58" s="72" t="s">
        <v>128</v>
      </c>
      <c r="B58" s="135">
        <v>7</v>
      </c>
      <c r="C58" s="85">
        <f t="shared" si="0"/>
        <v>1.3333333333333333</v>
      </c>
      <c r="D58" s="79">
        <v>0</v>
      </c>
      <c r="E58" s="140">
        <v>1713</v>
      </c>
      <c r="F58" s="85">
        <f t="shared" si="1"/>
        <v>326.28571428571428</v>
      </c>
      <c r="G58" s="68">
        <v>0</v>
      </c>
      <c r="H58" s="135">
        <v>1688</v>
      </c>
      <c r="I58" s="77">
        <v>94.6</v>
      </c>
      <c r="J58" s="81">
        <v>305</v>
      </c>
      <c r="K58" s="85">
        <f t="shared" si="2"/>
        <v>58.095238095238095</v>
      </c>
      <c r="L58" s="22">
        <v>0</v>
      </c>
      <c r="M58" s="81">
        <v>305</v>
      </c>
      <c r="N58" s="153">
        <v>100</v>
      </c>
      <c r="O58" s="83">
        <v>500</v>
      </c>
      <c r="P58" s="85">
        <f t="shared" si="3"/>
        <v>95.238095238095241</v>
      </c>
      <c r="Q58" s="23">
        <v>0</v>
      </c>
      <c r="R58" s="91">
        <f t="shared" si="4"/>
        <v>480.95238095238096</v>
      </c>
      <c r="S58" s="8"/>
    </row>
    <row r="59" spans="1:19" s="9" customFormat="1" ht="10.5" customHeight="1" x14ac:dyDescent="0.2">
      <c r="A59" s="156" t="s">
        <v>240</v>
      </c>
      <c r="B59" s="135">
        <v>8</v>
      </c>
      <c r="C59" s="85">
        <f t="shared" si="0"/>
        <v>1.5238095238095237</v>
      </c>
      <c r="D59" s="79">
        <v>0</v>
      </c>
      <c r="E59" s="140">
        <v>733</v>
      </c>
      <c r="F59" s="85">
        <f t="shared" si="1"/>
        <v>139.61904761904762</v>
      </c>
      <c r="G59" s="68">
        <v>0</v>
      </c>
      <c r="H59" s="135">
        <v>697</v>
      </c>
      <c r="I59" s="77">
        <v>91</v>
      </c>
      <c r="J59" s="81">
        <v>342</v>
      </c>
      <c r="K59" s="85">
        <f t="shared" si="2"/>
        <v>65.142857142857139</v>
      </c>
      <c r="L59" s="22">
        <v>0</v>
      </c>
      <c r="M59" s="81">
        <v>342</v>
      </c>
      <c r="N59" s="153">
        <v>100</v>
      </c>
      <c r="O59" s="83">
        <v>448</v>
      </c>
      <c r="P59" s="85">
        <f t="shared" si="3"/>
        <v>85.333333333333329</v>
      </c>
      <c r="Q59" s="23">
        <v>0</v>
      </c>
      <c r="R59" s="91">
        <f t="shared" si="4"/>
        <v>291.61904761904759</v>
      </c>
      <c r="S59" s="8"/>
    </row>
    <row r="60" spans="1:19" x14ac:dyDescent="0.2">
      <c r="A60" s="15" t="s">
        <v>132</v>
      </c>
      <c r="B60" s="135">
        <v>8</v>
      </c>
      <c r="C60" s="85">
        <f t="shared" si="0"/>
        <v>1.5238095238095237</v>
      </c>
      <c r="D60" s="79">
        <v>0</v>
      </c>
      <c r="E60" s="140">
        <v>1458</v>
      </c>
      <c r="F60" s="85">
        <f t="shared" si="1"/>
        <v>277.71428571428572</v>
      </c>
      <c r="G60" s="68">
        <v>0</v>
      </c>
      <c r="H60" s="135">
        <v>1425</v>
      </c>
      <c r="I60" s="77">
        <v>92.4</v>
      </c>
      <c r="J60" s="81">
        <v>422</v>
      </c>
      <c r="K60" s="85">
        <f t="shared" si="2"/>
        <v>80.38095238095238</v>
      </c>
      <c r="L60" s="22">
        <v>0</v>
      </c>
      <c r="M60" s="81">
        <v>422</v>
      </c>
      <c r="N60" s="153">
        <v>100</v>
      </c>
      <c r="O60" s="83">
        <v>356</v>
      </c>
      <c r="P60" s="85">
        <f t="shared" si="3"/>
        <v>67.80952380952381</v>
      </c>
      <c r="Q60" s="23">
        <v>0</v>
      </c>
      <c r="R60" s="91">
        <f t="shared" si="4"/>
        <v>427.42857142857144</v>
      </c>
      <c r="S60" s="7"/>
    </row>
    <row r="61" spans="1:19" x14ac:dyDescent="0.2">
      <c r="A61" s="15" t="s">
        <v>133</v>
      </c>
      <c r="B61" s="135">
        <v>7</v>
      </c>
      <c r="C61" s="85">
        <f t="shared" si="0"/>
        <v>1.3333333333333333</v>
      </c>
      <c r="D61" s="79">
        <v>0</v>
      </c>
      <c r="E61" s="140">
        <v>1968</v>
      </c>
      <c r="F61" s="85">
        <f t="shared" si="1"/>
        <v>374.85714285714283</v>
      </c>
      <c r="G61" s="68">
        <v>0</v>
      </c>
      <c r="H61" s="135">
        <v>1946</v>
      </c>
      <c r="I61" s="77">
        <v>94.2</v>
      </c>
      <c r="J61" s="81">
        <v>276</v>
      </c>
      <c r="K61" s="85">
        <f t="shared" si="2"/>
        <v>52.571428571428569</v>
      </c>
      <c r="L61" s="22">
        <v>0</v>
      </c>
      <c r="M61" s="81">
        <v>276</v>
      </c>
      <c r="N61" s="153">
        <v>100</v>
      </c>
      <c r="O61" s="83">
        <v>286</v>
      </c>
      <c r="P61" s="85">
        <f t="shared" si="3"/>
        <v>54.476190476190474</v>
      </c>
      <c r="Q61" s="23">
        <v>0</v>
      </c>
      <c r="R61" s="91">
        <f t="shared" si="4"/>
        <v>483.23809523809524</v>
      </c>
      <c r="S61" s="7"/>
    </row>
    <row r="62" spans="1:19" x14ac:dyDescent="0.2">
      <c r="A62" s="15" t="s">
        <v>134</v>
      </c>
      <c r="B62" s="135">
        <v>8</v>
      </c>
      <c r="C62" s="85">
        <f t="shared" si="0"/>
        <v>1.5238095238095237</v>
      </c>
      <c r="D62" s="79">
        <v>0</v>
      </c>
      <c r="E62" s="140">
        <v>1637</v>
      </c>
      <c r="F62" s="85">
        <f t="shared" si="1"/>
        <v>311.8095238095238</v>
      </c>
      <c r="G62" s="68">
        <v>0</v>
      </c>
      <c r="H62" s="135">
        <v>1558</v>
      </c>
      <c r="I62" s="77">
        <v>91.3</v>
      </c>
      <c r="J62" s="81">
        <v>359</v>
      </c>
      <c r="K62" s="85">
        <f t="shared" si="2"/>
        <v>68.38095238095238</v>
      </c>
      <c r="L62" s="22">
        <v>0</v>
      </c>
      <c r="M62" s="81">
        <v>359</v>
      </c>
      <c r="N62" s="153">
        <v>100</v>
      </c>
      <c r="O62" s="83">
        <v>469</v>
      </c>
      <c r="P62" s="85">
        <f t="shared" si="3"/>
        <v>89.333333333333329</v>
      </c>
      <c r="Q62" s="23">
        <v>0</v>
      </c>
      <c r="R62" s="91">
        <f t="shared" si="4"/>
        <v>471.04761904761904</v>
      </c>
      <c r="S62" s="7"/>
    </row>
    <row r="63" spans="1:19" x14ac:dyDescent="0.2">
      <c r="A63" s="15" t="s">
        <v>135</v>
      </c>
      <c r="B63" s="135">
        <v>12</v>
      </c>
      <c r="C63" s="85">
        <f t="shared" si="0"/>
        <v>2.2857142857142856</v>
      </c>
      <c r="D63" s="79">
        <v>0</v>
      </c>
      <c r="E63" s="140">
        <v>789</v>
      </c>
      <c r="F63" s="85">
        <f t="shared" si="1"/>
        <v>150.28571428571428</v>
      </c>
      <c r="G63" s="68">
        <v>0</v>
      </c>
      <c r="H63" s="135">
        <v>653</v>
      </c>
      <c r="I63" s="77">
        <v>87.7</v>
      </c>
      <c r="J63" s="81">
        <v>336</v>
      </c>
      <c r="K63" s="85">
        <f t="shared" si="2"/>
        <v>64</v>
      </c>
      <c r="L63" s="22">
        <v>0</v>
      </c>
      <c r="M63" s="81">
        <v>336</v>
      </c>
      <c r="N63" s="153">
        <v>100</v>
      </c>
      <c r="O63" s="83">
        <v>296</v>
      </c>
      <c r="P63" s="85">
        <f t="shared" si="3"/>
        <v>56.38095238095238</v>
      </c>
      <c r="Q63" s="23">
        <v>0</v>
      </c>
      <c r="R63" s="91">
        <f t="shared" si="4"/>
        <v>272.95238095238096</v>
      </c>
      <c r="S63" s="7"/>
    </row>
    <row r="64" spans="1:19" x14ac:dyDescent="0.2">
      <c r="A64" s="15" t="s">
        <v>136</v>
      </c>
      <c r="B64" s="135">
        <v>11</v>
      </c>
      <c r="C64" s="85">
        <f t="shared" si="0"/>
        <v>2.0952380952380953</v>
      </c>
      <c r="D64" s="79">
        <v>0</v>
      </c>
      <c r="E64" s="140">
        <v>906</v>
      </c>
      <c r="F64" s="85">
        <f t="shared" si="1"/>
        <v>172.57142857142858</v>
      </c>
      <c r="G64" s="68">
        <v>0</v>
      </c>
      <c r="H64" s="135">
        <v>886</v>
      </c>
      <c r="I64" s="77">
        <v>89.3</v>
      </c>
      <c r="J64" s="81">
        <v>293</v>
      </c>
      <c r="K64" s="85">
        <f t="shared" si="2"/>
        <v>55.80952380952381</v>
      </c>
      <c r="L64" s="22">
        <v>0</v>
      </c>
      <c r="M64" s="81">
        <v>293</v>
      </c>
      <c r="N64" s="153">
        <v>100</v>
      </c>
      <c r="O64" s="83">
        <v>272</v>
      </c>
      <c r="P64" s="85">
        <f t="shared" si="3"/>
        <v>51.80952380952381</v>
      </c>
      <c r="Q64" s="23">
        <v>0</v>
      </c>
      <c r="R64" s="91">
        <f t="shared" si="4"/>
        <v>282.28571428571428</v>
      </c>
      <c r="S64" s="7"/>
    </row>
    <row r="65" spans="1:19" x14ac:dyDescent="0.2">
      <c r="A65" s="17" t="s">
        <v>137</v>
      </c>
      <c r="B65" s="135">
        <v>11</v>
      </c>
      <c r="C65" s="85">
        <f t="shared" si="0"/>
        <v>2.0952380952380953</v>
      </c>
      <c r="D65" s="79">
        <v>0</v>
      </c>
      <c r="E65" s="140">
        <v>844</v>
      </c>
      <c r="F65" s="85">
        <f t="shared" si="1"/>
        <v>160.76190476190476</v>
      </c>
      <c r="G65" s="68">
        <v>0</v>
      </c>
      <c r="H65" s="135">
        <v>816</v>
      </c>
      <c r="I65" s="77">
        <v>87.3</v>
      </c>
      <c r="J65" s="81">
        <v>383</v>
      </c>
      <c r="K65" s="85">
        <f t="shared" si="2"/>
        <v>72.952380952380949</v>
      </c>
      <c r="L65" s="22">
        <v>0</v>
      </c>
      <c r="M65" s="81">
        <v>383</v>
      </c>
      <c r="N65" s="153">
        <v>100</v>
      </c>
      <c r="O65" s="83">
        <v>291</v>
      </c>
      <c r="P65" s="85">
        <f t="shared" si="3"/>
        <v>55.428571428571431</v>
      </c>
      <c r="Q65" s="23">
        <v>0</v>
      </c>
      <c r="R65" s="91">
        <f t="shared" si="4"/>
        <v>291.23809523809524</v>
      </c>
      <c r="S65" s="7"/>
    </row>
    <row r="66" spans="1:19" x14ac:dyDescent="0.2">
      <c r="A66" s="15" t="s">
        <v>138</v>
      </c>
      <c r="B66" s="135">
        <v>4</v>
      </c>
      <c r="C66" s="85">
        <f t="shared" si="0"/>
        <v>0.76190476190476186</v>
      </c>
      <c r="D66" s="79">
        <v>0</v>
      </c>
      <c r="E66" s="140">
        <v>973</v>
      </c>
      <c r="F66" s="85">
        <f t="shared" si="1"/>
        <v>185.33333333333334</v>
      </c>
      <c r="G66" s="68">
        <v>0</v>
      </c>
      <c r="H66" s="135">
        <v>841</v>
      </c>
      <c r="I66" s="77">
        <v>92.9</v>
      </c>
      <c r="J66" s="81">
        <v>268</v>
      </c>
      <c r="K66" s="85">
        <f t="shared" si="2"/>
        <v>51.047619047619051</v>
      </c>
      <c r="L66" s="22">
        <v>0</v>
      </c>
      <c r="M66" s="81">
        <v>268</v>
      </c>
      <c r="N66" s="153">
        <v>100</v>
      </c>
      <c r="O66" s="83">
        <v>404</v>
      </c>
      <c r="P66" s="85">
        <f t="shared" si="3"/>
        <v>76.952380952380949</v>
      </c>
      <c r="Q66" s="23">
        <v>0</v>
      </c>
      <c r="R66" s="91">
        <f t="shared" si="4"/>
        <v>314.09523809523807</v>
      </c>
      <c r="S66" s="7"/>
    </row>
    <row r="67" spans="1:19" x14ac:dyDescent="0.2">
      <c r="A67" s="15" t="s">
        <v>139</v>
      </c>
      <c r="B67" s="135">
        <v>4</v>
      </c>
      <c r="C67" s="85">
        <f t="shared" si="0"/>
        <v>0.76190476190476186</v>
      </c>
      <c r="D67" s="79">
        <v>0</v>
      </c>
      <c r="E67" s="140">
        <v>1125</v>
      </c>
      <c r="F67" s="85">
        <f t="shared" si="1"/>
        <v>214.28571428571428</v>
      </c>
      <c r="G67" s="68">
        <v>0</v>
      </c>
      <c r="H67" s="135">
        <v>1113</v>
      </c>
      <c r="I67" s="77">
        <v>90.7</v>
      </c>
      <c r="J67" s="81">
        <v>485</v>
      </c>
      <c r="K67" s="85">
        <f t="shared" si="2"/>
        <v>92.38095238095238</v>
      </c>
      <c r="L67" s="22">
        <v>0</v>
      </c>
      <c r="M67" s="81">
        <v>485</v>
      </c>
      <c r="N67" s="153">
        <v>100</v>
      </c>
      <c r="O67" s="83">
        <v>306</v>
      </c>
      <c r="P67" s="85">
        <f t="shared" si="3"/>
        <v>58.285714285714285</v>
      </c>
      <c r="Q67" s="23">
        <v>0</v>
      </c>
      <c r="R67" s="91">
        <f t="shared" si="4"/>
        <v>365.71428571428572</v>
      </c>
      <c r="S67" s="7"/>
    </row>
    <row r="68" spans="1:19" x14ac:dyDescent="0.2">
      <c r="A68" s="15" t="s">
        <v>140</v>
      </c>
      <c r="B68" s="135">
        <v>8</v>
      </c>
      <c r="C68" s="85">
        <f t="shared" si="0"/>
        <v>1.5238095238095237</v>
      </c>
      <c r="D68" s="79">
        <v>0</v>
      </c>
      <c r="E68" s="140">
        <v>1005</v>
      </c>
      <c r="F68" s="85">
        <f t="shared" si="1"/>
        <v>191.42857142857142</v>
      </c>
      <c r="G68" s="68">
        <v>0</v>
      </c>
      <c r="H68" s="135">
        <v>984</v>
      </c>
      <c r="I68" s="77">
        <v>90.9</v>
      </c>
      <c r="J68" s="81">
        <v>302</v>
      </c>
      <c r="K68" s="85">
        <f t="shared" si="2"/>
        <v>57.523809523809526</v>
      </c>
      <c r="L68" s="22">
        <v>0</v>
      </c>
      <c r="M68" s="81">
        <v>302</v>
      </c>
      <c r="N68" s="153">
        <v>100</v>
      </c>
      <c r="O68" s="83">
        <v>407</v>
      </c>
      <c r="P68" s="85">
        <f t="shared" si="3"/>
        <v>77.523809523809518</v>
      </c>
      <c r="Q68" s="23">
        <v>0</v>
      </c>
      <c r="R68" s="91">
        <f t="shared" si="4"/>
        <v>328</v>
      </c>
      <c r="S68" s="7"/>
    </row>
    <row r="69" spans="1:19" x14ac:dyDescent="0.2">
      <c r="A69" s="15" t="s">
        <v>141</v>
      </c>
      <c r="B69" s="135">
        <v>11</v>
      </c>
      <c r="C69" s="85">
        <f t="shared" si="0"/>
        <v>2.0952380952380953</v>
      </c>
      <c r="D69" s="79">
        <v>0</v>
      </c>
      <c r="E69" s="140">
        <v>836</v>
      </c>
      <c r="F69" s="85">
        <f t="shared" si="1"/>
        <v>159.23809523809524</v>
      </c>
      <c r="G69" s="68">
        <v>0</v>
      </c>
      <c r="H69" s="135">
        <v>816</v>
      </c>
      <c r="I69" s="77">
        <v>91.8</v>
      </c>
      <c r="J69" s="81">
        <v>264</v>
      </c>
      <c r="K69" s="85">
        <f t="shared" si="2"/>
        <v>50.285714285714285</v>
      </c>
      <c r="L69" s="22">
        <v>0</v>
      </c>
      <c r="M69" s="81">
        <v>264</v>
      </c>
      <c r="N69" s="153">
        <v>100</v>
      </c>
      <c r="O69" s="83">
        <v>375</v>
      </c>
      <c r="P69" s="85">
        <f t="shared" si="3"/>
        <v>71.428571428571431</v>
      </c>
      <c r="Q69" s="23">
        <v>0</v>
      </c>
      <c r="R69" s="91">
        <f t="shared" si="4"/>
        <v>283.04761904761904</v>
      </c>
      <c r="S69" s="7"/>
    </row>
    <row r="70" spans="1:19" x14ac:dyDescent="0.2">
      <c r="A70" s="15" t="s">
        <v>142</v>
      </c>
      <c r="B70" s="135">
        <v>7</v>
      </c>
      <c r="C70" s="85">
        <f t="shared" si="0"/>
        <v>1.3333333333333333</v>
      </c>
      <c r="D70" s="79">
        <v>0</v>
      </c>
      <c r="E70" s="140">
        <v>1004</v>
      </c>
      <c r="F70" s="85">
        <f t="shared" si="1"/>
        <v>191.23809523809524</v>
      </c>
      <c r="G70" s="68">
        <v>0</v>
      </c>
      <c r="H70" s="135">
        <v>989</v>
      </c>
      <c r="I70" s="77">
        <v>93.2</v>
      </c>
      <c r="J70" s="81">
        <v>217</v>
      </c>
      <c r="K70" s="85">
        <f t="shared" si="2"/>
        <v>41.333333333333336</v>
      </c>
      <c r="L70" s="22">
        <v>0</v>
      </c>
      <c r="M70" s="81">
        <v>217</v>
      </c>
      <c r="N70" s="153">
        <v>100</v>
      </c>
      <c r="O70" s="83">
        <v>320</v>
      </c>
      <c r="P70" s="85">
        <f t="shared" si="3"/>
        <v>60.952380952380949</v>
      </c>
      <c r="Q70" s="23">
        <v>0</v>
      </c>
      <c r="R70" s="91">
        <f t="shared" si="4"/>
        <v>294.85714285714283</v>
      </c>
      <c r="S70" s="7"/>
    </row>
    <row r="71" spans="1:19" x14ac:dyDescent="0.2">
      <c r="A71" s="15" t="s">
        <v>143</v>
      </c>
      <c r="B71" s="135">
        <v>7</v>
      </c>
      <c r="C71" s="85">
        <f t="shared" si="0"/>
        <v>1.3333333333333333</v>
      </c>
      <c r="D71" s="79">
        <v>0</v>
      </c>
      <c r="E71" s="140">
        <v>1212</v>
      </c>
      <c r="F71" s="85">
        <f t="shared" si="1"/>
        <v>230.85714285714286</v>
      </c>
      <c r="G71" s="68">
        <v>0</v>
      </c>
      <c r="H71" s="135">
        <v>1190</v>
      </c>
      <c r="I71" s="77">
        <v>93.9</v>
      </c>
      <c r="J71" s="81">
        <v>300</v>
      </c>
      <c r="K71" s="85">
        <f t="shared" si="2"/>
        <v>57.142857142857146</v>
      </c>
      <c r="L71" s="22">
        <v>0</v>
      </c>
      <c r="M71" s="81">
        <v>300</v>
      </c>
      <c r="N71" s="153">
        <v>100</v>
      </c>
      <c r="O71" s="83">
        <v>334</v>
      </c>
      <c r="P71" s="85">
        <f t="shared" si="3"/>
        <v>63.61904761904762</v>
      </c>
      <c r="Q71" s="23">
        <v>0</v>
      </c>
      <c r="R71" s="91">
        <f t="shared" si="4"/>
        <v>352.95238095238096</v>
      </c>
      <c r="S71" s="7"/>
    </row>
    <row r="72" spans="1:19" x14ac:dyDescent="0.2">
      <c r="A72" s="15" t="s">
        <v>144</v>
      </c>
      <c r="B72" s="135">
        <v>5</v>
      </c>
      <c r="C72" s="85">
        <f t="shared" si="0"/>
        <v>0.95238095238095233</v>
      </c>
      <c r="D72" s="79">
        <v>0</v>
      </c>
      <c r="E72" s="140">
        <v>1231</v>
      </c>
      <c r="F72" s="85">
        <f t="shared" si="1"/>
        <v>234.47619047619048</v>
      </c>
      <c r="G72" s="68">
        <v>0</v>
      </c>
      <c r="H72" s="135">
        <v>1214</v>
      </c>
      <c r="I72" s="77">
        <v>94.3</v>
      </c>
      <c r="J72" s="81">
        <v>332</v>
      </c>
      <c r="K72" s="85">
        <f t="shared" si="2"/>
        <v>63.238095238095241</v>
      </c>
      <c r="L72" s="22">
        <v>0</v>
      </c>
      <c r="M72" s="81">
        <v>332</v>
      </c>
      <c r="N72" s="153">
        <v>100</v>
      </c>
      <c r="O72" s="83">
        <v>216</v>
      </c>
      <c r="P72" s="85">
        <f t="shared" si="3"/>
        <v>41.142857142857146</v>
      </c>
      <c r="Q72" s="23">
        <v>0</v>
      </c>
      <c r="R72" s="91">
        <f t="shared" si="4"/>
        <v>339.8095238095238</v>
      </c>
      <c r="S72" s="7"/>
    </row>
    <row r="73" spans="1:19" x14ac:dyDescent="0.2">
      <c r="A73" s="15" t="s">
        <v>145</v>
      </c>
      <c r="B73" s="135">
        <v>4</v>
      </c>
      <c r="C73" s="85">
        <f t="shared" si="0"/>
        <v>0.76190476190476186</v>
      </c>
      <c r="D73" s="79">
        <v>0</v>
      </c>
      <c r="E73" s="140">
        <v>1222</v>
      </c>
      <c r="F73" s="85">
        <f t="shared" si="1"/>
        <v>232.76190476190476</v>
      </c>
      <c r="G73" s="68">
        <v>0</v>
      </c>
      <c r="H73" s="135">
        <v>1189</v>
      </c>
      <c r="I73" s="77">
        <v>92.3</v>
      </c>
      <c r="J73" s="81">
        <v>341</v>
      </c>
      <c r="K73" s="85">
        <f t="shared" si="2"/>
        <v>64.952380952380949</v>
      </c>
      <c r="L73" s="22">
        <v>0</v>
      </c>
      <c r="M73" s="81">
        <v>341</v>
      </c>
      <c r="N73" s="153">
        <v>100</v>
      </c>
      <c r="O73" s="83">
        <v>270</v>
      </c>
      <c r="P73" s="85">
        <f t="shared" si="3"/>
        <v>51.428571428571431</v>
      </c>
      <c r="Q73" s="23">
        <v>0</v>
      </c>
      <c r="R73" s="91">
        <f t="shared" si="4"/>
        <v>349.90476190476193</v>
      </c>
      <c r="S73" s="7"/>
    </row>
    <row r="74" spans="1:19" x14ac:dyDescent="0.2">
      <c r="A74" s="15" t="s">
        <v>146</v>
      </c>
      <c r="B74" s="135">
        <v>2</v>
      </c>
      <c r="C74" s="85">
        <f t="shared" si="0"/>
        <v>0.38095238095238093</v>
      </c>
      <c r="D74" s="79">
        <v>0</v>
      </c>
      <c r="E74" s="140">
        <v>1327</v>
      </c>
      <c r="F74" s="85">
        <f t="shared" si="1"/>
        <v>252.76190476190476</v>
      </c>
      <c r="G74" s="68">
        <v>0</v>
      </c>
      <c r="H74" s="135">
        <v>1304</v>
      </c>
      <c r="I74" s="77">
        <v>95.1</v>
      </c>
      <c r="J74" s="81">
        <v>301</v>
      </c>
      <c r="K74" s="85">
        <f t="shared" si="2"/>
        <v>57.333333333333336</v>
      </c>
      <c r="L74" s="22">
        <v>0</v>
      </c>
      <c r="M74" s="81">
        <v>301</v>
      </c>
      <c r="N74" s="153">
        <v>100</v>
      </c>
      <c r="O74" s="83">
        <v>297</v>
      </c>
      <c r="P74" s="85">
        <f t="shared" si="3"/>
        <v>56.571428571428569</v>
      </c>
      <c r="Q74" s="23">
        <v>0</v>
      </c>
      <c r="R74" s="91">
        <f t="shared" si="4"/>
        <v>367.04761904761904</v>
      </c>
      <c r="S74" s="7"/>
    </row>
    <row r="75" spans="1:19" x14ac:dyDescent="0.2">
      <c r="A75" s="15" t="s">
        <v>149</v>
      </c>
      <c r="B75" s="135">
        <v>4</v>
      </c>
      <c r="C75" s="85">
        <f t="shared" si="0"/>
        <v>0.76190476190476186</v>
      </c>
      <c r="D75" s="79">
        <v>0</v>
      </c>
      <c r="E75" s="140">
        <v>390</v>
      </c>
      <c r="F75" s="85">
        <f t="shared" si="1"/>
        <v>74.285714285714292</v>
      </c>
      <c r="G75" s="68">
        <v>0</v>
      </c>
      <c r="H75" s="135">
        <v>387</v>
      </c>
      <c r="I75" s="77">
        <v>93.5</v>
      </c>
      <c r="J75" s="81">
        <v>89</v>
      </c>
      <c r="K75" s="85">
        <f t="shared" si="2"/>
        <v>16.952380952380953</v>
      </c>
      <c r="L75" s="22">
        <v>0</v>
      </c>
      <c r="M75" s="81">
        <v>89</v>
      </c>
      <c r="N75" s="153">
        <v>100</v>
      </c>
      <c r="O75" s="83">
        <v>139</v>
      </c>
      <c r="P75" s="85">
        <f t="shared" si="3"/>
        <v>26.476190476190474</v>
      </c>
      <c r="Q75" s="23">
        <v>0</v>
      </c>
      <c r="R75" s="91">
        <f t="shared" si="4"/>
        <v>118.47619047619048</v>
      </c>
      <c r="S75" s="7"/>
    </row>
    <row r="76" spans="1:19" x14ac:dyDescent="0.2">
      <c r="A76" s="15" t="s">
        <v>147</v>
      </c>
      <c r="B76" s="135">
        <v>3</v>
      </c>
      <c r="C76" s="85">
        <f t="shared" ref="C76:C138" si="5">B76/5.25</f>
        <v>0.5714285714285714</v>
      </c>
      <c r="D76" s="79">
        <v>0</v>
      </c>
      <c r="E76" s="140">
        <v>510</v>
      </c>
      <c r="F76" s="85">
        <f t="shared" ref="F76:F138" si="6">E76/5.25</f>
        <v>97.142857142857139</v>
      </c>
      <c r="G76" s="68">
        <v>0</v>
      </c>
      <c r="H76" s="135">
        <v>502</v>
      </c>
      <c r="I76" s="77">
        <v>95.6</v>
      </c>
      <c r="J76" s="81">
        <v>122</v>
      </c>
      <c r="K76" s="85">
        <f t="shared" ref="K76:K138" si="7">J76/5.25</f>
        <v>23.238095238095237</v>
      </c>
      <c r="L76" s="22">
        <v>0</v>
      </c>
      <c r="M76" s="81">
        <v>122</v>
      </c>
      <c r="N76" s="153">
        <v>100</v>
      </c>
      <c r="O76" s="83">
        <v>147</v>
      </c>
      <c r="P76" s="85">
        <f t="shared" ref="P76:P138" si="8">O76/5.25</f>
        <v>28</v>
      </c>
      <c r="Q76" s="23">
        <v>0</v>
      </c>
      <c r="R76" s="91">
        <f t="shared" ref="R76:R138" si="9">(O76+J76+E76+B76)/5.25</f>
        <v>148.95238095238096</v>
      </c>
      <c r="S76" s="7"/>
    </row>
    <row r="77" spans="1:19" x14ac:dyDescent="0.2">
      <c r="A77" s="15" t="s">
        <v>148</v>
      </c>
      <c r="B77" s="135">
        <v>4</v>
      </c>
      <c r="C77" s="85">
        <f t="shared" si="5"/>
        <v>0.76190476190476186</v>
      </c>
      <c r="D77" s="79">
        <v>0</v>
      </c>
      <c r="E77" s="140">
        <v>817</v>
      </c>
      <c r="F77" s="85">
        <f t="shared" si="6"/>
        <v>155.61904761904762</v>
      </c>
      <c r="G77" s="68">
        <v>0</v>
      </c>
      <c r="H77" s="135">
        <v>795</v>
      </c>
      <c r="I77" s="77">
        <v>87.5</v>
      </c>
      <c r="J77" s="81">
        <v>317</v>
      </c>
      <c r="K77" s="85">
        <f t="shared" si="7"/>
        <v>60.38095238095238</v>
      </c>
      <c r="L77" s="22">
        <v>0</v>
      </c>
      <c r="M77" s="81">
        <v>317</v>
      </c>
      <c r="N77" s="153">
        <v>100</v>
      </c>
      <c r="O77" s="83">
        <v>301</v>
      </c>
      <c r="P77" s="85">
        <f t="shared" si="8"/>
        <v>57.333333333333336</v>
      </c>
      <c r="Q77" s="23">
        <v>0</v>
      </c>
      <c r="R77" s="91">
        <f t="shared" si="9"/>
        <v>274.09523809523807</v>
      </c>
      <c r="S77" s="7"/>
    </row>
    <row r="78" spans="1:19" x14ac:dyDescent="0.2">
      <c r="A78" s="15" t="s">
        <v>150</v>
      </c>
      <c r="B78" s="135">
        <v>3</v>
      </c>
      <c r="C78" s="85">
        <f t="shared" si="5"/>
        <v>0.5714285714285714</v>
      </c>
      <c r="D78" s="79">
        <v>0</v>
      </c>
      <c r="E78" s="140">
        <v>983</v>
      </c>
      <c r="F78" s="85">
        <f t="shared" si="6"/>
        <v>187.23809523809524</v>
      </c>
      <c r="G78" s="68">
        <v>0</v>
      </c>
      <c r="H78" s="135">
        <v>959</v>
      </c>
      <c r="I78" s="77">
        <v>90.4</v>
      </c>
      <c r="J78" s="81">
        <v>368</v>
      </c>
      <c r="K78" s="85">
        <f t="shared" si="7"/>
        <v>70.095238095238102</v>
      </c>
      <c r="L78" s="22">
        <v>0</v>
      </c>
      <c r="M78" s="81">
        <v>368</v>
      </c>
      <c r="N78" s="153">
        <v>100</v>
      </c>
      <c r="O78" s="83">
        <v>411</v>
      </c>
      <c r="P78" s="85">
        <f t="shared" si="8"/>
        <v>78.285714285714292</v>
      </c>
      <c r="Q78" s="23">
        <v>0</v>
      </c>
      <c r="R78" s="91">
        <f t="shared" si="9"/>
        <v>336.1904761904762</v>
      </c>
      <c r="S78" s="7"/>
    </row>
    <row r="79" spans="1:19" x14ac:dyDescent="0.2">
      <c r="A79" s="15" t="s">
        <v>151</v>
      </c>
      <c r="B79" s="135">
        <v>5</v>
      </c>
      <c r="C79" s="85">
        <f t="shared" si="5"/>
        <v>0.95238095238095233</v>
      </c>
      <c r="D79" s="79">
        <v>0</v>
      </c>
      <c r="E79" s="140">
        <v>774</v>
      </c>
      <c r="F79" s="85">
        <f t="shared" si="6"/>
        <v>147.42857142857142</v>
      </c>
      <c r="G79" s="68">
        <v>0</v>
      </c>
      <c r="H79" s="135">
        <v>759</v>
      </c>
      <c r="I79" s="77">
        <v>94.6</v>
      </c>
      <c r="J79" s="81">
        <v>166</v>
      </c>
      <c r="K79" s="85">
        <f t="shared" si="7"/>
        <v>31.61904761904762</v>
      </c>
      <c r="L79" s="22">
        <v>0</v>
      </c>
      <c r="M79" s="81">
        <v>166</v>
      </c>
      <c r="N79" s="153">
        <v>100</v>
      </c>
      <c r="O79" s="83">
        <v>254</v>
      </c>
      <c r="P79" s="85">
        <f t="shared" si="8"/>
        <v>48.38095238095238</v>
      </c>
      <c r="Q79" s="23">
        <v>0</v>
      </c>
      <c r="R79" s="91">
        <f t="shared" si="9"/>
        <v>228.38095238095238</v>
      </c>
      <c r="S79" s="7"/>
    </row>
    <row r="80" spans="1:19" x14ac:dyDescent="0.2">
      <c r="A80" s="15" t="s">
        <v>152</v>
      </c>
      <c r="B80" s="135">
        <v>9</v>
      </c>
      <c r="C80" s="85">
        <f t="shared" si="5"/>
        <v>1.7142857142857142</v>
      </c>
      <c r="D80" s="79">
        <v>0</v>
      </c>
      <c r="E80" s="140">
        <v>768</v>
      </c>
      <c r="F80" s="85">
        <f t="shared" si="6"/>
        <v>146.28571428571428</v>
      </c>
      <c r="G80" s="68">
        <v>0</v>
      </c>
      <c r="H80" s="135">
        <v>747</v>
      </c>
      <c r="I80" s="77">
        <v>89.8</v>
      </c>
      <c r="J80" s="81">
        <v>152</v>
      </c>
      <c r="K80" s="85">
        <f t="shared" si="7"/>
        <v>28.952380952380953</v>
      </c>
      <c r="L80" s="22">
        <v>0</v>
      </c>
      <c r="M80" s="81">
        <v>152</v>
      </c>
      <c r="N80" s="153">
        <v>100</v>
      </c>
      <c r="O80" s="83">
        <v>291</v>
      </c>
      <c r="P80" s="85">
        <f t="shared" si="8"/>
        <v>55.428571428571431</v>
      </c>
      <c r="Q80" s="23">
        <v>0</v>
      </c>
      <c r="R80" s="91">
        <f t="shared" si="9"/>
        <v>232.38095238095238</v>
      </c>
      <c r="S80" s="7"/>
    </row>
    <row r="81" spans="1:19" x14ac:dyDescent="0.2">
      <c r="A81" s="15" t="s">
        <v>153</v>
      </c>
      <c r="B81" s="135">
        <v>10</v>
      </c>
      <c r="C81" s="85">
        <f t="shared" si="5"/>
        <v>1.9047619047619047</v>
      </c>
      <c r="D81" s="79">
        <v>0</v>
      </c>
      <c r="E81" s="140">
        <v>1078</v>
      </c>
      <c r="F81" s="85">
        <f t="shared" si="6"/>
        <v>205.33333333333334</v>
      </c>
      <c r="G81" s="68">
        <v>0</v>
      </c>
      <c r="H81" s="135">
        <v>1060</v>
      </c>
      <c r="I81" s="77">
        <v>93.3</v>
      </c>
      <c r="J81" s="81">
        <v>188</v>
      </c>
      <c r="K81" s="85">
        <f t="shared" si="7"/>
        <v>35.80952380952381</v>
      </c>
      <c r="L81" s="22">
        <v>0</v>
      </c>
      <c r="M81" s="81">
        <v>188</v>
      </c>
      <c r="N81" s="153">
        <v>100</v>
      </c>
      <c r="O81" s="83">
        <v>341</v>
      </c>
      <c r="P81" s="85">
        <f t="shared" si="8"/>
        <v>64.952380952380949</v>
      </c>
      <c r="Q81" s="23">
        <v>0</v>
      </c>
      <c r="R81" s="91">
        <f t="shared" si="9"/>
        <v>308</v>
      </c>
      <c r="S81" s="7"/>
    </row>
    <row r="82" spans="1:19" x14ac:dyDescent="0.2">
      <c r="A82" s="15" t="s">
        <v>154</v>
      </c>
      <c r="B82" s="135">
        <v>16</v>
      </c>
      <c r="C82" s="85">
        <f t="shared" si="5"/>
        <v>3.0476190476190474</v>
      </c>
      <c r="D82" s="79">
        <v>0</v>
      </c>
      <c r="E82" s="140">
        <v>757</v>
      </c>
      <c r="F82" s="85">
        <f t="shared" si="6"/>
        <v>144.1904761904762</v>
      </c>
      <c r="G82" s="68">
        <v>0</v>
      </c>
      <c r="H82" s="135">
        <v>735</v>
      </c>
      <c r="I82" s="77">
        <v>89.3</v>
      </c>
      <c r="J82" s="81">
        <v>186</v>
      </c>
      <c r="K82" s="85">
        <f t="shared" si="7"/>
        <v>35.428571428571431</v>
      </c>
      <c r="L82" s="22">
        <v>0</v>
      </c>
      <c r="M82" s="81">
        <v>186</v>
      </c>
      <c r="N82" s="153">
        <v>100</v>
      </c>
      <c r="O82" s="83">
        <v>350</v>
      </c>
      <c r="P82" s="85">
        <f t="shared" si="8"/>
        <v>66.666666666666671</v>
      </c>
      <c r="Q82" s="23">
        <v>0</v>
      </c>
      <c r="R82" s="91">
        <f t="shared" si="9"/>
        <v>249.33333333333334</v>
      </c>
      <c r="S82" s="7"/>
    </row>
    <row r="83" spans="1:19" x14ac:dyDescent="0.2">
      <c r="A83" s="15" t="s">
        <v>155</v>
      </c>
      <c r="B83" s="135">
        <v>4</v>
      </c>
      <c r="C83" s="85">
        <f t="shared" si="5"/>
        <v>0.76190476190476186</v>
      </c>
      <c r="D83" s="79">
        <v>0</v>
      </c>
      <c r="E83" s="140">
        <v>943</v>
      </c>
      <c r="F83" s="85">
        <f t="shared" si="6"/>
        <v>179.61904761904762</v>
      </c>
      <c r="G83" s="68">
        <v>0</v>
      </c>
      <c r="H83" s="135">
        <v>922</v>
      </c>
      <c r="I83" s="77">
        <v>88.8</v>
      </c>
      <c r="J83" s="81">
        <v>185</v>
      </c>
      <c r="K83" s="85">
        <f t="shared" si="7"/>
        <v>35.238095238095241</v>
      </c>
      <c r="L83" s="22">
        <v>0</v>
      </c>
      <c r="M83" s="81">
        <v>185</v>
      </c>
      <c r="N83" s="153">
        <v>100</v>
      </c>
      <c r="O83" s="83">
        <v>225</v>
      </c>
      <c r="P83" s="85">
        <f t="shared" si="8"/>
        <v>42.857142857142854</v>
      </c>
      <c r="Q83" s="23">
        <v>0</v>
      </c>
      <c r="R83" s="91">
        <f t="shared" si="9"/>
        <v>258.47619047619048</v>
      </c>
      <c r="S83" s="7"/>
    </row>
    <row r="84" spans="1:19" x14ac:dyDescent="0.2">
      <c r="A84" s="15" t="s">
        <v>37</v>
      </c>
      <c r="B84" s="135">
        <v>12</v>
      </c>
      <c r="C84" s="85">
        <f t="shared" si="5"/>
        <v>2.2857142857142856</v>
      </c>
      <c r="D84" s="79">
        <v>0</v>
      </c>
      <c r="E84" s="140">
        <v>1525</v>
      </c>
      <c r="F84" s="85">
        <f t="shared" si="6"/>
        <v>290.47619047619048</v>
      </c>
      <c r="G84" s="68">
        <v>0</v>
      </c>
      <c r="H84" s="135">
        <v>1515</v>
      </c>
      <c r="I84" s="77">
        <v>91.5</v>
      </c>
      <c r="J84" s="81">
        <v>247</v>
      </c>
      <c r="K84" s="85">
        <f t="shared" si="7"/>
        <v>47.047619047619051</v>
      </c>
      <c r="L84" s="22">
        <v>0</v>
      </c>
      <c r="M84" s="81">
        <v>247</v>
      </c>
      <c r="N84" s="153">
        <v>100</v>
      </c>
      <c r="O84" s="83">
        <v>385</v>
      </c>
      <c r="P84" s="85">
        <f t="shared" si="8"/>
        <v>73.333333333333329</v>
      </c>
      <c r="Q84" s="23">
        <v>0</v>
      </c>
      <c r="R84" s="91">
        <f t="shared" si="9"/>
        <v>413.14285714285717</v>
      </c>
      <c r="S84" s="7"/>
    </row>
    <row r="85" spans="1:19" x14ac:dyDescent="0.2">
      <c r="A85" s="15" t="s">
        <v>156</v>
      </c>
      <c r="B85" s="135">
        <v>11</v>
      </c>
      <c r="C85" s="85">
        <f t="shared" si="5"/>
        <v>2.0952380952380953</v>
      </c>
      <c r="D85" s="79">
        <v>0</v>
      </c>
      <c r="E85" s="140">
        <v>1670</v>
      </c>
      <c r="F85" s="85">
        <f t="shared" si="6"/>
        <v>318.09523809523807</v>
      </c>
      <c r="G85" s="68">
        <v>0</v>
      </c>
      <c r="H85" s="135">
        <v>1652</v>
      </c>
      <c r="I85" s="77">
        <v>93.2</v>
      </c>
      <c r="J85" s="81">
        <v>344</v>
      </c>
      <c r="K85" s="85">
        <f t="shared" si="7"/>
        <v>65.523809523809518</v>
      </c>
      <c r="L85" s="22">
        <v>0</v>
      </c>
      <c r="M85" s="81">
        <v>344</v>
      </c>
      <c r="N85" s="153">
        <v>100</v>
      </c>
      <c r="O85" s="83">
        <v>387</v>
      </c>
      <c r="P85" s="85">
        <f t="shared" si="8"/>
        <v>73.714285714285708</v>
      </c>
      <c r="Q85" s="23">
        <v>0</v>
      </c>
      <c r="R85" s="91">
        <f t="shared" si="9"/>
        <v>459.42857142857144</v>
      </c>
      <c r="S85" s="7"/>
    </row>
    <row r="86" spans="1:19" x14ac:dyDescent="0.2">
      <c r="A86" s="15" t="s">
        <v>157</v>
      </c>
      <c r="B86" s="135">
        <v>8</v>
      </c>
      <c r="C86" s="85">
        <f t="shared" si="5"/>
        <v>1.5238095238095237</v>
      </c>
      <c r="D86" s="79">
        <v>0</v>
      </c>
      <c r="E86" s="140">
        <v>1140</v>
      </c>
      <c r="F86" s="85">
        <f t="shared" si="6"/>
        <v>217.14285714285714</v>
      </c>
      <c r="G86" s="68">
        <v>0</v>
      </c>
      <c r="H86" s="135">
        <v>1123</v>
      </c>
      <c r="I86" s="77">
        <v>93.1</v>
      </c>
      <c r="J86" s="81">
        <v>201</v>
      </c>
      <c r="K86" s="85">
        <f t="shared" si="7"/>
        <v>38.285714285714285</v>
      </c>
      <c r="L86" s="22">
        <v>0</v>
      </c>
      <c r="M86" s="81">
        <v>201</v>
      </c>
      <c r="N86" s="153">
        <v>100</v>
      </c>
      <c r="O86" s="83">
        <v>349</v>
      </c>
      <c r="P86" s="85">
        <f t="shared" si="8"/>
        <v>66.476190476190482</v>
      </c>
      <c r="Q86" s="23">
        <v>0</v>
      </c>
      <c r="R86" s="91">
        <f t="shared" si="9"/>
        <v>323.42857142857144</v>
      </c>
      <c r="S86" s="7"/>
    </row>
    <row r="87" spans="1:19" x14ac:dyDescent="0.2">
      <c r="A87" s="15" t="s">
        <v>158</v>
      </c>
      <c r="B87" s="135">
        <v>9</v>
      </c>
      <c r="C87" s="85">
        <f t="shared" si="5"/>
        <v>1.7142857142857142</v>
      </c>
      <c r="D87" s="79">
        <v>0</v>
      </c>
      <c r="E87" s="140">
        <v>1485</v>
      </c>
      <c r="F87" s="85">
        <f t="shared" si="6"/>
        <v>282.85714285714283</v>
      </c>
      <c r="G87" s="68">
        <v>0</v>
      </c>
      <c r="H87" s="135">
        <v>1459</v>
      </c>
      <c r="I87" s="77">
        <v>93.4</v>
      </c>
      <c r="J87" s="81">
        <v>410</v>
      </c>
      <c r="K87" s="85">
        <f t="shared" si="7"/>
        <v>78.095238095238102</v>
      </c>
      <c r="L87" s="22">
        <v>0</v>
      </c>
      <c r="M87" s="81">
        <v>410</v>
      </c>
      <c r="N87" s="153">
        <v>100</v>
      </c>
      <c r="O87" s="83">
        <v>405</v>
      </c>
      <c r="P87" s="85">
        <f t="shared" si="8"/>
        <v>77.142857142857139</v>
      </c>
      <c r="Q87" s="23">
        <v>0</v>
      </c>
      <c r="R87" s="91">
        <f t="shared" si="9"/>
        <v>439.8095238095238</v>
      </c>
      <c r="S87" s="7"/>
    </row>
    <row r="88" spans="1:19" x14ac:dyDescent="0.2">
      <c r="A88" s="15" t="s">
        <v>50</v>
      </c>
      <c r="B88" s="135">
        <v>10</v>
      </c>
      <c r="C88" s="85">
        <f t="shared" si="5"/>
        <v>1.9047619047619047</v>
      </c>
      <c r="D88" s="79">
        <v>0</v>
      </c>
      <c r="E88" s="140">
        <v>1461</v>
      </c>
      <c r="F88" s="85">
        <f t="shared" si="6"/>
        <v>278.28571428571428</v>
      </c>
      <c r="G88" s="68">
        <v>0</v>
      </c>
      <c r="H88" s="135">
        <v>1450</v>
      </c>
      <c r="I88" s="77">
        <v>96.3</v>
      </c>
      <c r="J88" s="81">
        <v>308</v>
      </c>
      <c r="K88" s="85">
        <f t="shared" si="7"/>
        <v>58.666666666666664</v>
      </c>
      <c r="L88" s="22">
        <v>0</v>
      </c>
      <c r="M88" s="81">
        <v>308</v>
      </c>
      <c r="N88" s="153">
        <v>100</v>
      </c>
      <c r="O88" s="83">
        <v>442</v>
      </c>
      <c r="P88" s="85">
        <f t="shared" si="8"/>
        <v>84.19047619047619</v>
      </c>
      <c r="Q88" s="23">
        <v>0</v>
      </c>
      <c r="R88" s="91">
        <f t="shared" si="9"/>
        <v>423.04761904761904</v>
      </c>
      <c r="S88" s="7"/>
    </row>
    <row r="89" spans="1:19" x14ac:dyDescent="0.2">
      <c r="A89" s="15" t="s">
        <v>159</v>
      </c>
      <c r="B89" s="135">
        <v>12</v>
      </c>
      <c r="C89" s="85">
        <f t="shared" si="5"/>
        <v>2.2857142857142856</v>
      </c>
      <c r="D89" s="79">
        <v>0</v>
      </c>
      <c r="E89" s="140">
        <v>1569</v>
      </c>
      <c r="F89" s="85">
        <f t="shared" si="6"/>
        <v>298.85714285714283</v>
      </c>
      <c r="G89" s="68">
        <v>0</v>
      </c>
      <c r="H89" s="135">
        <v>1549</v>
      </c>
      <c r="I89" s="77">
        <v>93.1</v>
      </c>
      <c r="J89" s="81">
        <v>478</v>
      </c>
      <c r="K89" s="85">
        <f t="shared" si="7"/>
        <v>91.047619047619051</v>
      </c>
      <c r="L89" s="22">
        <v>0</v>
      </c>
      <c r="M89" s="81">
        <v>478</v>
      </c>
      <c r="N89" s="153">
        <v>100</v>
      </c>
      <c r="O89" s="83">
        <v>656</v>
      </c>
      <c r="P89" s="85">
        <f t="shared" si="8"/>
        <v>124.95238095238095</v>
      </c>
      <c r="Q89" s="23">
        <v>0</v>
      </c>
      <c r="R89" s="91">
        <f t="shared" si="9"/>
        <v>517.14285714285711</v>
      </c>
      <c r="S89" s="7"/>
    </row>
    <row r="90" spans="1:19" x14ac:dyDescent="0.2">
      <c r="A90" s="15" t="s">
        <v>160</v>
      </c>
      <c r="B90" s="135">
        <v>12</v>
      </c>
      <c r="C90" s="85">
        <f t="shared" si="5"/>
        <v>2.2857142857142856</v>
      </c>
      <c r="D90" s="79">
        <v>0</v>
      </c>
      <c r="E90" s="140">
        <v>1530</v>
      </c>
      <c r="F90" s="85">
        <f t="shared" si="6"/>
        <v>291.42857142857144</v>
      </c>
      <c r="G90" s="68">
        <v>0</v>
      </c>
      <c r="H90" s="135">
        <v>1510</v>
      </c>
      <c r="I90" s="77">
        <v>94.2</v>
      </c>
      <c r="J90" s="81">
        <v>393</v>
      </c>
      <c r="K90" s="85">
        <f t="shared" si="7"/>
        <v>74.857142857142861</v>
      </c>
      <c r="L90" s="22">
        <v>0</v>
      </c>
      <c r="M90" s="81">
        <v>393</v>
      </c>
      <c r="N90" s="153">
        <v>100</v>
      </c>
      <c r="O90" s="83">
        <v>395</v>
      </c>
      <c r="P90" s="85">
        <f t="shared" si="8"/>
        <v>75.238095238095241</v>
      </c>
      <c r="Q90" s="23">
        <v>0</v>
      </c>
      <c r="R90" s="91">
        <f t="shared" si="9"/>
        <v>443.8095238095238</v>
      </c>
      <c r="S90" s="7"/>
    </row>
    <row r="91" spans="1:19" x14ac:dyDescent="0.2">
      <c r="A91" s="15" t="s">
        <v>161</v>
      </c>
      <c r="B91" s="135">
        <v>3</v>
      </c>
      <c r="C91" s="85">
        <f t="shared" si="5"/>
        <v>0.5714285714285714</v>
      </c>
      <c r="D91" s="79">
        <v>0</v>
      </c>
      <c r="E91" s="140">
        <v>1022</v>
      </c>
      <c r="F91" s="85">
        <f t="shared" si="6"/>
        <v>194.66666666666666</v>
      </c>
      <c r="G91" s="68">
        <v>0</v>
      </c>
      <c r="H91" s="135">
        <v>1003</v>
      </c>
      <c r="I91" s="77">
        <v>91.5</v>
      </c>
      <c r="J91" s="81">
        <v>286</v>
      </c>
      <c r="K91" s="85">
        <f t="shared" si="7"/>
        <v>54.476190476190474</v>
      </c>
      <c r="L91" s="22">
        <v>0</v>
      </c>
      <c r="M91" s="81">
        <v>286</v>
      </c>
      <c r="N91" s="153">
        <v>100</v>
      </c>
      <c r="O91" s="83">
        <v>281</v>
      </c>
      <c r="P91" s="85">
        <f t="shared" si="8"/>
        <v>53.523809523809526</v>
      </c>
      <c r="Q91" s="23">
        <v>0</v>
      </c>
      <c r="R91" s="91">
        <f t="shared" si="9"/>
        <v>303.23809523809524</v>
      </c>
      <c r="S91" s="7"/>
    </row>
    <row r="92" spans="1:19" x14ac:dyDescent="0.2">
      <c r="A92" s="15" t="s">
        <v>162</v>
      </c>
      <c r="B92" s="135">
        <v>7</v>
      </c>
      <c r="C92" s="85">
        <f t="shared" si="5"/>
        <v>1.3333333333333333</v>
      </c>
      <c r="D92" s="79">
        <v>0</v>
      </c>
      <c r="E92" s="140">
        <v>595</v>
      </c>
      <c r="F92" s="85">
        <f t="shared" si="6"/>
        <v>113.33333333333333</v>
      </c>
      <c r="G92" s="68">
        <v>0</v>
      </c>
      <c r="H92" s="135">
        <v>584</v>
      </c>
      <c r="I92" s="77">
        <v>92.6</v>
      </c>
      <c r="J92" s="81">
        <v>162</v>
      </c>
      <c r="K92" s="85">
        <f t="shared" si="7"/>
        <v>30.857142857142858</v>
      </c>
      <c r="L92" s="22">
        <v>0</v>
      </c>
      <c r="M92" s="81">
        <v>162</v>
      </c>
      <c r="N92" s="153">
        <v>100</v>
      </c>
      <c r="O92" s="83">
        <v>189</v>
      </c>
      <c r="P92" s="85">
        <f t="shared" si="8"/>
        <v>36</v>
      </c>
      <c r="Q92" s="23">
        <v>0</v>
      </c>
      <c r="R92" s="91">
        <f t="shared" si="9"/>
        <v>181.52380952380952</v>
      </c>
      <c r="S92" s="7"/>
    </row>
    <row r="93" spans="1:19" x14ac:dyDescent="0.2">
      <c r="A93" s="15" t="s">
        <v>163</v>
      </c>
      <c r="B93" s="135">
        <v>5</v>
      </c>
      <c r="C93" s="85">
        <f t="shared" si="5"/>
        <v>0.95238095238095233</v>
      </c>
      <c r="D93" s="79">
        <v>0</v>
      </c>
      <c r="E93" s="140">
        <v>906</v>
      </c>
      <c r="F93" s="85">
        <f t="shared" si="6"/>
        <v>172.57142857142858</v>
      </c>
      <c r="G93" s="68">
        <v>0</v>
      </c>
      <c r="H93" s="135">
        <v>890</v>
      </c>
      <c r="I93" s="77">
        <v>91.8</v>
      </c>
      <c r="J93" s="81">
        <v>307</v>
      </c>
      <c r="K93" s="85">
        <f t="shared" si="7"/>
        <v>58.476190476190474</v>
      </c>
      <c r="L93" s="22">
        <v>0</v>
      </c>
      <c r="M93" s="81">
        <v>307</v>
      </c>
      <c r="N93" s="153">
        <v>100</v>
      </c>
      <c r="O93" s="83">
        <v>269</v>
      </c>
      <c r="P93" s="85">
        <f t="shared" si="8"/>
        <v>51.238095238095241</v>
      </c>
      <c r="Q93" s="23">
        <v>0</v>
      </c>
      <c r="R93" s="91">
        <f t="shared" si="9"/>
        <v>283.23809523809524</v>
      </c>
      <c r="S93" s="7"/>
    </row>
    <row r="94" spans="1:19" x14ac:dyDescent="0.2">
      <c r="A94" s="15" t="s">
        <v>164</v>
      </c>
      <c r="B94" s="135">
        <v>11</v>
      </c>
      <c r="C94" s="85">
        <f t="shared" si="5"/>
        <v>2.0952380952380953</v>
      </c>
      <c r="D94" s="79">
        <v>0</v>
      </c>
      <c r="E94" s="140">
        <v>543</v>
      </c>
      <c r="F94" s="85">
        <f t="shared" si="6"/>
        <v>103.42857142857143</v>
      </c>
      <c r="G94" s="68">
        <v>0</v>
      </c>
      <c r="H94" s="135">
        <v>532</v>
      </c>
      <c r="I94" s="77">
        <v>93.2</v>
      </c>
      <c r="J94" s="81">
        <v>172</v>
      </c>
      <c r="K94" s="85">
        <f t="shared" si="7"/>
        <v>32.761904761904759</v>
      </c>
      <c r="L94" s="22">
        <v>0</v>
      </c>
      <c r="M94" s="81">
        <v>172</v>
      </c>
      <c r="N94" s="153">
        <v>100</v>
      </c>
      <c r="O94" s="83">
        <v>260</v>
      </c>
      <c r="P94" s="85">
        <f t="shared" si="8"/>
        <v>49.523809523809526</v>
      </c>
      <c r="Q94" s="23">
        <v>0</v>
      </c>
      <c r="R94" s="91">
        <f t="shared" si="9"/>
        <v>187.8095238095238</v>
      </c>
      <c r="S94" s="7"/>
    </row>
    <row r="95" spans="1:19" x14ac:dyDescent="0.2">
      <c r="A95" s="15" t="s">
        <v>165</v>
      </c>
      <c r="B95" s="135">
        <v>6</v>
      </c>
      <c r="C95" s="85">
        <f t="shared" si="5"/>
        <v>1.1428571428571428</v>
      </c>
      <c r="D95" s="79">
        <v>0</v>
      </c>
      <c r="E95" s="140">
        <v>934</v>
      </c>
      <c r="F95" s="85">
        <f t="shared" si="6"/>
        <v>177.9047619047619</v>
      </c>
      <c r="G95" s="68">
        <v>0</v>
      </c>
      <c r="H95" s="135">
        <v>914</v>
      </c>
      <c r="I95" s="77">
        <v>92.6</v>
      </c>
      <c r="J95" s="81">
        <v>408</v>
      </c>
      <c r="K95" s="85">
        <f t="shared" si="7"/>
        <v>77.714285714285708</v>
      </c>
      <c r="L95" s="22">
        <v>0</v>
      </c>
      <c r="M95" s="81">
        <v>408</v>
      </c>
      <c r="N95" s="153">
        <v>100</v>
      </c>
      <c r="O95" s="83">
        <v>336</v>
      </c>
      <c r="P95" s="85">
        <f t="shared" si="8"/>
        <v>64</v>
      </c>
      <c r="Q95" s="23">
        <v>0</v>
      </c>
      <c r="R95" s="91">
        <f t="shared" si="9"/>
        <v>320.76190476190476</v>
      </c>
      <c r="S95" s="7"/>
    </row>
    <row r="96" spans="1:19" x14ac:dyDescent="0.2">
      <c r="A96" s="15" t="s">
        <v>166</v>
      </c>
      <c r="B96" s="135">
        <v>4</v>
      </c>
      <c r="C96" s="85">
        <f t="shared" si="5"/>
        <v>0.76190476190476186</v>
      </c>
      <c r="D96" s="79">
        <v>0</v>
      </c>
      <c r="E96" s="140">
        <v>1409</v>
      </c>
      <c r="F96" s="85">
        <f t="shared" si="6"/>
        <v>268.38095238095241</v>
      </c>
      <c r="G96" s="68">
        <v>0</v>
      </c>
      <c r="H96" s="135">
        <v>1382</v>
      </c>
      <c r="I96" s="77">
        <v>91.2</v>
      </c>
      <c r="J96" s="81">
        <v>446</v>
      </c>
      <c r="K96" s="85">
        <f t="shared" si="7"/>
        <v>84.952380952380949</v>
      </c>
      <c r="L96" s="22">
        <v>0</v>
      </c>
      <c r="M96" s="81">
        <v>446</v>
      </c>
      <c r="N96" s="153">
        <v>100</v>
      </c>
      <c r="O96" s="83">
        <v>395</v>
      </c>
      <c r="P96" s="85">
        <f t="shared" si="8"/>
        <v>75.238095238095241</v>
      </c>
      <c r="Q96" s="23">
        <v>0</v>
      </c>
      <c r="R96" s="91">
        <f t="shared" si="9"/>
        <v>429.33333333333331</v>
      </c>
      <c r="S96" s="7"/>
    </row>
    <row r="97" spans="1:19" x14ac:dyDescent="0.2">
      <c r="A97" s="15" t="s">
        <v>167</v>
      </c>
      <c r="B97" s="135">
        <v>4</v>
      </c>
      <c r="C97" s="85">
        <f t="shared" si="5"/>
        <v>0.76190476190476186</v>
      </c>
      <c r="D97" s="79">
        <v>0</v>
      </c>
      <c r="E97" s="140">
        <v>1080</v>
      </c>
      <c r="F97" s="85">
        <f t="shared" si="6"/>
        <v>205.71428571428572</v>
      </c>
      <c r="G97" s="68">
        <v>0</v>
      </c>
      <c r="H97" s="135">
        <v>1061</v>
      </c>
      <c r="I97" s="77">
        <v>93.9</v>
      </c>
      <c r="J97" s="81">
        <v>329</v>
      </c>
      <c r="K97" s="85">
        <f t="shared" si="7"/>
        <v>62.666666666666664</v>
      </c>
      <c r="L97" s="22">
        <v>0</v>
      </c>
      <c r="M97" s="81">
        <v>329</v>
      </c>
      <c r="N97" s="153">
        <v>100</v>
      </c>
      <c r="O97" s="83">
        <v>366</v>
      </c>
      <c r="P97" s="85">
        <f t="shared" si="8"/>
        <v>69.714285714285708</v>
      </c>
      <c r="Q97" s="23">
        <v>0</v>
      </c>
      <c r="R97" s="91">
        <f t="shared" si="9"/>
        <v>338.85714285714283</v>
      </c>
      <c r="S97" s="7"/>
    </row>
    <row r="98" spans="1:19" x14ac:dyDescent="0.2">
      <c r="A98" s="15" t="s">
        <v>31</v>
      </c>
      <c r="B98" s="135">
        <v>9</v>
      </c>
      <c r="C98" s="85">
        <f t="shared" si="5"/>
        <v>1.7142857142857142</v>
      </c>
      <c r="D98" s="79">
        <v>0</v>
      </c>
      <c r="E98" s="140">
        <v>427</v>
      </c>
      <c r="F98" s="85">
        <f t="shared" si="6"/>
        <v>81.333333333333329</v>
      </c>
      <c r="G98" s="68">
        <v>0</v>
      </c>
      <c r="H98" s="135">
        <v>423</v>
      </c>
      <c r="I98" s="77">
        <v>95</v>
      </c>
      <c r="J98" s="81">
        <v>88</v>
      </c>
      <c r="K98" s="85">
        <f t="shared" si="7"/>
        <v>16.761904761904763</v>
      </c>
      <c r="L98" s="22">
        <v>0</v>
      </c>
      <c r="M98" s="81">
        <v>88</v>
      </c>
      <c r="N98" s="153">
        <v>100</v>
      </c>
      <c r="O98" s="83">
        <v>104</v>
      </c>
      <c r="P98" s="85">
        <f t="shared" si="8"/>
        <v>19.80952380952381</v>
      </c>
      <c r="Q98" s="23">
        <v>0</v>
      </c>
      <c r="R98" s="91">
        <f t="shared" si="9"/>
        <v>119.61904761904762</v>
      </c>
      <c r="S98" s="7"/>
    </row>
    <row r="99" spans="1:19" x14ac:dyDescent="0.2">
      <c r="A99" s="15" t="s">
        <v>32</v>
      </c>
      <c r="B99" s="135">
        <v>4</v>
      </c>
      <c r="C99" s="85">
        <f t="shared" si="5"/>
        <v>0.76190476190476186</v>
      </c>
      <c r="D99" s="79">
        <v>0</v>
      </c>
      <c r="E99" s="140">
        <v>494</v>
      </c>
      <c r="F99" s="85">
        <f t="shared" si="6"/>
        <v>94.095238095238102</v>
      </c>
      <c r="G99" s="68">
        <v>0</v>
      </c>
      <c r="H99" s="135">
        <v>488</v>
      </c>
      <c r="I99" s="77">
        <v>96.1</v>
      </c>
      <c r="J99" s="81">
        <v>125</v>
      </c>
      <c r="K99" s="85">
        <f t="shared" si="7"/>
        <v>23.80952380952381</v>
      </c>
      <c r="L99" s="22">
        <v>0</v>
      </c>
      <c r="M99" s="81">
        <v>125</v>
      </c>
      <c r="N99" s="153">
        <v>100</v>
      </c>
      <c r="O99" s="83">
        <v>133</v>
      </c>
      <c r="P99" s="85">
        <f t="shared" si="8"/>
        <v>25.333333333333332</v>
      </c>
      <c r="Q99" s="23">
        <v>0</v>
      </c>
      <c r="R99" s="91">
        <f t="shared" si="9"/>
        <v>144</v>
      </c>
      <c r="S99" s="7"/>
    </row>
    <row r="100" spans="1:19" x14ac:dyDescent="0.2">
      <c r="A100" s="15" t="s">
        <v>1</v>
      </c>
      <c r="B100" s="135">
        <v>6</v>
      </c>
      <c r="C100" s="85">
        <f t="shared" si="5"/>
        <v>1.1428571428571428</v>
      </c>
      <c r="D100" s="79">
        <v>0</v>
      </c>
      <c r="E100" s="140">
        <v>636</v>
      </c>
      <c r="F100" s="85">
        <f t="shared" si="6"/>
        <v>121.14285714285714</v>
      </c>
      <c r="G100" s="68">
        <v>0</v>
      </c>
      <c r="H100" s="135">
        <v>630</v>
      </c>
      <c r="I100" s="77">
        <v>94.8</v>
      </c>
      <c r="J100" s="81">
        <v>183</v>
      </c>
      <c r="K100" s="85">
        <f t="shared" si="7"/>
        <v>34.857142857142854</v>
      </c>
      <c r="L100" s="22">
        <v>0</v>
      </c>
      <c r="M100" s="81">
        <v>183</v>
      </c>
      <c r="N100" s="153">
        <v>100</v>
      </c>
      <c r="O100" s="83">
        <v>206</v>
      </c>
      <c r="P100" s="85">
        <f t="shared" si="8"/>
        <v>39.238095238095241</v>
      </c>
      <c r="Q100" s="23">
        <v>0</v>
      </c>
      <c r="R100" s="91">
        <f t="shared" si="9"/>
        <v>196.38095238095238</v>
      </c>
      <c r="S100" s="7"/>
    </row>
    <row r="101" spans="1:19" x14ac:dyDescent="0.2">
      <c r="A101" s="15" t="s">
        <v>2</v>
      </c>
      <c r="B101" s="135">
        <v>8</v>
      </c>
      <c r="C101" s="85">
        <f t="shared" si="5"/>
        <v>1.5238095238095237</v>
      </c>
      <c r="D101" s="79">
        <v>0</v>
      </c>
      <c r="E101" s="140">
        <v>921</v>
      </c>
      <c r="F101" s="85">
        <f t="shared" si="6"/>
        <v>175.42857142857142</v>
      </c>
      <c r="G101" s="68">
        <v>0</v>
      </c>
      <c r="H101" s="135">
        <v>910</v>
      </c>
      <c r="I101" s="77">
        <v>95.8</v>
      </c>
      <c r="J101" s="81">
        <v>148</v>
      </c>
      <c r="K101" s="85">
        <f t="shared" si="7"/>
        <v>28.19047619047619</v>
      </c>
      <c r="L101" s="22">
        <v>0</v>
      </c>
      <c r="M101" s="81">
        <v>148</v>
      </c>
      <c r="N101" s="153">
        <v>100</v>
      </c>
      <c r="O101" s="83">
        <v>303</v>
      </c>
      <c r="P101" s="85">
        <f t="shared" si="8"/>
        <v>57.714285714285715</v>
      </c>
      <c r="Q101" s="23">
        <v>0</v>
      </c>
      <c r="R101" s="91">
        <f t="shared" si="9"/>
        <v>262.85714285714283</v>
      </c>
      <c r="S101" s="7"/>
    </row>
    <row r="102" spans="1:19" x14ac:dyDescent="0.2">
      <c r="A102" s="15" t="s">
        <v>3</v>
      </c>
      <c r="B102" s="135">
        <v>4</v>
      </c>
      <c r="C102" s="85">
        <f t="shared" si="5"/>
        <v>0.76190476190476186</v>
      </c>
      <c r="D102" s="79">
        <v>0</v>
      </c>
      <c r="E102" s="140">
        <v>393</v>
      </c>
      <c r="F102" s="85">
        <f t="shared" si="6"/>
        <v>74.857142857142861</v>
      </c>
      <c r="G102" s="68">
        <v>0</v>
      </c>
      <c r="H102" s="135">
        <v>388</v>
      </c>
      <c r="I102" s="77">
        <v>95.9</v>
      </c>
      <c r="J102" s="81">
        <v>108</v>
      </c>
      <c r="K102" s="85">
        <f t="shared" si="7"/>
        <v>20.571428571428573</v>
      </c>
      <c r="L102" s="22">
        <v>0</v>
      </c>
      <c r="M102" s="81">
        <v>108</v>
      </c>
      <c r="N102" s="153">
        <v>100</v>
      </c>
      <c r="O102" s="83">
        <v>135</v>
      </c>
      <c r="P102" s="85">
        <f t="shared" si="8"/>
        <v>25.714285714285715</v>
      </c>
      <c r="Q102" s="23">
        <v>0</v>
      </c>
      <c r="R102" s="91">
        <f t="shared" si="9"/>
        <v>121.9047619047619</v>
      </c>
      <c r="S102" s="7"/>
    </row>
    <row r="103" spans="1:19" x14ac:dyDescent="0.2">
      <c r="A103" s="15" t="s">
        <v>4</v>
      </c>
      <c r="B103" s="135">
        <v>13</v>
      </c>
      <c r="C103" s="85">
        <f t="shared" si="5"/>
        <v>2.4761904761904763</v>
      </c>
      <c r="D103" s="79">
        <v>0</v>
      </c>
      <c r="E103" s="140">
        <v>960</v>
      </c>
      <c r="F103" s="85">
        <f t="shared" si="6"/>
        <v>182.85714285714286</v>
      </c>
      <c r="G103" s="68">
        <v>0</v>
      </c>
      <c r="H103" s="135">
        <v>957</v>
      </c>
      <c r="I103" s="77">
        <v>96.1</v>
      </c>
      <c r="J103" s="81">
        <v>224</v>
      </c>
      <c r="K103" s="85">
        <f t="shared" si="7"/>
        <v>42.666666666666664</v>
      </c>
      <c r="L103" s="22">
        <v>0</v>
      </c>
      <c r="M103" s="81">
        <v>224</v>
      </c>
      <c r="N103" s="153">
        <v>100</v>
      </c>
      <c r="O103" s="83">
        <v>307</v>
      </c>
      <c r="P103" s="85">
        <f t="shared" si="8"/>
        <v>58.476190476190474</v>
      </c>
      <c r="Q103" s="23">
        <v>0</v>
      </c>
      <c r="R103" s="91">
        <f t="shared" si="9"/>
        <v>286.47619047619048</v>
      </c>
      <c r="S103" s="7"/>
    </row>
    <row r="104" spans="1:19" x14ac:dyDescent="0.2">
      <c r="A104" s="15" t="s">
        <v>5</v>
      </c>
      <c r="B104" s="135">
        <v>6</v>
      </c>
      <c r="C104" s="85">
        <f t="shared" si="5"/>
        <v>1.1428571428571428</v>
      </c>
      <c r="D104" s="79">
        <v>0</v>
      </c>
      <c r="E104" s="140">
        <v>617</v>
      </c>
      <c r="F104" s="85">
        <f t="shared" si="6"/>
        <v>117.52380952380952</v>
      </c>
      <c r="G104" s="68">
        <v>0</v>
      </c>
      <c r="H104" s="135">
        <v>615</v>
      </c>
      <c r="I104" s="77">
        <v>93</v>
      </c>
      <c r="J104" s="81">
        <v>158</v>
      </c>
      <c r="K104" s="85">
        <f t="shared" si="7"/>
        <v>30.095238095238095</v>
      </c>
      <c r="L104" s="22">
        <v>0</v>
      </c>
      <c r="M104" s="81">
        <v>158</v>
      </c>
      <c r="N104" s="153">
        <v>100</v>
      </c>
      <c r="O104" s="83">
        <v>202</v>
      </c>
      <c r="P104" s="85">
        <f t="shared" si="8"/>
        <v>38.476190476190474</v>
      </c>
      <c r="Q104" s="23">
        <v>0</v>
      </c>
      <c r="R104" s="91">
        <f t="shared" si="9"/>
        <v>187.23809523809524</v>
      </c>
      <c r="S104" s="7"/>
    </row>
    <row r="105" spans="1:19" x14ac:dyDescent="0.2">
      <c r="A105" s="15" t="s">
        <v>6</v>
      </c>
      <c r="B105" s="135">
        <v>1</v>
      </c>
      <c r="C105" s="85">
        <f t="shared" si="5"/>
        <v>0.19047619047619047</v>
      </c>
      <c r="D105" s="79">
        <v>0</v>
      </c>
      <c r="E105" s="140">
        <v>496</v>
      </c>
      <c r="F105" s="85">
        <f t="shared" si="6"/>
        <v>94.476190476190482</v>
      </c>
      <c r="G105" s="68">
        <v>0</v>
      </c>
      <c r="H105" s="135">
        <v>492</v>
      </c>
      <c r="I105" s="77">
        <v>92.3</v>
      </c>
      <c r="J105" s="81">
        <v>121</v>
      </c>
      <c r="K105" s="85">
        <f t="shared" si="7"/>
        <v>23.047619047619047</v>
      </c>
      <c r="L105" s="22">
        <v>0</v>
      </c>
      <c r="M105" s="81">
        <v>121</v>
      </c>
      <c r="N105" s="153">
        <v>100</v>
      </c>
      <c r="O105" s="83">
        <v>214</v>
      </c>
      <c r="P105" s="85">
        <f t="shared" si="8"/>
        <v>40.761904761904759</v>
      </c>
      <c r="Q105" s="23">
        <v>0</v>
      </c>
      <c r="R105" s="91">
        <f t="shared" si="9"/>
        <v>158.47619047619048</v>
      </c>
      <c r="S105" s="7"/>
    </row>
    <row r="106" spans="1:19" x14ac:dyDescent="0.2">
      <c r="A106" s="15" t="s">
        <v>38</v>
      </c>
      <c r="B106" s="135">
        <v>20</v>
      </c>
      <c r="C106" s="85">
        <f t="shared" si="5"/>
        <v>3.8095238095238093</v>
      </c>
      <c r="D106" s="79">
        <v>0</v>
      </c>
      <c r="E106" s="140">
        <v>1434</v>
      </c>
      <c r="F106" s="85">
        <f t="shared" si="6"/>
        <v>273.14285714285717</v>
      </c>
      <c r="G106" s="68">
        <v>0</v>
      </c>
      <c r="H106" s="135">
        <v>1410</v>
      </c>
      <c r="I106" s="77">
        <v>93.8</v>
      </c>
      <c r="J106" s="81">
        <v>232</v>
      </c>
      <c r="K106" s="85">
        <f t="shared" si="7"/>
        <v>44.19047619047619</v>
      </c>
      <c r="L106" s="22">
        <v>0</v>
      </c>
      <c r="M106" s="81">
        <v>232</v>
      </c>
      <c r="N106" s="153">
        <v>100</v>
      </c>
      <c r="O106" s="83">
        <v>482</v>
      </c>
      <c r="P106" s="85">
        <f t="shared" si="8"/>
        <v>91.80952380952381</v>
      </c>
      <c r="Q106" s="23">
        <v>0</v>
      </c>
      <c r="R106" s="91">
        <f t="shared" si="9"/>
        <v>412.95238095238096</v>
      </c>
      <c r="S106" s="7"/>
    </row>
    <row r="107" spans="1:19" x14ac:dyDescent="0.2">
      <c r="A107" s="15" t="s">
        <v>168</v>
      </c>
      <c r="B107" s="135">
        <v>19</v>
      </c>
      <c r="C107" s="85">
        <f t="shared" si="5"/>
        <v>3.6190476190476191</v>
      </c>
      <c r="D107" s="79">
        <v>0</v>
      </c>
      <c r="E107" s="140">
        <v>1142</v>
      </c>
      <c r="F107" s="85">
        <f t="shared" si="6"/>
        <v>217.52380952380952</v>
      </c>
      <c r="G107" s="68">
        <v>0</v>
      </c>
      <c r="H107" s="135">
        <v>1130</v>
      </c>
      <c r="I107" s="77">
        <v>93.5</v>
      </c>
      <c r="J107" s="81">
        <v>267</v>
      </c>
      <c r="K107" s="85">
        <f t="shared" si="7"/>
        <v>50.857142857142854</v>
      </c>
      <c r="L107" s="22">
        <v>0</v>
      </c>
      <c r="M107" s="81">
        <v>267</v>
      </c>
      <c r="N107" s="153">
        <v>100</v>
      </c>
      <c r="O107" s="83">
        <v>260</v>
      </c>
      <c r="P107" s="85">
        <f t="shared" si="8"/>
        <v>49.523809523809526</v>
      </c>
      <c r="Q107" s="23">
        <v>0</v>
      </c>
      <c r="R107" s="91">
        <f t="shared" si="9"/>
        <v>321.52380952380952</v>
      </c>
      <c r="S107" s="7"/>
    </row>
    <row r="108" spans="1:19" x14ac:dyDescent="0.2">
      <c r="A108" s="15" t="s">
        <v>169</v>
      </c>
      <c r="B108" s="135">
        <v>3</v>
      </c>
      <c r="C108" s="85">
        <f t="shared" si="5"/>
        <v>0.5714285714285714</v>
      </c>
      <c r="D108" s="79">
        <v>0</v>
      </c>
      <c r="E108" s="140">
        <v>672</v>
      </c>
      <c r="F108" s="85">
        <f t="shared" si="6"/>
        <v>128</v>
      </c>
      <c r="G108" s="68">
        <v>0</v>
      </c>
      <c r="H108" s="135">
        <v>666</v>
      </c>
      <c r="I108" s="77">
        <v>94</v>
      </c>
      <c r="J108" s="81">
        <v>149</v>
      </c>
      <c r="K108" s="85">
        <f t="shared" si="7"/>
        <v>28.38095238095238</v>
      </c>
      <c r="L108" s="22">
        <v>0</v>
      </c>
      <c r="M108" s="81">
        <v>149</v>
      </c>
      <c r="N108" s="153">
        <v>100</v>
      </c>
      <c r="O108" s="83">
        <v>283</v>
      </c>
      <c r="P108" s="85">
        <f t="shared" si="8"/>
        <v>53.904761904761905</v>
      </c>
      <c r="Q108" s="23">
        <v>0</v>
      </c>
      <c r="R108" s="91">
        <f t="shared" si="9"/>
        <v>210.85714285714286</v>
      </c>
      <c r="S108" s="7"/>
    </row>
    <row r="109" spans="1:19" x14ac:dyDescent="0.2">
      <c r="A109" s="15" t="s">
        <v>7</v>
      </c>
      <c r="B109" s="135">
        <v>12</v>
      </c>
      <c r="C109" s="85">
        <f t="shared" si="5"/>
        <v>2.2857142857142856</v>
      </c>
      <c r="D109" s="79">
        <v>0</v>
      </c>
      <c r="E109" s="140">
        <v>804</v>
      </c>
      <c r="F109" s="85">
        <f t="shared" si="6"/>
        <v>153.14285714285714</v>
      </c>
      <c r="G109" s="68">
        <v>0</v>
      </c>
      <c r="H109" s="135">
        <v>797</v>
      </c>
      <c r="I109" s="77">
        <v>93.5</v>
      </c>
      <c r="J109" s="81">
        <v>224</v>
      </c>
      <c r="K109" s="85">
        <f t="shared" si="7"/>
        <v>42.666666666666664</v>
      </c>
      <c r="L109" s="22">
        <v>0</v>
      </c>
      <c r="M109" s="81">
        <v>224</v>
      </c>
      <c r="N109" s="153">
        <v>100</v>
      </c>
      <c r="O109" s="83">
        <v>287</v>
      </c>
      <c r="P109" s="85">
        <f t="shared" si="8"/>
        <v>54.666666666666664</v>
      </c>
      <c r="Q109" s="23">
        <v>0</v>
      </c>
      <c r="R109" s="91">
        <f t="shared" si="9"/>
        <v>252.76190476190476</v>
      </c>
      <c r="S109" s="7"/>
    </row>
    <row r="110" spans="1:19" x14ac:dyDescent="0.2">
      <c r="A110" s="15" t="s">
        <v>8</v>
      </c>
      <c r="B110" s="135">
        <v>9</v>
      </c>
      <c r="C110" s="85">
        <f t="shared" si="5"/>
        <v>1.7142857142857142</v>
      </c>
      <c r="D110" s="79">
        <v>0</v>
      </c>
      <c r="E110" s="140">
        <v>1003</v>
      </c>
      <c r="F110" s="85">
        <f t="shared" si="6"/>
        <v>191.04761904761904</v>
      </c>
      <c r="G110" s="68">
        <v>0</v>
      </c>
      <c r="H110" s="135">
        <v>980</v>
      </c>
      <c r="I110" s="77">
        <v>96</v>
      </c>
      <c r="J110" s="81">
        <v>249</v>
      </c>
      <c r="K110" s="85">
        <f t="shared" si="7"/>
        <v>47.428571428571431</v>
      </c>
      <c r="L110" s="22">
        <v>0</v>
      </c>
      <c r="M110" s="81">
        <v>249</v>
      </c>
      <c r="N110" s="153">
        <v>100</v>
      </c>
      <c r="O110" s="83">
        <v>408</v>
      </c>
      <c r="P110" s="85">
        <f t="shared" si="8"/>
        <v>77.714285714285708</v>
      </c>
      <c r="Q110" s="23">
        <v>0</v>
      </c>
      <c r="R110" s="91">
        <f t="shared" si="9"/>
        <v>317.90476190476193</v>
      </c>
      <c r="S110" s="7"/>
    </row>
    <row r="111" spans="1:19" x14ac:dyDescent="0.2">
      <c r="A111" s="17" t="s">
        <v>49</v>
      </c>
      <c r="B111" s="135">
        <v>14</v>
      </c>
      <c r="C111" s="85">
        <f t="shared" si="5"/>
        <v>2.6666666666666665</v>
      </c>
      <c r="D111" s="79">
        <v>0</v>
      </c>
      <c r="E111" s="140">
        <v>1514</v>
      </c>
      <c r="F111" s="85">
        <f t="shared" si="6"/>
        <v>288.38095238095241</v>
      </c>
      <c r="G111" s="68">
        <v>0</v>
      </c>
      <c r="H111" s="135">
        <v>1504</v>
      </c>
      <c r="I111" s="77">
        <v>96.7</v>
      </c>
      <c r="J111" s="81">
        <v>169</v>
      </c>
      <c r="K111" s="85">
        <f t="shared" si="7"/>
        <v>32.19047619047619</v>
      </c>
      <c r="L111" s="22">
        <v>0</v>
      </c>
      <c r="M111" s="81">
        <v>169</v>
      </c>
      <c r="N111" s="153">
        <v>100</v>
      </c>
      <c r="O111" s="83">
        <v>340</v>
      </c>
      <c r="P111" s="85">
        <f t="shared" si="8"/>
        <v>64.761904761904759</v>
      </c>
      <c r="Q111" s="23">
        <v>0</v>
      </c>
      <c r="R111" s="91">
        <f t="shared" si="9"/>
        <v>388</v>
      </c>
      <c r="S111" s="7"/>
    </row>
    <row r="112" spans="1:19" x14ac:dyDescent="0.2">
      <c r="A112" s="73" t="s">
        <v>170</v>
      </c>
      <c r="B112" s="135">
        <v>6</v>
      </c>
      <c r="C112" s="85">
        <f t="shared" si="5"/>
        <v>1.1428571428571428</v>
      </c>
      <c r="D112" s="79">
        <v>0</v>
      </c>
      <c r="E112" s="140">
        <v>1407</v>
      </c>
      <c r="F112" s="85">
        <f t="shared" si="6"/>
        <v>268</v>
      </c>
      <c r="G112" s="68">
        <v>0</v>
      </c>
      <c r="H112" s="135">
        <v>1392</v>
      </c>
      <c r="I112" s="77">
        <v>94.6</v>
      </c>
      <c r="J112" s="81">
        <v>166</v>
      </c>
      <c r="K112" s="85">
        <f t="shared" si="7"/>
        <v>31.61904761904762</v>
      </c>
      <c r="L112" s="22">
        <v>0</v>
      </c>
      <c r="M112" s="81">
        <v>166</v>
      </c>
      <c r="N112" s="153">
        <v>100</v>
      </c>
      <c r="O112" s="83">
        <v>244</v>
      </c>
      <c r="P112" s="85">
        <f t="shared" si="8"/>
        <v>46.476190476190474</v>
      </c>
      <c r="Q112" s="23">
        <v>0</v>
      </c>
      <c r="R112" s="91">
        <f t="shared" si="9"/>
        <v>347.23809523809524</v>
      </c>
      <c r="S112" s="7"/>
    </row>
    <row r="113" spans="1:19" x14ac:dyDescent="0.2">
      <c r="A113" s="14" t="s">
        <v>171</v>
      </c>
      <c r="B113" s="135">
        <v>6</v>
      </c>
      <c r="C113" s="85">
        <f t="shared" si="5"/>
        <v>1.1428571428571428</v>
      </c>
      <c r="D113" s="79">
        <v>0</v>
      </c>
      <c r="E113" s="140">
        <v>1228</v>
      </c>
      <c r="F113" s="85">
        <f t="shared" si="6"/>
        <v>233.9047619047619</v>
      </c>
      <c r="G113" s="68">
        <v>0</v>
      </c>
      <c r="H113" s="135">
        <v>1209</v>
      </c>
      <c r="I113" s="77">
        <v>94.1</v>
      </c>
      <c r="J113" s="81">
        <v>196</v>
      </c>
      <c r="K113" s="85">
        <f t="shared" si="7"/>
        <v>37.333333333333336</v>
      </c>
      <c r="L113" s="22">
        <v>0</v>
      </c>
      <c r="M113" s="81">
        <v>196</v>
      </c>
      <c r="N113" s="153">
        <v>100</v>
      </c>
      <c r="O113" s="83">
        <v>285</v>
      </c>
      <c r="P113" s="85">
        <f t="shared" si="8"/>
        <v>54.285714285714285</v>
      </c>
      <c r="Q113" s="23">
        <v>0</v>
      </c>
      <c r="R113" s="91">
        <f t="shared" si="9"/>
        <v>326.66666666666669</v>
      </c>
      <c r="S113" s="7"/>
    </row>
    <row r="114" spans="1:19" x14ac:dyDescent="0.2">
      <c r="A114" s="15" t="s">
        <v>172</v>
      </c>
      <c r="B114" s="135">
        <v>17</v>
      </c>
      <c r="C114" s="85">
        <f t="shared" si="5"/>
        <v>3.2380952380952381</v>
      </c>
      <c r="D114" s="79">
        <v>0</v>
      </c>
      <c r="E114" s="140">
        <v>1394</v>
      </c>
      <c r="F114" s="85">
        <f t="shared" si="6"/>
        <v>265.52380952380952</v>
      </c>
      <c r="G114" s="68">
        <v>0</v>
      </c>
      <c r="H114" s="135">
        <v>1379</v>
      </c>
      <c r="I114" s="77">
        <v>96.6</v>
      </c>
      <c r="J114" s="81">
        <v>209</v>
      </c>
      <c r="K114" s="85">
        <f t="shared" si="7"/>
        <v>39.80952380952381</v>
      </c>
      <c r="L114" s="22">
        <v>0</v>
      </c>
      <c r="M114" s="81">
        <v>209</v>
      </c>
      <c r="N114" s="153">
        <v>100</v>
      </c>
      <c r="O114" s="83">
        <v>279</v>
      </c>
      <c r="P114" s="85">
        <f t="shared" si="8"/>
        <v>53.142857142857146</v>
      </c>
      <c r="Q114" s="23">
        <v>0</v>
      </c>
      <c r="R114" s="91">
        <f t="shared" si="9"/>
        <v>361.71428571428572</v>
      </c>
      <c r="S114" s="7"/>
    </row>
    <row r="115" spans="1:19" ht="13.5" customHeight="1" x14ac:dyDescent="0.2">
      <c r="A115" s="15" t="s">
        <v>9</v>
      </c>
      <c r="B115" s="135">
        <v>12</v>
      </c>
      <c r="C115" s="85">
        <f t="shared" si="5"/>
        <v>2.2857142857142856</v>
      </c>
      <c r="D115" s="79">
        <v>0</v>
      </c>
      <c r="E115" s="140">
        <v>445</v>
      </c>
      <c r="F115" s="85">
        <f t="shared" si="6"/>
        <v>84.761904761904759</v>
      </c>
      <c r="G115" s="68">
        <v>0</v>
      </c>
      <c r="H115" s="135">
        <v>439</v>
      </c>
      <c r="I115" s="77">
        <v>94.8</v>
      </c>
      <c r="J115" s="81">
        <v>107</v>
      </c>
      <c r="K115" s="85">
        <f t="shared" si="7"/>
        <v>20.38095238095238</v>
      </c>
      <c r="L115" s="22">
        <v>0</v>
      </c>
      <c r="M115" s="81">
        <v>107</v>
      </c>
      <c r="N115" s="153">
        <v>100</v>
      </c>
      <c r="O115" s="83">
        <v>185</v>
      </c>
      <c r="P115" s="85">
        <f t="shared" si="8"/>
        <v>35.238095238095241</v>
      </c>
      <c r="Q115" s="23">
        <v>0</v>
      </c>
      <c r="R115" s="91">
        <f t="shared" si="9"/>
        <v>142.66666666666666</v>
      </c>
      <c r="S115" s="7"/>
    </row>
    <row r="116" spans="1:19" x14ac:dyDescent="0.2">
      <c r="A116" s="15" t="s">
        <v>48</v>
      </c>
      <c r="B116" s="135">
        <v>8</v>
      </c>
      <c r="C116" s="85">
        <f t="shared" si="5"/>
        <v>1.5238095238095237</v>
      </c>
      <c r="D116" s="79">
        <v>0</v>
      </c>
      <c r="E116" s="140">
        <v>1038</v>
      </c>
      <c r="F116" s="85">
        <f t="shared" si="6"/>
        <v>197.71428571428572</v>
      </c>
      <c r="G116" s="68">
        <v>0</v>
      </c>
      <c r="H116" s="135">
        <v>1027</v>
      </c>
      <c r="I116" s="77">
        <v>91.9</v>
      </c>
      <c r="J116" s="81">
        <v>181</v>
      </c>
      <c r="K116" s="85">
        <f t="shared" si="7"/>
        <v>34.476190476190474</v>
      </c>
      <c r="L116" s="22">
        <v>0</v>
      </c>
      <c r="M116" s="81">
        <v>181</v>
      </c>
      <c r="N116" s="153">
        <v>100</v>
      </c>
      <c r="O116" s="83">
        <v>258</v>
      </c>
      <c r="P116" s="85">
        <f t="shared" si="8"/>
        <v>49.142857142857146</v>
      </c>
      <c r="Q116" s="23">
        <v>0</v>
      </c>
      <c r="R116" s="91">
        <f t="shared" si="9"/>
        <v>282.85714285714283</v>
      </c>
      <c r="S116" s="7"/>
    </row>
    <row r="117" spans="1:19" x14ac:dyDescent="0.2">
      <c r="A117" s="15" t="s">
        <v>173</v>
      </c>
      <c r="B117" s="135">
        <v>17</v>
      </c>
      <c r="C117" s="85">
        <f t="shared" si="5"/>
        <v>3.2380952380952381</v>
      </c>
      <c r="D117" s="79">
        <v>0</v>
      </c>
      <c r="E117" s="140">
        <v>985</v>
      </c>
      <c r="F117" s="85">
        <f t="shared" si="6"/>
        <v>187.61904761904762</v>
      </c>
      <c r="G117" s="68">
        <v>0</v>
      </c>
      <c r="H117" s="135">
        <v>969</v>
      </c>
      <c r="I117" s="77">
        <v>92.4</v>
      </c>
      <c r="J117" s="81">
        <v>184</v>
      </c>
      <c r="K117" s="85">
        <f t="shared" si="7"/>
        <v>35.047619047619051</v>
      </c>
      <c r="L117" s="22">
        <v>0</v>
      </c>
      <c r="M117" s="81">
        <v>184</v>
      </c>
      <c r="N117" s="153">
        <v>100</v>
      </c>
      <c r="O117" s="83">
        <v>334</v>
      </c>
      <c r="P117" s="85">
        <f t="shared" si="8"/>
        <v>63.61904761904762</v>
      </c>
      <c r="Q117" s="23">
        <v>0</v>
      </c>
      <c r="R117" s="91">
        <f t="shared" si="9"/>
        <v>289.52380952380952</v>
      </c>
      <c r="S117" s="7"/>
    </row>
    <row r="118" spans="1:19" x14ac:dyDescent="0.2">
      <c r="A118" s="15" t="s">
        <v>174</v>
      </c>
      <c r="B118" s="135">
        <v>11</v>
      </c>
      <c r="C118" s="85">
        <f t="shared" si="5"/>
        <v>2.0952380952380953</v>
      </c>
      <c r="D118" s="79">
        <v>0</v>
      </c>
      <c r="E118" s="140">
        <v>795</v>
      </c>
      <c r="F118" s="85">
        <f t="shared" si="6"/>
        <v>151.42857142857142</v>
      </c>
      <c r="G118" s="68">
        <v>0</v>
      </c>
      <c r="H118" s="135">
        <v>774</v>
      </c>
      <c r="I118" s="77">
        <v>91.7</v>
      </c>
      <c r="J118" s="81">
        <v>179</v>
      </c>
      <c r="K118" s="85">
        <f t="shared" si="7"/>
        <v>34.095238095238095</v>
      </c>
      <c r="L118" s="22">
        <v>0</v>
      </c>
      <c r="M118" s="81">
        <v>179</v>
      </c>
      <c r="N118" s="153">
        <v>100</v>
      </c>
      <c r="O118" s="83">
        <v>234</v>
      </c>
      <c r="P118" s="85">
        <f t="shared" si="8"/>
        <v>44.571428571428569</v>
      </c>
      <c r="Q118" s="23">
        <v>0</v>
      </c>
      <c r="R118" s="91">
        <f t="shared" si="9"/>
        <v>232.1904761904762</v>
      </c>
      <c r="S118" s="7"/>
    </row>
    <row r="119" spans="1:19" x14ac:dyDescent="0.2">
      <c r="A119" s="15" t="s">
        <v>175</v>
      </c>
      <c r="B119" s="135">
        <v>9</v>
      </c>
      <c r="C119" s="85">
        <f t="shared" si="5"/>
        <v>1.7142857142857142</v>
      </c>
      <c r="D119" s="79">
        <v>0</v>
      </c>
      <c r="E119" s="140">
        <v>832</v>
      </c>
      <c r="F119" s="85">
        <f t="shared" si="6"/>
        <v>158.47619047619048</v>
      </c>
      <c r="G119" s="68">
        <v>0</v>
      </c>
      <c r="H119" s="135">
        <v>819</v>
      </c>
      <c r="I119" s="77">
        <v>91.6</v>
      </c>
      <c r="J119" s="81">
        <v>156</v>
      </c>
      <c r="K119" s="85">
        <f t="shared" si="7"/>
        <v>29.714285714285715</v>
      </c>
      <c r="L119" s="22">
        <v>0</v>
      </c>
      <c r="M119" s="81">
        <v>156</v>
      </c>
      <c r="N119" s="153">
        <v>100</v>
      </c>
      <c r="O119" s="83">
        <v>259</v>
      </c>
      <c r="P119" s="85">
        <f t="shared" si="8"/>
        <v>49.333333333333336</v>
      </c>
      <c r="Q119" s="23">
        <v>0</v>
      </c>
      <c r="R119" s="91">
        <f t="shared" si="9"/>
        <v>239.23809523809524</v>
      </c>
      <c r="S119" s="7"/>
    </row>
    <row r="120" spans="1:19" x14ac:dyDescent="0.2">
      <c r="A120" s="15" t="s">
        <v>176</v>
      </c>
      <c r="B120" s="135">
        <v>6</v>
      </c>
      <c r="C120" s="85">
        <f t="shared" si="5"/>
        <v>1.1428571428571428</v>
      </c>
      <c r="D120" s="79">
        <v>0</v>
      </c>
      <c r="E120" s="140">
        <v>799</v>
      </c>
      <c r="F120" s="85">
        <f t="shared" si="6"/>
        <v>152.1904761904762</v>
      </c>
      <c r="G120" s="68">
        <v>0</v>
      </c>
      <c r="H120" s="135">
        <v>782</v>
      </c>
      <c r="I120" s="77">
        <v>89.4</v>
      </c>
      <c r="J120" s="81">
        <v>197</v>
      </c>
      <c r="K120" s="85">
        <f t="shared" si="7"/>
        <v>37.523809523809526</v>
      </c>
      <c r="L120" s="22">
        <v>0</v>
      </c>
      <c r="M120" s="81">
        <v>197</v>
      </c>
      <c r="N120" s="153">
        <v>100</v>
      </c>
      <c r="O120" s="83">
        <v>284</v>
      </c>
      <c r="P120" s="85">
        <f t="shared" si="8"/>
        <v>54.095238095238095</v>
      </c>
      <c r="Q120" s="23">
        <v>0</v>
      </c>
      <c r="R120" s="91">
        <f t="shared" si="9"/>
        <v>244.95238095238096</v>
      </c>
      <c r="S120" s="7"/>
    </row>
    <row r="121" spans="1:19" x14ac:dyDescent="0.2">
      <c r="A121" s="15" t="s">
        <v>70</v>
      </c>
      <c r="B121" s="135">
        <v>9</v>
      </c>
      <c r="C121" s="85">
        <f t="shared" si="5"/>
        <v>1.7142857142857142</v>
      </c>
      <c r="D121" s="79">
        <v>0</v>
      </c>
      <c r="E121" s="140">
        <v>1018</v>
      </c>
      <c r="F121" s="85">
        <f t="shared" si="6"/>
        <v>193.9047619047619</v>
      </c>
      <c r="G121" s="68">
        <v>0</v>
      </c>
      <c r="H121" s="135">
        <v>1014</v>
      </c>
      <c r="I121" s="77">
        <v>95.8</v>
      </c>
      <c r="J121" s="81">
        <v>316</v>
      </c>
      <c r="K121" s="85">
        <f t="shared" si="7"/>
        <v>60.19047619047619</v>
      </c>
      <c r="L121" s="22">
        <v>0</v>
      </c>
      <c r="M121" s="81">
        <v>316</v>
      </c>
      <c r="N121" s="153">
        <v>100</v>
      </c>
      <c r="O121" s="83">
        <v>588</v>
      </c>
      <c r="P121" s="85">
        <f t="shared" si="8"/>
        <v>112</v>
      </c>
      <c r="Q121" s="23">
        <v>0</v>
      </c>
      <c r="R121" s="91">
        <f t="shared" si="9"/>
        <v>367.8095238095238</v>
      </c>
      <c r="S121" s="7"/>
    </row>
    <row r="122" spans="1:19" x14ac:dyDescent="0.2">
      <c r="A122" s="15" t="s">
        <v>39</v>
      </c>
      <c r="B122" s="135">
        <v>12</v>
      </c>
      <c r="C122" s="85">
        <f t="shared" si="5"/>
        <v>2.2857142857142856</v>
      </c>
      <c r="D122" s="79">
        <v>0</v>
      </c>
      <c r="E122" s="140">
        <v>1116</v>
      </c>
      <c r="F122" s="85">
        <f t="shared" si="6"/>
        <v>212.57142857142858</v>
      </c>
      <c r="G122" s="68">
        <v>0</v>
      </c>
      <c r="H122" s="135">
        <v>1091</v>
      </c>
      <c r="I122" s="77">
        <v>92.4</v>
      </c>
      <c r="J122" s="81">
        <v>243</v>
      </c>
      <c r="K122" s="85">
        <f t="shared" si="7"/>
        <v>46.285714285714285</v>
      </c>
      <c r="L122" s="22">
        <v>0</v>
      </c>
      <c r="M122" s="81">
        <v>243</v>
      </c>
      <c r="N122" s="153">
        <v>100</v>
      </c>
      <c r="O122" s="83">
        <v>247</v>
      </c>
      <c r="P122" s="85">
        <f t="shared" si="8"/>
        <v>47.047619047619051</v>
      </c>
      <c r="Q122" s="23">
        <v>0</v>
      </c>
      <c r="R122" s="91">
        <f t="shared" si="9"/>
        <v>308.1904761904762</v>
      </c>
      <c r="S122" s="7"/>
    </row>
    <row r="123" spans="1:19" x14ac:dyDescent="0.2">
      <c r="A123" s="15" t="s">
        <v>177</v>
      </c>
      <c r="B123" s="135">
        <v>7</v>
      </c>
      <c r="C123" s="85">
        <f t="shared" si="5"/>
        <v>1.3333333333333333</v>
      </c>
      <c r="D123" s="79">
        <v>0</v>
      </c>
      <c r="E123" s="140">
        <v>1362</v>
      </c>
      <c r="F123" s="85">
        <f t="shared" si="6"/>
        <v>259.42857142857144</v>
      </c>
      <c r="G123" s="68">
        <v>0</v>
      </c>
      <c r="H123" s="135">
        <v>1341</v>
      </c>
      <c r="I123" s="77">
        <v>89.3</v>
      </c>
      <c r="J123" s="81">
        <v>284</v>
      </c>
      <c r="K123" s="85">
        <f t="shared" si="7"/>
        <v>54.095238095238095</v>
      </c>
      <c r="L123" s="22">
        <v>0</v>
      </c>
      <c r="M123" s="81">
        <v>284</v>
      </c>
      <c r="N123" s="153">
        <v>100</v>
      </c>
      <c r="O123" s="83">
        <v>166</v>
      </c>
      <c r="P123" s="85">
        <f t="shared" si="8"/>
        <v>31.61904761904762</v>
      </c>
      <c r="Q123" s="23">
        <v>0</v>
      </c>
      <c r="R123" s="91">
        <f t="shared" si="9"/>
        <v>346.47619047619048</v>
      </c>
      <c r="S123" s="7"/>
    </row>
    <row r="124" spans="1:19" x14ac:dyDescent="0.2">
      <c r="A124" s="15" t="s">
        <v>178</v>
      </c>
      <c r="B124" s="135">
        <v>11</v>
      </c>
      <c r="C124" s="85">
        <f t="shared" si="5"/>
        <v>2.0952380952380953</v>
      </c>
      <c r="D124" s="79">
        <v>0</v>
      </c>
      <c r="E124" s="140">
        <v>1149</v>
      </c>
      <c r="F124" s="85">
        <f t="shared" si="6"/>
        <v>218.85714285714286</v>
      </c>
      <c r="G124" s="68">
        <v>0</v>
      </c>
      <c r="H124" s="135">
        <v>1129</v>
      </c>
      <c r="I124" s="77">
        <v>88.8</v>
      </c>
      <c r="J124" s="81">
        <v>265</v>
      </c>
      <c r="K124" s="85">
        <f t="shared" si="7"/>
        <v>50.476190476190474</v>
      </c>
      <c r="L124" s="22">
        <v>0</v>
      </c>
      <c r="M124" s="81">
        <v>265</v>
      </c>
      <c r="N124" s="153">
        <v>100</v>
      </c>
      <c r="O124" s="83">
        <v>270</v>
      </c>
      <c r="P124" s="85">
        <f t="shared" si="8"/>
        <v>51.428571428571431</v>
      </c>
      <c r="Q124" s="23">
        <v>0</v>
      </c>
      <c r="R124" s="91">
        <f t="shared" si="9"/>
        <v>322.85714285714283</v>
      </c>
      <c r="S124" s="7"/>
    </row>
    <row r="125" spans="1:19" x14ac:dyDescent="0.2">
      <c r="A125" s="15" t="s">
        <v>179</v>
      </c>
      <c r="B125" s="135">
        <v>5</v>
      </c>
      <c r="C125" s="85">
        <f t="shared" si="5"/>
        <v>0.95238095238095233</v>
      </c>
      <c r="D125" s="79">
        <v>0</v>
      </c>
      <c r="E125" s="140">
        <v>1472</v>
      </c>
      <c r="F125" s="85">
        <f t="shared" si="6"/>
        <v>280.38095238095241</v>
      </c>
      <c r="G125" s="68">
        <v>0</v>
      </c>
      <c r="H125" s="135">
        <v>1464</v>
      </c>
      <c r="I125" s="77">
        <v>92.6</v>
      </c>
      <c r="J125" s="81">
        <v>280</v>
      </c>
      <c r="K125" s="85">
        <f t="shared" si="7"/>
        <v>53.333333333333336</v>
      </c>
      <c r="L125" s="22">
        <v>0</v>
      </c>
      <c r="M125" s="81">
        <v>280</v>
      </c>
      <c r="N125" s="153">
        <v>100</v>
      </c>
      <c r="O125" s="83">
        <v>264</v>
      </c>
      <c r="P125" s="85">
        <f t="shared" si="8"/>
        <v>50.285714285714285</v>
      </c>
      <c r="Q125" s="23">
        <v>0</v>
      </c>
      <c r="R125" s="91">
        <f t="shared" si="9"/>
        <v>384.95238095238096</v>
      </c>
      <c r="S125" s="7"/>
    </row>
    <row r="126" spans="1:19" x14ac:dyDescent="0.2">
      <c r="A126" s="15" t="s">
        <v>180</v>
      </c>
      <c r="B126" s="135">
        <v>10</v>
      </c>
      <c r="C126" s="85">
        <f t="shared" si="5"/>
        <v>1.9047619047619047</v>
      </c>
      <c r="D126" s="79">
        <v>0</v>
      </c>
      <c r="E126" s="140">
        <v>1776</v>
      </c>
      <c r="F126" s="85">
        <f t="shared" si="6"/>
        <v>338.28571428571428</v>
      </c>
      <c r="G126" s="68">
        <v>0</v>
      </c>
      <c r="H126" s="135">
        <v>1744</v>
      </c>
      <c r="I126" s="77">
        <v>56.8</v>
      </c>
      <c r="J126" s="81">
        <v>297</v>
      </c>
      <c r="K126" s="85">
        <f t="shared" si="7"/>
        <v>56.571428571428569</v>
      </c>
      <c r="L126" s="22">
        <v>0</v>
      </c>
      <c r="M126" s="81">
        <v>297</v>
      </c>
      <c r="N126" s="153">
        <v>100</v>
      </c>
      <c r="O126" s="83">
        <v>260</v>
      </c>
      <c r="P126" s="85">
        <f t="shared" si="8"/>
        <v>49.523809523809526</v>
      </c>
      <c r="Q126" s="23">
        <v>0</v>
      </c>
      <c r="R126" s="91">
        <f t="shared" si="9"/>
        <v>446.28571428571428</v>
      </c>
      <c r="S126" s="7"/>
    </row>
    <row r="127" spans="1:19" x14ac:dyDescent="0.2">
      <c r="A127" s="15" t="s">
        <v>181</v>
      </c>
      <c r="B127" s="135">
        <v>11</v>
      </c>
      <c r="C127" s="85">
        <f t="shared" si="5"/>
        <v>2.0952380952380953</v>
      </c>
      <c r="D127" s="79">
        <v>0</v>
      </c>
      <c r="E127" s="140">
        <v>1942</v>
      </c>
      <c r="F127" s="85">
        <f t="shared" si="6"/>
        <v>369.90476190476193</v>
      </c>
      <c r="G127" s="68">
        <v>0</v>
      </c>
      <c r="H127" s="135">
        <v>1922</v>
      </c>
      <c r="I127" s="77">
        <v>89.1</v>
      </c>
      <c r="J127" s="81">
        <v>283</v>
      </c>
      <c r="K127" s="85">
        <f t="shared" si="7"/>
        <v>53.904761904761905</v>
      </c>
      <c r="L127" s="22">
        <v>0</v>
      </c>
      <c r="M127" s="81">
        <v>283</v>
      </c>
      <c r="N127" s="153">
        <v>100</v>
      </c>
      <c r="O127" s="83">
        <v>269</v>
      </c>
      <c r="P127" s="85">
        <f t="shared" si="8"/>
        <v>51.238095238095241</v>
      </c>
      <c r="Q127" s="23">
        <v>0</v>
      </c>
      <c r="R127" s="91">
        <f t="shared" si="9"/>
        <v>477.14285714285717</v>
      </c>
      <c r="S127" s="7"/>
    </row>
    <row r="128" spans="1:19" x14ac:dyDescent="0.2">
      <c r="A128" s="15" t="s">
        <v>182</v>
      </c>
      <c r="B128" s="135">
        <v>9</v>
      </c>
      <c r="C128" s="85">
        <f t="shared" si="5"/>
        <v>1.7142857142857142</v>
      </c>
      <c r="D128" s="79">
        <v>0</v>
      </c>
      <c r="E128" s="140">
        <v>1195</v>
      </c>
      <c r="F128" s="85">
        <f t="shared" si="6"/>
        <v>227.61904761904762</v>
      </c>
      <c r="G128" s="68">
        <v>0</v>
      </c>
      <c r="H128" s="135">
        <v>1176</v>
      </c>
      <c r="I128" s="77">
        <v>49</v>
      </c>
      <c r="J128" s="81">
        <v>210</v>
      </c>
      <c r="K128" s="85">
        <f t="shared" si="7"/>
        <v>40</v>
      </c>
      <c r="L128" s="22">
        <v>0</v>
      </c>
      <c r="M128" s="81">
        <v>210</v>
      </c>
      <c r="N128" s="153">
        <v>100</v>
      </c>
      <c r="O128" s="83">
        <v>208</v>
      </c>
      <c r="P128" s="85">
        <f t="shared" si="8"/>
        <v>39.61904761904762</v>
      </c>
      <c r="Q128" s="23">
        <v>0</v>
      </c>
      <c r="R128" s="91">
        <f t="shared" si="9"/>
        <v>308.95238095238096</v>
      </c>
      <c r="S128" s="7"/>
    </row>
    <row r="129" spans="1:19" x14ac:dyDescent="0.2">
      <c r="A129" s="15" t="s">
        <v>183</v>
      </c>
      <c r="B129" s="135">
        <v>8</v>
      </c>
      <c r="C129" s="85">
        <f t="shared" si="5"/>
        <v>1.5238095238095237</v>
      </c>
      <c r="D129" s="79">
        <v>0</v>
      </c>
      <c r="E129" s="140">
        <v>1222</v>
      </c>
      <c r="F129" s="85">
        <f t="shared" si="6"/>
        <v>232.76190476190476</v>
      </c>
      <c r="G129" s="68">
        <v>0</v>
      </c>
      <c r="H129" s="135">
        <v>1195</v>
      </c>
      <c r="I129" s="77">
        <v>91.1</v>
      </c>
      <c r="J129" s="81">
        <v>204</v>
      </c>
      <c r="K129" s="85">
        <f t="shared" si="7"/>
        <v>38.857142857142854</v>
      </c>
      <c r="L129" s="22">
        <v>0</v>
      </c>
      <c r="M129" s="81">
        <v>204</v>
      </c>
      <c r="N129" s="153">
        <v>100</v>
      </c>
      <c r="O129" s="83">
        <v>463</v>
      </c>
      <c r="P129" s="85">
        <f t="shared" si="8"/>
        <v>88.19047619047619</v>
      </c>
      <c r="Q129" s="23">
        <v>0</v>
      </c>
      <c r="R129" s="91">
        <f t="shared" si="9"/>
        <v>361.33333333333331</v>
      </c>
      <c r="S129" s="7"/>
    </row>
    <row r="130" spans="1:19" x14ac:dyDescent="0.2">
      <c r="A130" s="15" t="s">
        <v>184</v>
      </c>
      <c r="B130" s="135">
        <v>3</v>
      </c>
      <c r="C130" s="85">
        <f t="shared" si="5"/>
        <v>0.5714285714285714</v>
      </c>
      <c r="D130" s="79">
        <v>0</v>
      </c>
      <c r="E130" s="140">
        <v>1273</v>
      </c>
      <c r="F130" s="85">
        <f t="shared" si="6"/>
        <v>242.47619047619048</v>
      </c>
      <c r="G130" s="68">
        <v>0</v>
      </c>
      <c r="H130" s="135">
        <v>1243</v>
      </c>
      <c r="I130" s="77">
        <v>92</v>
      </c>
      <c r="J130" s="81">
        <v>191</v>
      </c>
      <c r="K130" s="85">
        <f t="shared" si="7"/>
        <v>36.38095238095238</v>
      </c>
      <c r="L130" s="22">
        <v>0</v>
      </c>
      <c r="M130" s="81">
        <v>191</v>
      </c>
      <c r="N130" s="153">
        <v>100</v>
      </c>
      <c r="O130" s="83">
        <v>241</v>
      </c>
      <c r="P130" s="85">
        <f t="shared" si="8"/>
        <v>45.904761904761905</v>
      </c>
      <c r="Q130" s="23">
        <v>0</v>
      </c>
      <c r="R130" s="91">
        <f t="shared" si="9"/>
        <v>325.33333333333331</v>
      </c>
      <c r="S130" s="7"/>
    </row>
    <row r="131" spans="1:19" x14ac:dyDescent="0.2">
      <c r="A131" s="15" t="s">
        <v>185</v>
      </c>
      <c r="B131" s="135">
        <v>4</v>
      </c>
      <c r="C131" s="85">
        <f t="shared" si="5"/>
        <v>0.76190476190476186</v>
      </c>
      <c r="D131" s="79">
        <v>0</v>
      </c>
      <c r="E131" s="140">
        <v>1483</v>
      </c>
      <c r="F131" s="85">
        <f t="shared" si="6"/>
        <v>282.47619047619048</v>
      </c>
      <c r="G131" s="68">
        <v>0</v>
      </c>
      <c r="H131" s="135">
        <v>1473</v>
      </c>
      <c r="I131" s="77">
        <v>92.9</v>
      </c>
      <c r="J131" s="81">
        <v>270</v>
      </c>
      <c r="K131" s="85">
        <f t="shared" si="7"/>
        <v>51.428571428571431</v>
      </c>
      <c r="L131" s="22">
        <v>0</v>
      </c>
      <c r="M131" s="81">
        <v>270</v>
      </c>
      <c r="N131" s="153">
        <v>100</v>
      </c>
      <c r="O131" s="83">
        <v>202</v>
      </c>
      <c r="P131" s="85">
        <f t="shared" si="8"/>
        <v>38.476190476190474</v>
      </c>
      <c r="Q131" s="23">
        <v>0</v>
      </c>
      <c r="R131" s="91">
        <f t="shared" si="9"/>
        <v>373.14285714285717</v>
      </c>
      <c r="S131" s="7"/>
    </row>
    <row r="132" spans="1:19" x14ac:dyDescent="0.2">
      <c r="A132" s="15" t="s">
        <v>186</v>
      </c>
      <c r="B132" s="135">
        <v>11</v>
      </c>
      <c r="C132" s="85">
        <f t="shared" si="5"/>
        <v>2.0952380952380953</v>
      </c>
      <c r="D132" s="79">
        <v>0</v>
      </c>
      <c r="E132" s="140">
        <v>1528</v>
      </c>
      <c r="F132" s="85">
        <f t="shared" si="6"/>
        <v>291.04761904761904</v>
      </c>
      <c r="G132" s="68">
        <v>0</v>
      </c>
      <c r="H132" s="135">
        <v>1491</v>
      </c>
      <c r="I132" s="77">
        <v>83.8</v>
      </c>
      <c r="J132" s="81">
        <v>234</v>
      </c>
      <c r="K132" s="85">
        <f t="shared" si="7"/>
        <v>44.571428571428569</v>
      </c>
      <c r="L132" s="22">
        <v>0</v>
      </c>
      <c r="M132" s="81">
        <v>234</v>
      </c>
      <c r="N132" s="153">
        <v>100</v>
      </c>
      <c r="O132" s="83">
        <v>265</v>
      </c>
      <c r="P132" s="85">
        <f t="shared" si="8"/>
        <v>50.476190476190474</v>
      </c>
      <c r="Q132" s="23">
        <v>0</v>
      </c>
      <c r="R132" s="91">
        <f t="shared" si="9"/>
        <v>388.1904761904762</v>
      </c>
      <c r="S132" s="7"/>
    </row>
    <row r="133" spans="1:19" x14ac:dyDescent="0.2">
      <c r="A133" s="17" t="s">
        <v>187</v>
      </c>
      <c r="B133" s="135">
        <v>9</v>
      </c>
      <c r="C133" s="85">
        <f t="shared" si="5"/>
        <v>1.7142857142857142</v>
      </c>
      <c r="D133" s="79">
        <v>0</v>
      </c>
      <c r="E133" s="140">
        <v>1430</v>
      </c>
      <c r="F133" s="85">
        <f t="shared" si="6"/>
        <v>272.38095238095241</v>
      </c>
      <c r="G133" s="68">
        <v>0</v>
      </c>
      <c r="H133" s="135">
        <v>1385</v>
      </c>
      <c r="I133" s="77">
        <v>86.2</v>
      </c>
      <c r="J133" s="81">
        <v>217</v>
      </c>
      <c r="K133" s="85">
        <f t="shared" si="7"/>
        <v>41.333333333333336</v>
      </c>
      <c r="L133" s="22">
        <v>0</v>
      </c>
      <c r="M133" s="81">
        <v>217</v>
      </c>
      <c r="N133" s="153">
        <v>100</v>
      </c>
      <c r="O133" s="83">
        <v>274</v>
      </c>
      <c r="P133" s="85">
        <f t="shared" si="8"/>
        <v>52.19047619047619</v>
      </c>
      <c r="Q133" s="23">
        <v>0</v>
      </c>
      <c r="R133" s="91">
        <f t="shared" si="9"/>
        <v>367.61904761904759</v>
      </c>
      <c r="S133" s="7"/>
    </row>
    <row r="134" spans="1:19" x14ac:dyDescent="0.2">
      <c r="A134" s="17" t="s">
        <v>188</v>
      </c>
      <c r="B134" s="135">
        <v>11</v>
      </c>
      <c r="C134" s="85">
        <f t="shared" si="5"/>
        <v>2.0952380952380953</v>
      </c>
      <c r="D134" s="79">
        <v>0</v>
      </c>
      <c r="E134" s="140">
        <v>1313</v>
      </c>
      <c r="F134" s="85">
        <f t="shared" si="6"/>
        <v>250.0952380952381</v>
      </c>
      <c r="G134" s="68">
        <v>0</v>
      </c>
      <c r="H134" s="135">
        <v>1290</v>
      </c>
      <c r="I134" s="77">
        <v>92.6</v>
      </c>
      <c r="J134" s="81">
        <v>389</v>
      </c>
      <c r="K134" s="85">
        <f t="shared" si="7"/>
        <v>74.095238095238102</v>
      </c>
      <c r="L134" s="22">
        <v>0</v>
      </c>
      <c r="M134" s="81">
        <v>389</v>
      </c>
      <c r="N134" s="153">
        <v>100</v>
      </c>
      <c r="O134" s="83">
        <v>205</v>
      </c>
      <c r="P134" s="85">
        <f t="shared" si="8"/>
        <v>39.047619047619051</v>
      </c>
      <c r="Q134" s="23">
        <v>0</v>
      </c>
      <c r="R134" s="91">
        <f t="shared" si="9"/>
        <v>365.33333333333331</v>
      </c>
      <c r="S134" s="7"/>
    </row>
    <row r="135" spans="1:19" ht="12.75" customHeight="1" x14ac:dyDescent="0.2">
      <c r="A135" s="15" t="s">
        <v>10</v>
      </c>
      <c r="B135" s="135">
        <v>3</v>
      </c>
      <c r="C135" s="85">
        <f t="shared" si="5"/>
        <v>0.5714285714285714</v>
      </c>
      <c r="D135" s="79">
        <v>0</v>
      </c>
      <c r="E135" s="140">
        <v>596</v>
      </c>
      <c r="F135" s="85">
        <f t="shared" si="6"/>
        <v>113.52380952380952</v>
      </c>
      <c r="G135" s="68">
        <v>0</v>
      </c>
      <c r="H135" s="135">
        <v>587</v>
      </c>
      <c r="I135" s="77">
        <v>93.7</v>
      </c>
      <c r="J135" s="81">
        <v>226</v>
      </c>
      <c r="K135" s="85">
        <f t="shared" si="7"/>
        <v>43.047619047619051</v>
      </c>
      <c r="L135" s="22">
        <v>0</v>
      </c>
      <c r="M135" s="81">
        <v>226</v>
      </c>
      <c r="N135" s="153">
        <v>100</v>
      </c>
      <c r="O135" s="83">
        <v>258</v>
      </c>
      <c r="P135" s="85">
        <f t="shared" si="8"/>
        <v>49.142857142857146</v>
      </c>
      <c r="Q135" s="23">
        <v>0</v>
      </c>
      <c r="R135" s="91">
        <f t="shared" si="9"/>
        <v>206.28571428571428</v>
      </c>
      <c r="S135" s="7"/>
    </row>
    <row r="136" spans="1:19" x14ac:dyDescent="0.2">
      <c r="A136" s="14" t="s">
        <v>11</v>
      </c>
      <c r="B136" s="135">
        <v>7</v>
      </c>
      <c r="C136" s="85">
        <f t="shared" si="5"/>
        <v>1.3333333333333333</v>
      </c>
      <c r="D136" s="79">
        <v>0</v>
      </c>
      <c r="E136" s="140">
        <v>591</v>
      </c>
      <c r="F136" s="85">
        <f t="shared" si="6"/>
        <v>112.57142857142857</v>
      </c>
      <c r="G136" s="68">
        <v>0</v>
      </c>
      <c r="H136" s="135">
        <v>588</v>
      </c>
      <c r="I136" s="77">
        <v>93</v>
      </c>
      <c r="J136" s="81">
        <v>123</v>
      </c>
      <c r="K136" s="85">
        <f t="shared" si="7"/>
        <v>23.428571428571427</v>
      </c>
      <c r="L136" s="22">
        <v>0</v>
      </c>
      <c r="M136" s="81">
        <v>123</v>
      </c>
      <c r="N136" s="153">
        <v>100</v>
      </c>
      <c r="O136" s="83">
        <v>176</v>
      </c>
      <c r="P136" s="85">
        <f t="shared" si="8"/>
        <v>33.523809523809526</v>
      </c>
      <c r="Q136" s="23">
        <v>0</v>
      </c>
      <c r="R136" s="91">
        <f t="shared" si="9"/>
        <v>170.85714285714286</v>
      </c>
      <c r="S136" s="7"/>
    </row>
    <row r="137" spans="1:19" x14ac:dyDescent="0.2">
      <c r="A137" s="15" t="s">
        <v>12</v>
      </c>
      <c r="B137" s="135">
        <v>19</v>
      </c>
      <c r="C137" s="85">
        <f t="shared" si="5"/>
        <v>3.6190476190476191</v>
      </c>
      <c r="D137" s="79">
        <v>0</v>
      </c>
      <c r="E137" s="140">
        <v>1279</v>
      </c>
      <c r="F137" s="85">
        <f t="shared" si="6"/>
        <v>243.61904761904762</v>
      </c>
      <c r="G137" s="68">
        <v>0</v>
      </c>
      <c r="H137" s="135">
        <v>1262</v>
      </c>
      <c r="I137" s="77">
        <v>94.2</v>
      </c>
      <c r="J137" s="81">
        <v>199</v>
      </c>
      <c r="K137" s="85">
        <f t="shared" si="7"/>
        <v>37.904761904761905</v>
      </c>
      <c r="L137" s="22">
        <v>0</v>
      </c>
      <c r="M137" s="81">
        <v>199</v>
      </c>
      <c r="N137" s="153">
        <v>100</v>
      </c>
      <c r="O137" s="83">
        <v>410</v>
      </c>
      <c r="P137" s="85">
        <f t="shared" si="8"/>
        <v>78.095238095238102</v>
      </c>
      <c r="Q137" s="23">
        <v>0</v>
      </c>
      <c r="R137" s="91">
        <f t="shared" si="9"/>
        <v>363.23809523809524</v>
      </c>
      <c r="S137" s="7"/>
    </row>
    <row r="138" spans="1:19" x14ac:dyDescent="0.2">
      <c r="A138" s="15" t="s">
        <v>189</v>
      </c>
      <c r="B138" s="135">
        <v>5</v>
      </c>
      <c r="C138" s="85">
        <f t="shared" si="5"/>
        <v>0.95238095238095233</v>
      </c>
      <c r="D138" s="79">
        <v>0</v>
      </c>
      <c r="E138" s="140">
        <v>1969</v>
      </c>
      <c r="F138" s="85">
        <f t="shared" si="6"/>
        <v>375.04761904761904</v>
      </c>
      <c r="G138" s="68">
        <v>0</v>
      </c>
      <c r="H138" s="135">
        <v>1947</v>
      </c>
      <c r="I138" s="77">
        <v>95.9</v>
      </c>
      <c r="J138" s="81">
        <v>297</v>
      </c>
      <c r="K138" s="85">
        <f t="shared" si="7"/>
        <v>56.571428571428569</v>
      </c>
      <c r="L138" s="22">
        <v>0</v>
      </c>
      <c r="M138" s="81">
        <v>297</v>
      </c>
      <c r="N138" s="153">
        <v>100</v>
      </c>
      <c r="O138" s="83">
        <v>363</v>
      </c>
      <c r="P138" s="85">
        <f t="shared" si="8"/>
        <v>69.142857142857139</v>
      </c>
      <c r="Q138" s="23">
        <v>0</v>
      </c>
      <c r="R138" s="91">
        <f t="shared" si="9"/>
        <v>501.71428571428572</v>
      </c>
      <c r="S138" s="7"/>
    </row>
    <row r="139" spans="1:19" x14ac:dyDescent="0.2">
      <c r="A139" s="15" t="s">
        <v>190</v>
      </c>
      <c r="B139" s="135">
        <v>8</v>
      </c>
      <c r="C139" s="85">
        <f t="shared" ref="C139:C188" si="10">B139/5.25</f>
        <v>1.5238095238095237</v>
      </c>
      <c r="D139" s="79">
        <v>0</v>
      </c>
      <c r="E139" s="140">
        <v>1636</v>
      </c>
      <c r="F139" s="85">
        <f t="shared" ref="F139:F188" si="11">E139/5.25</f>
        <v>311.61904761904759</v>
      </c>
      <c r="G139" s="68">
        <v>0</v>
      </c>
      <c r="H139" s="135">
        <v>1620</v>
      </c>
      <c r="I139" s="77">
        <v>76.900000000000006</v>
      </c>
      <c r="J139" s="81">
        <v>242</v>
      </c>
      <c r="K139" s="85">
        <f t="shared" ref="K139:K188" si="12">J139/5.25</f>
        <v>46.095238095238095</v>
      </c>
      <c r="L139" s="22">
        <v>0</v>
      </c>
      <c r="M139" s="81">
        <v>242</v>
      </c>
      <c r="N139" s="153">
        <v>100</v>
      </c>
      <c r="O139" s="83">
        <v>340</v>
      </c>
      <c r="P139" s="85">
        <f t="shared" ref="P139:P188" si="13">O139/5.25</f>
        <v>64.761904761904759</v>
      </c>
      <c r="Q139" s="23">
        <v>0</v>
      </c>
      <c r="R139" s="91">
        <f t="shared" ref="R139:R188" si="14">(O139+J139+E139+B139)/5.25</f>
        <v>424</v>
      </c>
      <c r="S139" s="7"/>
    </row>
    <row r="140" spans="1:19" x14ac:dyDescent="0.2">
      <c r="A140" s="15" t="s">
        <v>191</v>
      </c>
      <c r="B140" s="135">
        <v>2</v>
      </c>
      <c r="C140" s="85">
        <f t="shared" si="10"/>
        <v>0.38095238095238093</v>
      </c>
      <c r="D140" s="79">
        <v>0</v>
      </c>
      <c r="E140" s="140">
        <v>1469</v>
      </c>
      <c r="F140" s="85">
        <f t="shared" si="11"/>
        <v>279.8095238095238</v>
      </c>
      <c r="G140" s="68">
        <v>0</v>
      </c>
      <c r="H140" s="135">
        <v>1443</v>
      </c>
      <c r="I140" s="77">
        <v>96.2</v>
      </c>
      <c r="J140" s="81">
        <v>218</v>
      </c>
      <c r="K140" s="85">
        <f t="shared" si="12"/>
        <v>41.523809523809526</v>
      </c>
      <c r="L140" s="22">
        <v>0</v>
      </c>
      <c r="M140" s="81">
        <v>218</v>
      </c>
      <c r="N140" s="153">
        <v>100</v>
      </c>
      <c r="O140" s="83">
        <v>240</v>
      </c>
      <c r="P140" s="85">
        <f t="shared" si="13"/>
        <v>45.714285714285715</v>
      </c>
      <c r="Q140" s="23">
        <v>0</v>
      </c>
      <c r="R140" s="91">
        <f t="shared" si="14"/>
        <v>367.42857142857144</v>
      </c>
      <c r="S140" s="7"/>
    </row>
    <row r="141" spans="1:19" x14ac:dyDescent="0.2">
      <c r="A141" s="15" t="s">
        <v>192</v>
      </c>
      <c r="B141" s="135">
        <v>11</v>
      </c>
      <c r="C141" s="85">
        <f t="shared" si="10"/>
        <v>2.0952380952380953</v>
      </c>
      <c r="D141" s="79">
        <v>0</v>
      </c>
      <c r="E141" s="140">
        <v>1935</v>
      </c>
      <c r="F141" s="85">
        <f t="shared" si="11"/>
        <v>368.57142857142856</v>
      </c>
      <c r="G141" s="68">
        <v>0</v>
      </c>
      <c r="H141" s="135">
        <v>1906</v>
      </c>
      <c r="I141" s="77">
        <v>96</v>
      </c>
      <c r="J141" s="81">
        <v>376</v>
      </c>
      <c r="K141" s="85">
        <f t="shared" si="12"/>
        <v>71.61904761904762</v>
      </c>
      <c r="L141" s="22">
        <v>0</v>
      </c>
      <c r="M141" s="81">
        <v>376</v>
      </c>
      <c r="N141" s="153">
        <v>100</v>
      </c>
      <c r="O141" s="83">
        <v>638</v>
      </c>
      <c r="P141" s="85">
        <f t="shared" si="13"/>
        <v>121.52380952380952</v>
      </c>
      <c r="Q141" s="23">
        <v>0</v>
      </c>
      <c r="R141" s="91">
        <f t="shared" si="14"/>
        <v>563.80952380952385</v>
      </c>
      <c r="S141" s="7"/>
    </row>
    <row r="142" spans="1:19" x14ac:dyDescent="0.2">
      <c r="A142" s="15" t="s">
        <v>193</v>
      </c>
      <c r="B142" s="135">
        <v>5</v>
      </c>
      <c r="C142" s="85">
        <f t="shared" si="10"/>
        <v>0.95238095238095233</v>
      </c>
      <c r="D142" s="79">
        <v>0</v>
      </c>
      <c r="E142" s="140">
        <v>1600</v>
      </c>
      <c r="F142" s="85">
        <f t="shared" si="11"/>
        <v>304.76190476190476</v>
      </c>
      <c r="G142" s="68">
        <v>0</v>
      </c>
      <c r="H142" s="135">
        <v>1579</v>
      </c>
      <c r="I142" s="77">
        <v>94.2</v>
      </c>
      <c r="J142" s="81">
        <v>450</v>
      </c>
      <c r="K142" s="85">
        <f t="shared" si="12"/>
        <v>85.714285714285708</v>
      </c>
      <c r="L142" s="22">
        <v>0</v>
      </c>
      <c r="M142" s="81">
        <v>450</v>
      </c>
      <c r="N142" s="153">
        <v>100</v>
      </c>
      <c r="O142" s="83">
        <v>345</v>
      </c>
      <c r="P142" s="85">
        <f t="shared" si="13"/>
        <v>65.714285714285708</v>
      </c>
      <c r="Q142" s="23">
        <v>0</v>
      </c>
      <c r="R142" s="91">
        <f t="shared" si="14"/>
        <v>457.14285714285717</v>
      </c>
      <c r="S142" s="7"/>
    </row>
    <row r="143" spans="1:19" x14ac:dyDescent="0.2">
      <c r="A143" s="15" t="s">
        <v>194</v>
      </c>
      <c r="B143" s="135">
        <v>7</v>
      </c>
      <c r="C143" s="85">
        <f t="shared" si="10"/>
        <v>1.3333333333333333</v>
      </c>
      <c r="D143" s="79">
        <v>0</v>
      </c>
      <c r="E143" s="140">
        <v>1795</v>
      </c>
      <c r="F143" s="85">
        <f t="shared" si="11"/>
        <v>341.90476190476193</v>
      </c>
      <c r="G143" s="68">
        <v>0</v>
      </c>
      <c r="H143" s="135">
        <v>1763</v>
      </c>
      <c r="I143" s="77">
        <v>91.3</v>
      </c>
      <c r="J143" s="81">
        <v>616</v>
      </c>
      <c r="K143" s="85">
        <f t="shared" si="12"/>
        <v>117.33333333333333</v>
      </c>
      <c r="L143" s="22">
        <v>0</v>
      </c>
      <c r="M143" s="81">
        <v>616</v>
      </c>
      <c r="N143" s="153">
        <v>100</v>
      </c>
      <c r="O143" s="83">
        <v>543</v>
      </c>
      <c r="P143" s="85">
        <f t="shared" si="13"/>
        <v>103.42857142857143</v>
      </c>
      <c r="Q143" s="23">
        <v>0</v>
      </c>
      <c r="R143" s="91">
        <f t="shared" si="14"/>
        <v>564</v>
      </c>
      <c r="S143" s="7"/>
    </row>
    <row r="144" spans="1:19" x14ac:dyDescent="0.2">
      <c r="A144" s="15" t="s">
        <v>40</v>
      </c>
      <c r="B144" s="135">
        <v>4</v>
      </c>
      <c r="C144" s="85">
        <f t="shared" si="10"/>
        <v>0.76190476190476186</v>
      </c>
      <c r="D144" s="79">
        <v>0</v>
      </c>
      <c r="E144" s="140">
        <v>433</v>
      </c>
      <c r="F144" s="85">
        <f t="shared" si="11"/>
        <v>82.476190476190482</v>
      </c>
      <c r="G144" s="68">
        <v>0</v>
      </c>
      <c r="H144" s="135">
        <v>428</v>
      </c>
      <c r="I144" s="77">
        <v>91.6</v>
      </c>
      <c r="J144" s="81">
        <v>122</v>
      </c>
      <c r="K144" s="85">
        <f t="shared" si="12"/>
        <v>23.238095238095237</v>
      </c>
      <c r="L144" s="22">
        <v>0</v>
      </c>
      <c r="M144" s="81">
        <v>122</v>
      </c>
      <c r="N144" s="153">
        <v>100</v>
      </c>
      <c r="O144" s="83">
        <v>228</v>
      </c>
      <c r="P144" s="85">
        <f t="shared" si="13"/>
        <v>43.428571428571431</v>
      </c>
      <c r="Q144" s="23">
        <v>0</v>
      </c>
      <c r="R144" s="91">
        <f t="shared" si="14"/>
        <v>149.9047619047619</v>
      </c>
      <c r="S144" s="7"/>
    </row>
    <row r="145" spans="1:19" x14ac:dyDescent="0.2">
      <c r="A145" s="15" t="s">
        <v>195</v>
      </c>
      <c r="B145" s="135">
        <v>7</v>
      </c>
      <c r="C145" s="85">
        <f t="shared" si="10"/>
        <v>1.3333333333333333</v>
      </c>
      <c r="D145" s="79">
        <v>0</v>
      </c>
      <c r="E145" s="140">
        <v>433</v>
      </c>
      <c r="F145" s="85">
        <f t="shared" si="11"/>
        <v>82.476190476190482</v>
      </c>
      <c r="G145" s="68">
        <v>0</v>
      </c>
      <c r="H145" s="135">
        <v>431</v>
      </c>
      <c r="I145" s="77">
        <v>92.3</v>
      </c>
      <c r="J145" s="81">
        <v>126</v>
      </c>
      <c r="K145" s="85">
        <f t="shared" si="12"/>
        <v>24</v>
      </c>
      <c r="L145" s="22">
        <v>0</v>
      </c>
      <c r="M145" s="81">
        <v>126</v>
      </c>
      <c r="N145" s="153">
        <v>100</v>
      </c>
      <c r="O145" s="83">
        <v>158</v>
      </c>
      <c r="P145" s="85">
        <f t="shared" si="13"/>
        <v>30.095238095238095</v>
      </c>
      <c r="Q145" s="23">
        <v>0</v>
      </c>
      <c r="R145" s="91">
        <f t="shared" si="14"/>
        <v>137.9047619047619</v>
      </c>
      <c r="S145" s="7"/>
    </row>
    <row r="146" spans="1:19" ht="13.5" customHeight="1" x14ac:dyDescent="0.2">
      <c r="A146" s="15" t="s">
        <v>33</v>
      </c>
      <c r="B146" s="135">
        <v>4</v>
      </c>
      <c r="C146" s="85">
        <f t="shared" si="10"/>
        <v>0.76190476190476186</v>
      </c>
      <c r="D146" s="79">
        <v>0</v>
      </c>
      <c r="E146" s="140">
        <v>358</v>
      </c>
      <c r="F146" s="85">
        <f t="shared" si="11"/>
        <v>68.19047619047619</v>
      </c>
      <c r="G146" s="68">
        <v>0</v>
      </c>
      <c r="H146" s="135">
        <v>352</v>
      </c>
      <c r="I146" s="77">
        <v>96.3</v>
      </c>
      <c r="J146" s="81">
        <v>106</v>
      </c>
      <c r="K146" s="85">
        <f t="shared" si="12"/>
        <v>20.19047619047619</v>
      </c>
      <c r="L146" s="22">
        <v>0</v>
      </c>
      <c r="M146" s="81">
        <v>106</v>
      </c>
      <c r="N146" s="153">
        <v>100</v>
      </c>
      <c r="O146" s="83">
        <v>215</v>
      </c>
      <c r="P146" s="85">
        <f t="shared" si="13"/>
        <v>40.952380952380949</v>
      </c>
      <c r="Q146" s="23">
        <v>0</v>
      </c>
      <c r="R146" s="91">
        <f t="shared" si="14"/>
        <v>130.0952380952381</v>
      </c>
      <c r="S146" s="7"/>
    </row>
    <row r="147" spans="1:19" x14ac:dyDescent="0.2">
      <c r="A147" s="15" t="s">
        <v>41</v>
      </c>
      <c r="B147" s="135">
        <v>8</v>
      </c>
      <c r="C147" s="85">
        <f t="shared" si="10"/>
        <v>1.5238095238095237</v>
      </c>
      <c r="D147" s="79">
        <v>0</v>
      </c>
      <c r="E147" s="140">
        <v>921</v>
      </c>
      <c r="F147" s="85">
        <f t="shared" si="11"/>
        <v>175.42857142857142</v>
      </c>
      <c r="G147" s="68">
        <v>0</v>
      </c>
      <c r="H147" s="135">
        <v>900</v>
      </c>
      <c r="I147" s="77">
        <v>93.2</v>
      </c>
      <c r="J147" s="81">
        <v>126</v>
      </c>
      <c r="K147" s="85">
        <f t="shared" si="12"/>
        <v>24</v>
      </c>
      <c r="L147" s="22">
        <v>0</v>
      </c>
      <c r="M147" s="81">
        <v>126</v>
      </c>
      <c r="N147" s="153">
        <v>100</v>
      </c>
      <c r="O147" s="83">
        <v>205</v>
      </c>
      <c r="P147" s="85">
        <f t="shared" si="13"/>
        <v>39.047619047619051</v>
      </c>
      <c r="Q147" s="23">
        <v>0</v>
      </c>
      <c r="R147" s="91">
        <f t="shared" si="14"/>
        <v>240</v>
      </c>
      <c r="S147" s="7"/>
    </row>
    <row r="148" spans="1:19" x14ac:dyDescent="0.2">
      <c r="A148" s="15" t="s">
        <v>196</v>
      </c>
      <c r="B148" s="135">
        <v>10</v>
      </c>
      <c r="C148" s="85">
        <f t="shared" si="10"/>
        <v>1.9047619047619047</v>
      </c>
      <c r="D148" s="79">
        <v>0</v>
      </c>
      <c r="E148" s="140">
        <v>762</v>
      </c>
      <c r="F148" s="85">
        <f t="shared" si="11"/>
        <v>145.14285714285714</v>
      </c>
      <c r="G148" s="68">
        <v>0</v>
      </c>
      <c r="H148" s="135">
        <v>738</v>
      </c>
      <c r="I148" s="77">
        <v>93.8</v>
      </c>
      <c r="J148" s="81">
        <v>149</v>
      </c>
      <c r="K148" s="85">
        <f t="shared" si="12"/>
        <v>28.38095238095238</v>
      </c>
      <c r="L148" s="22">
        <v>0</v>
      </c>
      <c r="M148" s="81">
        <v>149</v>
      </c>
      <c r="N148" s="153">
        <v>100</v>
      </c>
      <c r="O148" s="83">
        <v>249</v>
      </c>
      <c r="P148" s="85">
        <f t="shared" si="13"/>
        <v>47.428571428571431</v>
      </c>
      <c r="Q148" s="23">
        <v>0</v>
      </c>
      <c r="R148" s="91">
        <f t="shared" si="14"/>
        <v>222.85714285714286</v>
      </c>
      <c r="S148" s="7"/>
    </row>
    <row r="149" spans="1:19" x14ac:dyDescent="0.2">
      <c r="A149" s="15" t="s">
        <v>197</v>
      </c>
      <c r="B149" s="135">
        <v>8</v>
      </c>
      <c r="C149" s="85">
        <f t="shared" si="10"/>
        <v>1.5238095238095237</v>
      </c>
      <c r="D149" s="79">
        <v>0</v>
      </c>
      <c r="E149" s="140">
        <v>1024</v>
      </c>
      <c r="F149" s="85">
        <f t="shared" si="11"/>
        <v>195.04761904761904</v>
      </c>
      <c r="G149" s="68">
        <v>0</v>
      </c>
      <c r="H149" s="135">
        <v>990</v>
      </c>
      <c r="I149" s="77">
        <v>92.9</v>
      </c>
      <c r="J149" s="81">
        <v>199</v>
      </c>
      <c r="K149" s="85">
        <f t="shared" si="12"/>
        <v>37.904761904761905</v>
      </c>
      <c r="L149" s="22">
        <v>0</v>
      </c>
      <c r="M149" s="81">
        <v>199</v>
      </c>
      <c r="N149" s="153">
        <v>100</v>
      </c>
      <c r="O149" s="83">
        <v>308</v>
      </c>
      <c r="P149" s="85">
        <f t="shared" si="13"/>
        <v>58.666666666666664</v>
      </c>
      <c r="Q149" s="23">
        <v>0</v>
      </c>
      <c r="R149" s="91">
        <f t="shared" si="14"/>
        <v>293.14285714285717</v>
      </c>
      <c r="S149" s="7"/>
    </row>
    <row r="150" spans="1:19" x14ac:dyDescent="0.2">
      <c r="A150" s="15" t="s">
        <v>42</v>
      </c>
      <c r="B150" s="135">
        <v>16</v>
      </c>
      <c r="C150" s="85">
        <f t="shared" si="10"/>
        <v>3.0476190476190474</v>
      </c>
      <c r="D150" s="79">
        <v>0</v>
      </c>
      <c r="E150" s="140">
        <v>519</v>
      </c>
      <c r="F150" s="85">
        <f t="shared" si="11"/>
        <v>98.857142857142861</v>
      </c>
      <c r="G150" s="68">
        <v>0</v>
      </c>
      <c r="H150" s="135">
        <v>510</v>
      </c>
      <c r="I150" s="77">
        <v>93.3</v>
      </c>
      <c r="J150" s="81">
        <v>100</v>
      </c>
      <c r="K150" s="85">
        <f t="shared" si="12"/>
        <v>19.047619047619047</v>
      </c>
      <c r="L150" s="22">
        <v>0</v>
      </c>
      <c r="M150" s="81">
        <v>100</v>
      </c>
      <c r="N150" s="153">
        <v>100</v>
      </c>
      <c r="O150" s="83">
        <v>139</v>
      </c>
      <c r="P150" s="85">
        <f t="shared" si="13"/>
        <v>26.476190476190474</v>
      </c>
      <c r="Q150" s="23">
        <v>0</v>
      </c>
      <c r="R150" s="91">
        <f t="shared" si="14"/>
        <v>147.42857142857142</v>
      </c>
      <c r="S150" s="7"/>
    </row>
    <row r="151" spans="1:19" x14ac:dyDescent="0.2">
      <c r="A151" s="15" t="s">
        <v>198</v>
      </c>
      <c r="B151" s="135">
        <v>5</v>
      </c>
      <c r="C151" s="85">
        <f t="shared" si="10"/>
        <v>0.95238095238095233</v>
      </c>
      <c r="D151" s="79">
        <v>0</v>
      </c>
      <c r="E151" s="140">
        <v>490</v>
      </c>
      <c r="F151" s="85">
        <f t="shared" si="11"/>
        <v>93.333333333333329</v>
      </c>
      <c r="G151" s="68">
        <v>0</v>
      </c>
      <c r="H151" s="135">
        <v>482</v>
      </c>
      <c r="I151" s="77">
        <v>93.8</v>
      </c>
      <c r="J151" s="81">
        <v>200</v>
      </c>
      <c r="K151" s="85">
        <f t="shared" si="12"/>
        <v>38.095238095238095</v>
      </c>
      <c r="L151" s="22">
        <v>0</v>
      </c>
      <c r="M151" s="81">
        <v>200</v>
      </c>
      <c r="N151" s="153">
        <v>100</v>
      </c>
      <c r="O151" s="83">
        <v>119</v>
      </c>
      <c r="P151" s="85">
        <f t="shared" si="13"/>
        <v>22.666666666666668</v>
      </c>
      <c r="Q151" s="23">
        <v>0</v>
      </c>
      <c r="R151" s="91">
        <f t="shared" si="14"/>
        <v>155.04761904761904</v>
      </c>
      <c r="S151" s="7"/>
    </row>
    <row r="152" spans="1:19" x14ac:dyDescent="0.2">
      <c r="A152" s="15" t="s">
        <v>47</v>
      </c>
      <c r="B152" s="135">
        <v>6</v>
      </c>
      <c r="C152" s="85">
        <f t="shared" si="10"/>
        <v>1.1428571428571428</v>
      </c>
      <c r="D152" s="79">
        <v>0</v>
      </c>
      <c r="E152" s="140">
        <v>900</v>
      </c>
      <c r="F152" s="85">
        <f t="shared" si="11"/>
        <v>171.42857142857142</v>
      </c>
      <c r="G152" s="68">
        <v>0</v>
      </c>
      <c r="H152" s="135">
        <v>895</v>
      </c>
      <c r="I152" s="77">
        <v>95.6</v>
      </c>
      <c r="J152" s="81">
        <v>179</v>
      </c>
      <c r="K152" s="85">
        <f t="shared" si="12"/>
        <v>34.095238095238095</v>
      </c>
      <c r="L152" s="22">
        <v>0</v>
      </c>
      <c r="M152" s="81">
        <v>179</v>
      </c>
      <c r="N152" s="153">
        <v>100</v>
      </c>
      <c r="O152" s="83">
        <v>511</v>
      </c>
      <c r="P152" s="85">
        <f t="shared" si="13"/>
        <v>97.333333333333329</v>
      </c>
      <c r="Q152" s="23">
        <v>0</v>
      </c>
      <c r="R152" s="91">
        <f t="shared" si="14"/>
        <v>304</v>
      </c>
      <c r="S152" s="7"/>
    </row>
    <row r="153" spans="1:19" x14ac:dyDescent="0.2">
      <c r="A153" s="15" t="s">
        <v>199</v>
      </c>
      <c r="B153" s="135">
        <v>9</v>
      </c>
      <c r="C153" s="85">
        <f t="shared" si="10"/>
        <v>1.7142857142857142</v>
      </c>
      <c r="D153" s="79">
        <v>0</v>
      </c>
      <c r="E153" s="140">
        <v>1117</v>
      </c>
      <c r="F153" s="85">
        <f t="shared" si="11"/>
        <v>212.76190476190476</v>
      </c>
      <c r="G153" s="68">
        <v>0</v>
      </c>
      <c r="H153" s="135">
        <v>1112</v>
      </c>
      <c r="I153" s="77">
        <v>96</v>
      </c>
      <c r="J153" s="81">
        <v>295</v>
      </c>
      <c r="K153" s="85">
        <f t="shared" si="12"/>
        <v>56.19047619047619</v>
      </c>
      <c r="L153" s="22">
        <v>0</v>
      </c>
      <c r="M153" s="81">
        <v>295</v>
      </c>
      <c r="N153" s="153">
        <v>100</v>
      </c>
      <c r="O153" s="83">
        <v>377</v>
      </c>
      <c r="P153" s="85">
        <f t="shared" si="13"/>
        <v>71.80952380952381</v>
      </c>
      <c r="Q153" s="23">
        <v>0</v>
      </c>
      <c r="R153" s="91">
        <f t="shared" si="14"/>
        <v>342.47619047619048</v>
      </c>
      <c r="S153" s="7"/>
    </row>
    <row r="154" spans="1:19" x14ac:dyDescent="0.2">
      <c r="A154" s="15" t="s">
        <v>43</v>
      </c>
      <c r="B154" s="135">
        <v>18</v>
      </c>
      <c r="C154" s="85">
        <f t="shared" si="10"/>
        <v>3.4285714285714284</v>
      </c>
      <c r="D154" s="79">
        <v>0</v>
      </c>
      <c r="E154" s="140">
        <v>659</v>
      </c>
      <c r="F154" s="85">
        <f t="shared" si="11"/>
        <v>125.52380952380952</v>
      </c>
      <c r="G154" s="68">
        <v>0</v>
      </c>
      <c r="H154" s="135">
        <v>654</v>
      </c>
      <c r="I154" s="77">
        <v>95.6</v>
      </c>
      <c r="J154" s="81">
        <v>86</v>
      </c>
      <c r="K154" s="85">
        <f t="shared" si="12"/>
        <v>16.38095238095238</v>
      </c>
      <c r="L154" s="22">
        <v>0</v>
      </c>
      <c r="M154" s="81">
        <v>86</v>
      </c>
      <c r="N154" s="153">
        <v>100</v>
      </c>
      <c r="O154" s="83">
        <v>295</v>
      </c>
      <c r="P154" s="85">
        <f t="shared" si="13"/>
        <v>56.19047619047619</v>
      </c>
      <c r="Q154" s="23">
        <v>0</v>
      </c>
      <c r="R154" s="91">
        <f t="shared" si="14"/>
        <v>201.52380952380952</v>
      </c>
      <c r="S154" s="7"/>
    </row>
    <row r="155" spans="1:19" x14ac:dyDescent="0.2">
      <c r="A155" s="15" t="s">
        <v>200</v>
      </c>
      <c r="B155" s="135">
        <v>11</v>
      </c>
      <c r="C155" s="85">
        <f t="shared" si="10"/>
        <v>2.0952380952380953</v>
      </c>
      <c r="D155" s="79">
        <v>0</v>
      </c>
      <c r="E155" s="140">
        <v>587</v>
      </c>
      <c r="F155" s="85">
        <f t="shared" si="11"/>
        <v>111.80952380952381</v>
      </c>
      <c r="G155" s="68">
        <v>0</v>
      </c>
      <c r="H155" s="135">
        <v>577</v>
      </c>
      <c r="I155" s="77">
        <v>95.3</v>
      </c>
      <c r="J155" s="81">
        <v>91</v>
      </c>
      <c r="K155" s="85">
        <f t="shared" si="12"/>
        <v>17.333333333333332</v>
      </c>
      <c r="L155" s="22">
        <v>0</v>
      </c>
      <c r="M155" s="81">
        <v>91</v>
      </c>
      <c r="N155" s="153">
        <v>100</v>
      </c>
      <c r="O155" s="83">
        <v>245</v>
      </c>
      <c r="P155" s="85">
        <f t="shared" si="13"/>
        <v>46.666666666666664</v>
      </c>
      <c r="Q155" s="23">
        <v>0</v>
      </c>
      <c r="R155" s="91">
        <f t="shared" si="14"/>
        <v>177.9047619047619</v>
      </c>
      <c r="S155" s="7"/>
    </row>
    <row r="156" spans="1:19" x14ac:dyDescent="0.2">
      <c r="A156" s="15" t="s">
        <v>46</v>
      </c>
      <c r="B156" s="135">
        <v>5</v>
      </c>
      <c r="C156" s="85">
        <f t="shared" si="10"/>
        <v>0.95238095238095233</v>
      </c>
      <c r="D156" s="79">
        <v>0</v>
      </c>
      <c r="E156" s="140">
        <v>852</v>
      </c>
      <c r="F156" s="85">
        <f t="shared" si="11"/>
        <v>162.28571428571428</v>
      </c>
      <c r="G156" s="68">
        <v>0</v>
      </c>
      <c r="H156" s="135">
        <v>831</v>
      </c>
      <c r="I156" s="77">
        <v>92.5</v>
      </c>
      <c r="J156" s="81">
        <v>186</v>
      </c>
      <c r="K156" s="85">
        <f t="shared" si="12"/>
        <v>35.428571428571431</v>
      </c>
      <c r="L156" s="22">
        <v>0</v>
      </c>
      <c r="M156" s="81">
        <v>186</v>
      </c>
      <c r="N156" s="153">
        <v>100</v>
      </c>
      <c r="O156" s="83">
        <v>285</v>
      </c>
      <c r="P156" s="85">
        <f t="shared" si="13"/>
        <v>54.285714285714285</v>
      </c>
      <c r="Q156" s="23">
        <v>0</v>
      </c>
      <c r="R156" s="91">
        <f t="shared" si="14"/>
        <v>252.95238095238096</v>
      </c>
      <c r="S156" s="7"/>
    </row>
    <row r="157" spans="1:19" x14ac:dyDescent="0.2">
      <c r="A157" s="15" t="s">
        <v>201</v>
      </c>
      <c r="B157" s="135">
        <v>12</v>
      </c>
      <c r="C157" s="85">
        <f t="shared" si="10"/>
        <v>2.2857142857142856</v>
      </c>
      <c r="D157" s="79">
        <v>0</v>
      </c>
      <c r="E157" s="140">
        <v>656</v>
      </c>
      <c r="F157" s="85">
        <f t="shared" si="11"/>
        <v>124.95238095238095</v>
      </c>
      <c r="G157" s="68">
        <v>0</v>
      </c>
      <c r="H157" s="135">
        <v>639</v>
      </c>
      <c r="I157" s="77">
        <v>91.4</v>
      </c>
      <c r="J157" s="81">
        <v>176</v>
      </c>
      <c r="K157" s="85">
        <f t="shared" si="12"/>
        <v>33.523809523809526</v>
      </c>
      <c r="L157" s="22">
        <v>0</v>
      </c>
      <c r="M157" s="81">
        <v>176</v>
      </c>
      <c r="N157" s="153">
        <v>100</v>
      </c>
      <c r="O157" s="83">
        <v>322</v>
      </c>
      <c r="P157" s="85">
        <f t="shared" si="13"/>
        <v>61.333333333333336</v>
      </c>
      <c r="Q157" s="23">
        <v>0</v>
      </c>
      <c r="R157" s="91">
        <f t="shared" si="14"/>
        <v>222.0952380952381</v>
      </c>
      <c r="S157" s="7"/>
    </row>
    <row r="158" spans="1:19" x14ac:dyDescent="0.2">
      <c r="A158" s="15" t="s">
        <v>202</v>
      </c>
      <c r="B158" s="135">
        <v>10</v>
      </c>
      <c r="C158" s="85">
        <f t="shared" si="10"/>
        <v>1.9047619047619047</v>
      </c>
      <c r="D158" s="79">
        <v>0</v>
      </c>
      <c r="E158" s="140">
        <v>656</v>
      </c>
      <c r="F158" s="85">
        <f t="shared" si="11"/>
        <v>124.95238095238095</v>
      </c>
      <c r="G158" s="68">
        <v>0</v>
      </c>
      <c r="H158" s="135">
        <v>641</v>
      </c>
      <c r="I158" s="77">
        <v>92.7</v>
      </c>
      <c r="J158" s="81">
        <v>152</v>
      </c>
      <c r="K158" s="85">
        <f t="shared" si="12"/>
        <v>28.952380952380953</v>
      </c>
      <c r="L158" s="22">
        <v>0</v>
      </c>
      <c r="M158" s="81">
        <v>152</v>
      </c>
      <c r="N158" s="153">
        <v>100</v>
      </c>
      <c r="O158" s="83">
        <v>247</v>
      </c>
      <c r="P158" s="85">
        <f t="shared" si="13"/>
        <v>47.047619047619051</v>
      </c>
      <c r="Q158" s="23">
        <v>0</v>
      </c>
      <c r="R158" s="91">
        <f t="shared" si="14"/>
        <v>202.85714285714286</v>
      </c>
      <c r="S158" s="7"/>
    </row>
    <row r="159" spans="1:19" x14ac:dyDescent="0.2">
      <c r="A159" s="15" t="s">
        <v>203</v>
      </c>
      <c r="B159" s="135">
        <v>7</v>
      </c>
      <c r="C159" s="85">
        <f t="shared" si="10"/>
        <v>1.3333333333333333</v>
      </c>
      <c r="D159" s="79">
        <v>0</v>
      </c>
      <c r="E159" s="140">
        <v>769</v>
      </c>
      <c r="F159" s="85">
        <f t="shared" si="11"/>
        <v>146.47619047619048</v>
      </c>
      <c r="G159" s="68">
        <v>0</v>
      </c>
      <c r="H159" s="135">
        <v>753</v>
      </c>
      <c r="I159" s="77">
        <v>93.1</v>
      </c>
      <c r="J159" s="81">
        <v>207</v>
      </c>
      <c r="K159" s="85">
        <f t="shared" si="12"/>
        <v>39.428571428571431</v>
      </c>
      <c r="L159" s="22">
        <v>0</v>
      </c>
      <c r="M159" s="81">
        <v>207</v>
      </c>
      <c r="N159" s="153">
        <v>100</v>
      </c>
      <c r="O159" s="83">
        <v>188</v>
      </c>
      <c r="P159" s="85">
        <f t="shared" si="13"/>
        <v>35.80952380952381</v>
      </c>
      <c r="Q159" s="23">
        <v>0</v>
      </c>
      <c r="R159" s="91">
        <f t="shared" si="14"/>
        <v>223.04761904761904</v>
      </c>
      <c r="S159" s="7"/>
    </row>
    <row r="160" spans="1:19" x14ac:dyDescent="0.2">
      <c r="A160" s="15" t="s">
        <v>204</v>
      </c>
      <c r="B160" s="135">
        <v>9</v>
      </c>
      <c r="C160" s="85">
        <f t="shared" si="10"/>
        <v>1.7142857142857142</v>
      </c>
      <c r="D160" s="79">
        <v>0</v>
      </c>
      <c r="E160" s="140">
        <v>760</v>
      </c>
      <c r="F160" s="85">
        <f t="shared" si="11"/>
        <v>144.76190476190476</v>
      </c>
      <c r="G160" s="68">
        <v>0</v>
      </c>
      <c r="H160" s="135">
        <v>751</v>
      </c>
      <c r="I160" s="77">
        <v>91.7</v>
      </c>
      <c r="J160" s="81">
        <v>177</v>
      </c>
      <c r="K160" s="85">
        <f t="shared" si="12"/>
        <v>33.714285714285715</v>
      </c>
      <c r="L160" s="22">
        <v>0</v>
      </c>
      <c r="M160" s="81">
        <v>177</v>
      </c>
      <c r="N160" s="153">
        <v>100</v>
      </c>
      <c r="O160" s="83">
        <v>259</v>
      </c>
      <c r="P160" s="85">
        <f t="shared" si="13"/>
        <v>49.333333333333336</v>
      </c>
      <c r="Q160" s="23">
        <v>0</v>
      </c>
      <c r="R160" s="91">
        <f t="shared" si="14"/>
        <v>229.52380952380952</v>
      </c>
      <c r="S160" s="7"/>
    </row>
    <row r="161" spans="1:19" s="13" customFormat="1" x14ac:dyDescent="0.2">
      <c r="A161" s="19" t="s">
        <v>13</v>
      </c>
      <c r="B161" s="135">
        <v>4</v>
      </c>
      <c r="C161" s="85">
        <f t="shared" si="10"/>
        <v>0.76190476190476186</v>
      </c>
      <c r="D161" s="79">
        <v>0</v>
      </c>
      <c r="E161" s="140">
        <v>966</v>
      </c>
      <c r="F161" s="85">
        <f t="shared" si="11"/>
        <v>184</v>
      </c>
      <c r="G161" s="68">
        <v>0</v>
      </c>
      <c r="H161" s="135">
        <v>951</v>
      </c>
      <c r="I161" s="77">
        <v>93.7</v>
      </c>
      <c r="J161" s="81">
        <v>139</v>
      </c>
      <c r="K161" s="85">
        <f t="shared" si="12"/>
        <v>26.476190476190474</v>
      </c>
      <c r="L161" s="22">
        <v>0</v>
      </c>
      <c r="M161" s="81">
        <v>139</v>
      </c>
      <c r="N161" s="153">
        <v>100</v>
      </c>
      <c r="O161" s="83">
        <v>141</v>
      </c>
      <c r="P161" s="85">
        <f t="shared" si="13"/>
        <v>26.857142857142858</v>
      </c>
      <c r="Q161" s="23">
        <v>0</v>
      </c>
      <c r="R161" s="91">
        <f t="shared" si="14"/>
        <v>238.0952380952381</v>
      </c>
      <c r="S161" s="7"/>
    </row>
    <row r="162" spans="1:19" x14ac:dyDescent="0.2">
      <c r="A162" s="15" t="s">
        <v>14</v>
      </c>
      <c r="B162" s="135">
        <v>7</v>
      </c>
      <c r="C162" s="85">
        <f t="shared" si="10"/>
        <v>1.3333333333333333</v>
      </c>
      <c r="D162" s="79">
        <v>0</v>
      </c>
      <c r="E162" s="140">
        <v>893</v>
      </c>
      <c r="F162" s="85">
        <f t="shared" si="11"/>
        <v>170.0952380952381</v>
      </c>
      <c r="G162" s="68">
        <v>0</v>
      </c>
      <c r="H162" s="135">
        <v>877</v>
      </c>
      <c r="I162" s="77">
        <v>96</v>
      </c>
      <c r="J162" s="81">
        <v>193</v>
      </c>
      <c r="K162" s="85">
        <f t="shared" si="12"/>
        <v>36.761904761904759</v>
      </c>
      <c r="L162" s="22">
        <v>0</v>
      </c>
      <c r="M162" s="81">
        <v>193</v>
      </c>
      <c r="N162" s="153">
        <v>100</v>
      </c>
      <c r="O162" s="83">
        <v>253</v>
      </c>
      <c r="P162" s="85">
        <f t="shared" si="13"/>
        <v>48.19047619047619</v>
      </c>
      <c r="Q162" s="23">
        <v>0</v>
      </c>
      <c r="R162" s="91">
        <f t="shared" si="14"/>
        <v>256.38095238095241</v>
      </c>
      <c r="S162" s="7"/>
    </row>
    <row r="163" spans="1:19" x14ac:dyDescent="0.2">
      <c r="A163" s="17" t="s">
        <v>15</v>
      </c>
      <c r="B163" s="135">
        <v>13</v>
      </c>
      <c r="C163" s="85">
        <f t="shared" si="10"/>
        <v>2.4761904761904763</v>
      </c>
      <c r="D163" s="79">
        <v>0</v>
      </c>
      <c r="E163" s="140">
        <v>877</v>
      </c>
      <c r="F163" s="85">
        <f t="shared" si="11"/>
        <v>167.04761904761904</v>
      </c>
      <c r="G163" s="68">
        <v>0</v>
      </c>
      <c r="H163" s="135">
        <v>863</v>
      </c>
      <c r="I163" s="77">
        <v>94.7</v>
      </c>
      <c r="J163" s="81">
        <v>191</v>
      </c>
      <c r="K163" s="85">
        <f t="shared" si="12"/>
        <v>36.38095238095238</v>
      </c>
      <c r="L163" s="22">
        <v>0</v>
      </c>
      <c r="M163" s="81">
        <v>191</v>
      </c>
      <c r="N163" s="153">
        <v>100</v>
      </c>
      <c r="O163" s="83">
        <v>392</v>
      </c>
      <c r="P163" s="85">
        <f t="shared" si="13"/>
        <v>74.666666666666671</v>
      </c>
      <c r="Q163" s="23">
        <v>0</v>
      </c>
      <c r="R163" s="91">
        <f t="shared" si="14"/>
        <v>280.57142857142856</v>
      </c>
    </row>
    <row r="164" spans="1:19" x14ac:dyDescent="0.2">
      <c r="A164" s="15" t="s">
        <v>44</v>
      </c>
      <c r="B164" s="135">
        <v>6</v>
      </c>
      <c r="C164" s="85">
        <f t="shared" si="10"/>
        <v>1.1428571428571428</v>
      </c>
      <c r="D164" s="79">
        <v>0</v>
      </c>
      <c r="E164" s="140">
        <v>553</v>
      </c>
      <c r="F164" s="85">
        <f t="shared" si="11"/>
        <v>105.33333333333333</v>
      </c>
      <c r="G164" s="68">
        <v>0</v>
      </c>
      <c r="H164" s="135">
        <v>545</v>
      </c>
      <c r="I164" s="77">
        <v>90.5</v>
      </c>
      <c r="J164" s="81">
        <v>91</v>
      </c>
      <c r="K164" s="85">
        <f t="shared" si="12"/>
        <v>17.333333333333332</v>
      </c>
      <c r="L164" s="22">
        <v>0</v>
      </c>
      <c r="M164" s="81">
        <v>91</v>
      </c>
      <c r="N164" s="153">
        <v>100</v>
      </c>
      <c r="O164" s="83">
        <v>206</v>
      </c>
      <c r="P164" s="85">
        <f t="shared" si="13"/>
        <v>39.238095238095241</v>
      </c>
      <c r="Q164" s="23">
        <v>0</v>
      </c>
      <c r="R164" s="91">
        <f t="shared" si="14"/>
        <v>163.04761904761904</v>
      </c>
    </row>
    <row r="165" spans="1:19" x14ac:dyDescent="0.2">
      <c r="A165" s="15" t="s">
        <v>205</v>
      </c>
      <c r="B165" s="135">
        <v>2</v>
      </c>
      <c r="C165" s="85">
        <f t="shared" si="10"/>
        <v>0.38095238095238093</v>
      </c>
      <c r="D165" s="79">
        <v>0</v>
      </c>
      <c r="E165" s="140">
        <v>670</v>
      </c>
      <c r="F165" s="85">
        <f t="shared" si="11"/>
        <v>127.61904761904762</v>
      </c>
      <c r="G165" s="68">
        <v>0</v>
      </c>
      <c r="H165" s="135">
        <v>667</v>
      </c>
      <c r="I165" s="77">
        <v>95.5</v>
      </c>
      <c r="J165" s="81">
        <v>167</v>
      </c>
      <c r="K165" s="85">
        <f t="shared" si="12"/>
        <v>31.80952380952381</v>
      </c>
      <c r="L165" s="22">
        <v>0</v>
      </c>
      <c r="M165" s="81">
        <v>167</v>
      </c>
      <c r="N165" s="153">
        <v>100</v>
      </c>
      <c r="O165" s="83">
        <v>213</v>
      </c>
      <c r="P165" s="85">
        <f t="shared" si="13"/>
        <v>40.571428571428569</v>
      </c>
      <c r="Q165" s="23">
        <v>0</v>
      </c>
      <c r="R165" s="91">
        <f t="shared" si="14"/>
        <v>200.38095238095238</v>
      </c>
    </row>
    <row r="166" spans="1:19" x14ac:dyDescent="0.2">
      <c r="A166" s="15" t="s">
        <v>206</v>
      </c>
      <c r="B166" s="135">
        <v>8</v>
      </c>
      <c r="C166" s="85">
        <f t="shared" si="10"/>
        <v>1.5238095238095237</v>
      </c>
      <c r="D166" s="79">
        <v>0</v>
      </c>
      <c r="E166" s="140">
        <v>1039</v>
      </c>
      <c r="F166" s="85">
        <f t="shared" si="11"/>
        <v>197.9047619047619</v>
      </c>
      <c r="G166" s="68">
        <v>0</v>
      </c>
      <c r="H166" s="135">
        <v>1024</v>
      </c>
      <c r="I166" s="77">
        <v>91.2</v>
      </c>
      <c r="J166" s="81">
        <v>198</v>
      </c>
      <c r="K166" s="85">
        <f t="shared" si="12"/>
        <v>37.714285714285715</v>
      </c>
      <c r="L166" s="22">
        <v>0</v>
      </c>
      <c r="M166" s="81">
        <v>198</v>
      </c>
      <c r="N166" s="153">
        <v>100</v>
      </c>
      <c r="O166" s="83">
        <v>381</v>
      </c>
      <c r="P166" s="85">
        <f t="shared" si="13"/>
        <v>72.571428571428569</v>
      </c>
      <c r="Q166" s="23">
        <v>0</v>
      </c>
      <c r="R166" s="91">
        <f t="shared" si="14"/>
        <v>309.71428571428572</v>
      </c>
    </row>
    <row r="167" spans="1:19" x14ac:dyDescent="0.2">
      <c r="A167" s="15" t="s">
        <v>207</v>
      </c>
      <c r="B167" s="135">
        <v>4</v>
      </c>
      <c r="C167" s="85">
        <f t="shared" si="10"/>
        <v>0.76190476190476186</v>
      </c>
      <c r="D167" s="79">
        <v>0</v>
      </c>
      <c r="E167" s="140">
        <v>1109</v>
      </c>
      <c r="F167" s="85">
        <f t="shared" si="11"/>
        <v>211.23809523809524</v>
      </c>
      <c r="G167" s="68">
        <v>0</v>
      </c>
      <c r="H167" s="135">
        <v>1093</v>
      </c>
      <c r="I167" s="77">
        <v>94.1</v>
      </c>
      <c r="J167" s="81">
        <v>213</v>
      </c>
      <c r="K167" s="85">
        <f t="shared" si="12"/>
        <v>40.571428571428569</v>
      </c>
      <c r="L167" s="22">
        <v>0</v>
      </c>
      <c r="M167" s="81">
        <v>213</v>
      </c>
      <c r="N167" s="153">
        <v>100</v>
      </c>
      <c r="O167" s="83">
        <v>316</v>
      </c>
      <c r="P167" s="85">
        <f t="shared" si="13"/>
        <v>60.19047619047619</v>
      </c>
      <c r="Q167" s="23">
        <v>0</v>
      </c>
      <c r="R167" s="91">
        <f t="shared" si="14"/>
        <v>312.76190476190476</v>
      </c>
    </row>
    <row r="168" spans="1:19" x14ac:dyDescent="0.2">
      <c r="A168" s="15" t="s">
        <v>208</v>
      </c>
      <c r="B168" s="135">
        <v>7</v>
      </c>
      <c r="C168" s="85">
        <f t="shared" si="10"/>
        <v>1.3333333333333333</v>
      </c>
      <c r="D168" s="79">
        <v>0</v>
      </c>
      <c r="E168" s="140">
        <v>1004</v>
      </c>
      <c r="F168" s="85">
        <f t="shared" si="11"/>
        <v>191.23809523809524</v>
      </c>
      <c r="G168" s="68">
        <v>0</v>
      </c>
      <c r="H168" s="135">
        <v>991</v>
      </c>
      <c r="I168" s="77">
        <v>88.5</v>
      </c>
      <c r="J168" s="81">
        <v>201</v>
      </c>
      <c r="K168" s="85">
        <f t="shared" si="12"/>
        <v>38.285714285714285</v>
      </c>
      <c r="L168" s="22">
        <v>0</v>
      </c>
      <c r="M168" s="81">
        <v>201</v>
      </c>
      <c r="N168" s="153">
        <v>100</v>
      </c>
      <c r="O168" s="83">
        <v>322</v>
      </c>
      <c r="P168" s="85">
        <f t="shared" si="13"/>
        <v>61.333333333333336</v>
      </c>
      <c r="Q168" s="23">
        <v>0</v>
      </c>
      <c r="R168" s="91">
        <f t="shared" si="14"/>
        <v>292.1904761904762</v>
      </c>
    </row>
    <row r="169" spans="1:19" x14ac:dyDescent="0.2">
      <c r="A169" s="15" t="s">
        <v>209</v>
      </c>
      <c r="B169" s="135">
        <v>10</v>
      </c>
      <c r="C169" s="85">
        <f t="shared" si="10"/>
        <v>1.9047619047619047</v>
      </c>
      <c r="D169" s="79">
        <v>0</v>
      </c>
      <c r="E169" s="140">
        <v>1156</v>
      </c>
      <c r="F169" s="85">
        <f t="shared" si="11"/>
        <v>220.1904761904762</v>
      </c>
      <c r="G169" s="68">
        <v>0</v>
      </c>
      <c r="H169" s="135">
        <v>1137</v>
      </c>
      <c r="I169" s="77">
        <v>91.6</v>
      </c>
      <c r="J169" s="81">
        <v>186</v>
      </c>
      <c r="K169" s="85">
        <f t="shared" si="12"/>
        <v>35.428571428571431</v>
      </c>
      <c r="L169" s="22">
        <v>0</v>
      </c>
      <c r="M169" s="81">
        <v>186</v>
      </c>
      <c r="N169" s="153">
        <v>100</v>
      </c>
      <c r="O169" s="83">
        <v>302</v>
      </c>
      <c r="P169" s="85">
        <f t="shared" si="13"/>
        <v>57.523809523809526</v>
      </c>
      <c r="Q169" s="23">
        <v>0</v>
      </c>
      <c r="R169" s="91">
        <f t="shared" si="14"/>
        <v>315.04761904761904</v>
      </c>
    </row>
    <row r="170" spans="1:19" x14ac:dyDescent="0.2">
      <c r="A170" s="15" t="s">
        <v>45</v>
      </c>
      <c r="B170" s="135">
        <v>6</v>
      </c>
      <c r="C170" s="85">
        <f t="shared" si="10"/>
        <v>1.1428571428571428</v>
      </c>
      <c r="D170" s="79">
        <v>0</v>
      </c>
      <c r="E170" s="140">
        <v>635</v>
      </c>
      <c r="F170" s="85">
        <f t="shared" si="11"/>
        <v>120.95238095238095</v>
      </c>
      <c r="G170" s="68">
        <v>0</v>
      </c>
      <c r="H170" s="135">
        <v>611</v>
      </c>
      <c r="I170" s="77">
        <v>94.4</v>
      </c>
      <c r="J170" s="81">
        <v>153</v>
      </c>
      <c r="K170" s="85">
        <f t="shared" si="12"/>
        <v>29.142857142857142</v>
      </c>
      <c r="L170" s="22">
        <v>0</v>
      </c>
      <c r="M170" s="81">
        <v>153</v>
      </c>
      <c r="N170" s="153">
        <v>100</v>
      </c>
      <c r="O170" s="83">
        <v>250</v>
      </c>
      <c r="P170" s="85">
        <f t="shared" si="13"/>
        <v>47.61904761904762</v>
      </c>
      <c r="Q170" s="23">
        <v>0</v>
      </c>
      <c r="R170" s="91">
        <f t="shared" si="14"/>
        <v>198.85714285714286</v>
      </c>
    </row>
    <row r="171" spans="1:19" x14ac:dyDescent="0.2">
      <c r="A171" s="15" t="s">
        <v>210</v>
      </c>
      <c r="B171" s="135">
        <v>9</v>
      </c>
      <c r="C171" s="85">
        <f t="shared" si="10"/>
        <v>1.7142857142857142</v>
      </c>
      <c r="D171" s="79">
        <v>0</v>
      </c>
      <c r="E171" s="140">
        <v>779</v>
      </c>
      <c r="F171" s="85">
        <f t="shared" si="11"/>
        <v>148.38095238095238</v>
      </c>
      <c r="G171" s="68">
        <v>0</v>
      </c>
      <c r="H171" s="135">
        <v>763</v>
      </c>
      <c r="I171" s="77">
        <v>88.5</v>
      </c>
      <c r="J171" s="81">
        <v>162</v>
      </c>
      <c r="K171" s="85">
        <f t="shared" si="12"/>
        <v>30.857142857142858</v>
      </c>
      <c r="L171" s="22">
        <v>0</v>
      </c>
      <c r="M171" s="81">
        <v>162</v>
      </c>
      <c r="N171" s="153">
        <v>100</v>
      </c>
      <c r="O171" s="83">
        <v>227</v>
      </c>
      <c r="P171" s="85">
        <f t="shared" si="13"/>
        <v>43.238095238095241</v>
      </c>
      <c r="Q171" s="23">
        <v>0</v>
      </c>
      <c r="R171" s="91">
        <f t="shared" si="14"/>
        <v>224.1904761904762</v>
      </c>
    </row>
    <row r="172" spans="1:19" x14ac:dyDescent="0.2">
      <c r="A172" s="15" t="s">
        <v>211</v>
      </c>
      <c r="B172" s="135">
        <v>10</v>
      </c>
      <c r="C172" s="85">
        <f t="shared" si="10"/>
        <v>1.9047619047619047</v>
      </c>
      <c r="D172" s="79">
        <v>0</v>
      </c>
      <c r="E172" s="140">
        <v>564</v>
      </c>
      <c r="F172" s="85">
        <f t="shared" si="11"/>
        <v>107.42857142857143</v>
      </c>
      <c r="G172" s="68">
        <v>0</v>
      </c>
      <c r="H172" s="135">
        <v>542</v>
      </c>
      <c r="I172" s="77">
        <v>89.9</v>
      </c>
      <c r="J172" s="81">
        <v>137</v>
      </c>
      <c r="K172" s="85">
        <f t="shared" si="12"/>
        <v>26.095238095238095</v>
      </c>
      <c r="L172" s="22">
        <v>0</v>
      </c>
      <c r="M172" s="81">
        <v>137</v>
      </c>
      <c r="N172" s="153">
        <v>100</v>
      </c>
      <c r="O172" s="83">
        <v>183</v>
      </c>
      <c r="P172" s="85">
        <f t="shared" si="13"/>
        <v>34.857142857142854</v>
      </c>
      <c r="Q172" s="23">
        <v>0</v>
      </c>
      <c r="R172" s="91">
        <f t="shared" si="14"/>
        <v>170.28571428571428</v>
      </c>
    </row>
    <row r="173" spans="1:19" x14ac:dyDescent="0.2">
      <c r="A173" s="15" t="s">
        <v>79</v>
      </c>
      <c r="B173" s="135">
        <v>9</v>
      </c>
      <c r="C173" s="85">
        <f t="shared" si="10"/>
        <v>1.7142857142857142</v>
      </c>
      <c r="D173" s="79">
        <v>0</v>
      </c>
      <c r="E173" s="140">
        <v>960</v>
      </c>
      <c r="F173" s="85">
        <f t="shared" si="11"/>
        <v>182.85714285714286</v>
      </c>
      <c r="G173" s="68">
        <v>0</v>
      </c>
      <c r="H173" s="135">
        <v>956</v>
      </c>
      <c r="I173" s="77">
        <v>95.8</v>
      </c>
      <c r="J173" s="81">
        <v>129</v>
      </c>
      <c r="K173" s="85">
        <f t="shared" si="12"/>
        <v>24.571428571428573</v>
      </c>
      <c r="L173" s="22">
        <v>0</v>
      </c>
      <c r="M173" s="81">
        <v>129</v>
      </c>
      <c r="N173" s="153">
        <v>100</v>
      </c>
      <c r="O173" s="83">
        <v>374</v>
      </c>
      <c r="P173" s="85">
        <f t="shared" si="13"/>
        <v>71.238095238095241</v>
      </c>
      <c r="Q173" s="23">
        <v>0</v>
      </c>
      <c r="R173" s="91">
        <f t="shared" si="14"/>
        <v>280.38095238095241</v>
      </c>
    </row>
    <row r="174" spans="1:19" x14ac:dyDescent="0.2">
      <c r="A174" s="15" t="s">
        <v>212</v>
      </c>
      <c r="B174" s="135">
        <v>3</v>
      </c>
      <c r="C174" s="85">
        <f t="shared" si="10"/>
        <v>0.5714285714285714</v>
      </c>
      <c r="D174" s="79">
        <v>0</v>
      </c>
      <c r="E174" s="140">
        <v>735</v>
      </c>
      <c r="F174" s="85">
        <f t="shared" si="11"/>
        <v>140</v>
      </c>
      <c r="G174" s="68">
        <v>0</v>
      </c>
      <c r="H174" s="135">
        <v>731</v>
      </c>
      <c r="I174" s="77">
        <v>94</v>
      </c>
      <c r="J174" s="81">
        <v>120</v>
      </c>
      <c r="K174" s="85">
        <f t="shared" si="12"/>
        <v>22.857142857142858</v>
      </c>
      <c r="L174" s="22">
        <v>0</v>
      </c>
      <c r="M174" s="81">
        <v>120</v>
      </c>
      <c r="N174" s="153">
        <v>100</v>
      </c>
      <c r="O174" s="83">
        <v>286</v>
      </c>
      <c r="P174" s="85">
        <f t="shared" si="13"/>
        <v>54.476190476190474</v>
      </c>
      <c r="Q174" s="23">
        <v>0</v>
      </c>
      <c r="R174" s="91">
        <f t="shared" si="14"/>
        <v>217.9047619047619</v>
      </c>
    </row>
    <row r="175" spans="1:19" x14ac:dyDescent="0.2">
      <c r="A175" s="15" t="s">
        <v>16</v>
      </c>
      <c r="B175" s="135">
        <v>5</v>
      </c>
      <c r="C175" s="85">
        <f t="shared" si="10"/>
        <v>0.95238095238095233</v>
      </c>
      <c r="D175" s="79">
        <v>0</v>
      </c>
      <c r="E175" s="140">
        <v>677</v>
      </c>
      <c r="F175" s="85">
        <f t="shared" si="11"/>
        <v>128.95238095238096</v>
      </c>
      <c r="G175" s="68">
        <v>0</v>
      </c>
      <c r="H175" s="135">
        <v>673</v>
      </c>
      <c r="I175" s="77">
        <v>95.5</v>
      </c>
      <c r="J175" s="81">
        <v>153</v>
      </c>
      <c r="K175" s="85">
        <f t="shared" si="12"/>
        <v>29.142857142857142</v>
      </c>
      <c r="L175" s="22">
        <v>0</v>
      </c>
      <c r="M175" s="81">
        <v>153</v>
      </c>
      <c r="N175" s="153">
        <v>100</v>
      </c>
      <c r="O175" s="83">
        <v>202</v>
      </c>
      <c r="P175" s="85">
        <f t="shared" si="13"/>
        <v>38.476190476190474</v>
      </c>
      <c r="Q175" s="23">
        <v>0</v>
      </c>
      <c r="R175" s="91">
        <f t="shared" si="14"/>
        <v>197.52380952380952</v>
      </c>
    </row>
    <row r="176" spans="1:19" x14ac:dyDescent="0.2">
      <c r="A176" s="15" t="s">
        <v>23</v>
      </c>
      <c r="B176" s="135">
        <v>9</v>
      </c>
      <c r="C176" s="85">
        <f t="shared" si="10"/>
        <v>1.7142857142857142</v>
      </c>
      <c r="D176" s="79">
        <v>0</v>
      </c>
      <c r="E176" s="140">
        <v>448</v>
      </c>
      <c r="F176" s="85">
        <f t="shared" si="11"/>
        <v>85.333333333333329</v>
      </c>
      <c r="G176" s="68">
        <v>0</v>
      </c>
      <c r="H176" s="135">
        <v>440</v>
      </c>
      <c r="I176" s="77">
        <v>90.5</v>
      </c>
      <c r="J176" s="81">
        <v>145</v>
      </c>
      <c r="K176" s="85">
        <f t="shared" si="12"/>
        <v>27.61904761904762</v>
      </c>
      <c r="L176" s="22">
        <v>0</v>
      </c>
      <c r="M176" s="81">
        <v>145</v>
      </c>
      <c r="N176" s="153">
        <v>100</v>
      </c>
      <c r="O176" s="83">
        <v>301</v>
      </c>
      <c r="P176" s="85">
        <f t="shared" si="13"/>
        <v>57.333333333333336</v>
      </c>
      <c r="Q176" s="23">
        <v>0</v>
      </c>
      <c r="R176" s="91">
        <f t="shared" si="14"/>
        <v>172</v>
      </c>
    </row>
    <row r="177" spans="1:18" x14ac:dyDescent="0.2">
      <c r="A177" s="15" t="s">
        <v>17</v>
      </c>
      <c r="B177" s="135">
        <v>4</v>
      </c>
      <c r="C177" s="85">
        <f t="shared" si="10"/>
        <v>0.76190476190476186</v>
      </c>
      <c r="D177" s="79">
        <v>0</v>
      </c>
      <c r="E177" s="140">
        <v>698</v>
      </c>
      <c r="F177" s="85">
        <f t="shared" si="11"/>
        <v>132.95238095238096</v>
      </c>
      <c r="G177" s="68">
        <v>0</v>
      </c>
      <c r="H177" s="135">
        <v>687</v>
      </c>
      <c r="I177" s="77">
        <v>91.3</v>
      </c>
      <c r="J177" s="81">
        <v>154</v>
      </c>
      <c r="K177" s="85">
        <f t="shared" si="12"/>
        <v>29.333333333333332</v>
      </c>
      <c r="L177" s="22">
        <v>0</v>
      </c>
      <c r="M177" s="81">
        <v>154</v>
      </c>
      <c r="N177" s="153">
        <v>100</v>
      </c>
      <c r="O177" s="83">
        <v>193</v>
      </c>
      <c r="P177" s="85">
        <f t="shared" si="13"/>
        <v>36.761904761904759</v>
      </c>
      <c r="Q177" s="23">
        <v>0</v>
      </c>
      <c r="R177" s="91">
        <f t="shared" si="14"/>
        <v>199.8095238095238</v>
      </c>
    </row>
    <row r="178" spans="1:18" x14ac:dyDescent="0.2">
      <c r="A178" s="15" t="s">
        <v>18</v>
      </c>
      <c r="B178" s="135">
        <v>3</v>
      </c>
      <c r="C178" s="85">
        <f t="shared" si="10"/>
        <v>0.5714285714285714</v>
      </c>
      <c r="D178" s="79">
        <v>0</v>
      </c>
      <c r="E178" s="140">
        <v>368</v>
      </c>
      <c r="F178" s="85">
        <f t="shared" si="11"/>
        <v>70.095238095238102</v>
      </c>
      <c r="G178" s="68">
        <v>0</v>
      </c>
      <c r="H178" s="135">
        <v>363</v>
      </c>
      <c r="I178" s="77">
        <v>94.8</v>
      </c>
      <c r="J178" s="81">
        <v>111</v>
      </c>
      <c r="K178" s="85">
        <f t="shared" si="12"/>
        <v>21.142857142857142</v>
      </c>
      <c r="L178" s="22">
        <v>0</v>
      </c>
      <c r="M178" s="81">
        <v>111</v>
      </c>
      <c r="N178" s="153">
        <v>100</v>
      </c>
      <c r="O178" s="83">
        <v>99</v>
      </c>
      <c r="P178" s="85">
        <f t="shared" si="13"/>
        <v>18.857142857142858</v>
      </c>
      <c r="Q178" s="23">
        <v>0</v>
      </c>
      <c r="R178" s="91">
        <f t="shared" si="14"/>
        <v>110.66666666666667</v>
      </c>
    </row>
    <row r="179" spans="1:18" x14ac:dyDescent="0.2">
      <c r="A179" s="15" t="s">
        <v>19</v>
      </c>
      <c r="B179" s="135">
        <v>4</v>
      </c>
      <c r="C179" s="85">
        <f t="shared" si="10"/>
        <v>0.76190476190476186</v>
      </c>
      <c r="D179" s="79">
        <v>0</v>
      </c>
      <c r="E179" s="140">
        <v>313</v>
      </c>
      <c r="F179" s="85">
        <f t="shared" si="11"/>
        <v>59.61904761904762</v>
      </c>
      <c r="G179" s="68">
        <v>0</v>
      </c>
      <c r="H179" s="135">
        <v>309</v>
      </c>
      <c r="I179" s="77">
        <v>95.1</v>
      </c>
      <c r="J179" s="81">
        <v>75</v>
      </c>
      <c r="K179" s="85">
        <f t="shared" si="12"/>
        <v>14.285714285714286</v>
      </c>
      <c r="L179" s="22">
        <v>0</v>
      </c>
      <c r="M179" s="81">
        <v>75</v>
      </c>
      <c r="N179" s="153">
        <v>100</v>
      </c>
      <c r="O179" s="83">
        <v>155</v>
      </c>
      <c r="P179" s="85">
        <f t="shared" si="13"/>
        <v>29.523809523809526</v>
      </c>
      <c r="Q179" s="23">
        <v>0</v>
      </c>
      <c r="R179" s="91">
        <f t="shared" si="14"/>
        <v>104.19047619047619</v>
      </c>
    </row>
    <row r="180" spans="1:18" x14ac:dyDescent="0.2">
      <c r="A180" s="15" t="s">
        <v>20</v>
      </c>
      <c r="B180" s="135">
        <v>8</v>
      </c>
      <c r="C180" s="85">
        <f t="shared" si="10"/>
        <v>1.5238095238095237</v>
      </c>
      <c r="D180" s="79">
        <v>0</v>
      </c>
      <c r="E180" s="140">
        <v>729</v>
      </c>
      <c r="F180" s="85">
        <f t="shared" si="11"/>
        <v>138.85714285714286</v>
      </c>
      <c r="G180" s="68">
        <v>0</v>
      </c>
      <c r="H180" s="135">
        <v>720</v>
      </c>
      <c r="I180" s="77">
        <v>94.9</v>
      </c>
      <c r="J180" s="81">
        <v>103</v>
      </c>
      <c r="K180" s="85">
        <f t="shared" si="12"/>
        <v>19.61904761904762</v>
      </c>
      <c r="L180" s="22">
        <v>0</v>
      </c>
      <c r="M180" s="81">
        <v>103</v>
      </c>
      <c r="N180" s="153">
        <v>100</v>
      </c>
      <c r="O180" s="83">
        <v>315</v>
      </c>
      <c r="P180" s="85">
        <f t="shared" si="13"/>
        <v>60</v>
      </c>
      <c r="Q180" s="23">
        <v>0</v>
      </c>
      <c r="R180" s="91">
        <f t="shared" si="14"/>
        <v>220</v>
      </c>
    </row>
    <row r="181" spans="1:18" x14ac:dyDescent="0.2">
      <c r="A181" s="15" t="s">
        <v>213</v>
      </c>
      <c r="B181" s="135">
        <v>4</v>
      </c>
      <c r="C181" s="85">
        <f t="shared" si="10"/>
        <v>0.76190476190476186</v>
      </c>
      <c r="D181" s="79">
        <v>0</v>
      </c>
      <c r="E181" s="140">
        <v>731</v>
      </c>
      <c r="F181" s="85">
        <f t="shared" si="11"/>
        <v>139.23809523809524</v>
      </c>
      <c r="G181" s="68">
        <v>0</v>
      </c>
      <c r="H181" s="135">
        <v>726</v>
      </c>
      <c r="I181" s="77">
        <v>93.1</v>
      </c>
      <c r="J181" s="81">
        <v>113</v>
      </c>
      <c r="K181" s="85">
        <f t="shared" si="12"/>
        <v>21.523809523809526</v>
      </c>
      <c r="L181" s="22">
        <v>0</v>
      </c>
      <c r="M181" s="81">
        <v>113</v>
      </c>
      <c r="N181" s="153">
        <v>100</v>
      </c>
      <c r="O181" s="83">
        <v>291</v>
      </c>
      <c r="P181" s="85">
        <f t="shared" si="13"/>
        <v>55.428571428571431</v>
      </c>
      <c r="Q181" s="23">
        <v>0</v>
      </c>
      <c r="R181" s="91">
        <f t="shared" si="14"/>
        <v>216.95238095238096</v>
      </c>
    </row>
    <row r="182" spans="1:18" x14ac:dyDescent="0.2">
      <c r="A182" s="15" t="s">
        <v>216</v>
      </c>
      <c r="B182" s="135">
        <v>7</v>
      </c>
      <c r="C182" s="85">
        <f t="shared" si="10"/>
        <v>1.3333333333333333</v>
      </c>
      <c r="D182" s="79">
        <v>0</v>
      </c>
      <c r="E182" s="140">
        <v>923</v>
      </c>
      <c r="F182" s="85">
        <f t="shared" si="11"/>
        <v>175.8095238095238</v>
      </c>
      <c r="G182" s="68">
        <v>0</v>
      </c>
      <c r="H182" s="135">
        <v>904</v>
      </c>
      <c r="I182" s="77">
        <v>95.5</v>
      </c>
      <c r="J182" s="81">
        <v>188</v>
      </c>
      <c r="K182" s="85">
        <f t="shared" si="12"/>
        <v>35.80952380952381</v>
      </c>
      <c r="L182" s="22">
        <v>0</v>
      </c>
      <c r="M182" s="81">
        <v>188</v>
      </c>
      <c r="N182" s="153">
        <v>100</v>
      </c>
      <c r="O182" s="83">
        <v>307</v>
      </c>
      <c r="P182" s="85">
        <f t="shared" si="13"/>
        <v>58.476190476190474</v>
      </c>
      <c r="Q182" s="23">
        <v>0</v>
      </c>
      <c r="R182" s="91">
        <f t="shared" si="14"/>
        <v>271.42857142857144</v>
      </c>
    </row>
    <row r="183" spans="1:18" x14ac:dyDescent="0.2">
      <c r="A183" s="15" t="s">
        <v>215</v>
      </c>
      <c r="B183" s="135">
        <v>1</v>
      </c>
      <c r="C183" s="85">
        <f t="shared" si="10"/>
        <v>0.19047619047619047</v>
      </c>
      <c r="D183" s="79">
        <v>0</v>
      </c>
      <c r="E183" s="140">
        <v>394</v>
      </c>
      <c r="F183" s="85">
        <f t="shared" si="11"/>
        <v>75.047619047619051</v>
      </c>
      <c r="G183" s="68">
        <v>0</v>
      </c>
      <c r="H183" s="135">
        <v>385</v>
      </c>
      <c r="I183" s="77">
        <v>90.1</v>
      </c>
      <c r="J183" s="81">
        <v>134</v>
      </c>
      <c r="K183" s="85">
        <f t="shared" si="12"/>
        <v>25.523809523809526</v>
      </c>
      <c r="L183" s="22">
        <v>0</v>
      </c>
      <c r="M183" s="81">
        <v>134</v>
      </c>
      <c r="N183" s="153">
        <v>100</v>
      </c>
      <c r="O183" s="83">
        <v>122</v>
      </c>
      <c r="P183" s="85">
        <f t="shared" si="13"/>
        <v>23.238095238095237</v>
      </c>
      <c r="Q183" s="23">
        <v>0</v>
      </c>
      <c r="R183" s="91">
        <f t="shared" si="14"/>
        <v>124</v>
      </c>
    </row>
    <row r="184" spans="1:18" x14ac:dyDescent="0.2">
      <c r="A184" s="15" t="s">
        <v>214</v>
      </c>
      <c r="B184" s="135">
        <v>4</v>
      </c>
      <c r="C184" s="85">
        <f t="shared" si="10"/>
        <v>0.76190476190476186</v>
      </c>
      <c r="D184" s="79">
        <v>0</v>
      </c>
      <c r="E184" s="140">
        <v>555</v>
      </c>
      <c r="F184" s="85">
        <f t="shared" si="11"/>
        <v>105.71428571428571</v>
      </c>
      <c r="G184" s="68">
        <v>0</v>
      </c>
      <c r="H184" s="135">
        <v>542</v>
      </c>
      <c r="I184" s="77">
        <v>85.4</v>
      </c>
      <c r="J184" s="81">
        <v>97</v>
      </c>
      <c r="K184" s="85">
        <f t="shared" si="12"/>
        <v>18.476190476190474</v>
      </c>
      <c r="L184" s="22">
        <v>0</v>
      </c>
      <c r="M184" s="81">
        <v>97</v>
      </c>
      <c r="N184" s="153">
        <v>100</v>
      </c>
      <c r="O184" s="83">
        <v>223</v>
      </c>
      <c r="P184" s="85">
        <f t="shared" si="13"/>
        <v>42.476190476190474</v>
      </c>
      <c r="Q184" s="23">
        <v>0</v>
      </c>
      <c r="R184" s="91">
        <f t="shared" si="14"/>
        <v>167.42857142857142</v>
      </c>
    </row>
    <row r="185" spans="1:18" x14ac:dyDescent="0.2">
      <c r="A185" s="15" t="s">
        <v>21</v>
      </c>
      <c r="B185" s="135">
        <v>5</v>
      </c>
      <c r="C185" s="85">
        <f t="shared" si="10"/>
        <v>0.95238095238095233</v>
      </c>
      <c r="D185" s="79">
        <v>0</v>
      </c>
      <c r="E185" s="140">
        <v>538</v>
      </c>
      <c r="F185" s="85">
        <f t="shared" si="11"/>
        <v>102.47619047619048</v>
      </c>
      <c r="G185" s="68">
        <v>0</v>
      </c>
      <c r="H185" s="135">
        <v>532</v>
      </c>
      <c r="I185" s="77">
        <v>95.1</v>
      </c>
      <c r="J185" s="81">
        <v>86</v>
      </c>
      <c r="K185" s="85">
        <f t="shared" si="12"/>
        <v>16.38095238095238</v>
      </c>
      <c r="L185" s="22">
        <v>0</v>
      </c>
      <c r="M185" s="81">
        <v>86</v>
      </c>
      <c r="N185" s="153">
        <v>100</v>
      </c>
      <c r="O185" s="83">
        <v>144</v>
      </c>
      <c r="P185" s="85">
        <f t="shared" si="13"/>
        <v>27.428571428571427</v>
      </c>
      <c r="Q185" s="23">
        <v>0</v>
      </c>
      <c r="R185" s="91">
        <f t="shared" si="14"/>
        <v>147.23809523809524</v>
      </c>
    </row>
    <row r="186" spans="1:18" x14ac:dyDescent="0.2">
      <c r="A186" s="14" t="s">
        <v>22</v>
      </c>
      <c r="B186" s="135">
        <v>11</v>
      </c>
      <c r="C186" s="85">
        <f t="shared" si="10"/>
        <v>2.0952380952380953</v>
      </c>
      <c r="D186" s="79">
        <v>0</v>
      </c>
      <c r="E186" s="140">
        <v>1024</v>
      </c>
      <c r="F186" s="85">
        <f>E186/5.25</f>
        <v>195.04761904761904</v>
      </c>
      <c r="G186" s="68">
        <v>0</v>
      </c>
      <c r="H186" s="135">
        <v>1018</v>
      </c>
      <c r="I186" s="77">
        <v>94.9</v>
      </c>
      <c r="J186" s="81">
        <v>198</v>
      </c>
      <c r="K186" s="85">
        <f t="shared" si="12"/>
        <v>37.714285714285715</v>
      </c>
      <c r="L186" s="22">
        <v>0</v>
      </c>
      <c r="M186" s="81">
        <v>198</v>
      </c>
      <c r="N186" s="153">
        <v>100</v>
      </c>
      <c r="O186" s="83">
        <v>372</v>
      </c>
      <c r="P186" s="85">
        <f t="shared" si="13"/>
        <v>70.857142857142861</v>
      </c>
      <c r="Q186" s="23">
        <v>0</v>
      </c>
      <c r="R186" s="91">
        <f t="shared" si="14"/>
        <v>305.71428571428572</v>
      </c>
    </row>
    <row r="187" spans="1:18" x14ac:dyDescent="0.2">
      <c r="A187" s="17" t="s">
        <v>80</v>
      </c>
      <c r="B187" s="135">
        <v>14</v>
      </c>
      <c r="C187" s="85">
        <f t="shared" si="10"/>
        <v>2.6666666666666665</v>
      </c>
      <c r="D187" s="79">
        <v>0</v>
      </c>
      <c r="E187" s="140">
        <v>1048</v>
      </c>
      <c r="F187" s="85">
        <f t="shared" si="11"/>
        <v>199.61904761904762</v>
      </c>
      <c r="G187" s="68">
        <v>0</v>
      </c>
      <c r="H187" s="135">
        <v>1032</v>
      </c>
      <c r="I187" s="77">
        <v>92.5</v>
      </c>
      <c r="J187" s="81">
        <v>247</v>
      </c>
      <c r="K187" s="85">
        <f t="shared" si="12"/>
        <v>47.047619047619051</v>
      </c>
      <c r="L187" s="22">
        <v>0</v>
      </c>
      <c r="M187" s="81">
        <v>247</v>
      </c>
      <c r="N187" s="153">
        <v>100</v>
      </c>
      <c r="O187" s="83">
        <v>389</v>
      </c>
      <c r="P187" s="85">
        <f t="shared" si="13"/>
        <v>74.095238095238102</v>
      </c>
      <c r="Q187" s="23">
        <v>0</v>
      </c>
      <c r="R187" s="91">
        <f t="shared" si="14"/>
        <v>323.42857142857144</v>
      </c>
    </row>
    <row r="188" spans="1:18" ht="13.5" thickBot="1" x14ac:dyDescent="0.25">
      <c r="A188" s="95" t="s">
        <v>85</v>
      </c>
      <c r="B188" s="137">
        <v>8</v>
      </c>
      <c r="C188" s="86">
        <f t="shared" si="10"/>
        <v>1.5238095238095237</v>
      </c>
      <c r="D188" s="80">
        <v>0</v>
      </c>
      <c r="E188" s="141">
        <v>1171</v>
      </c>
      <c r="F188" s="88">
        <f t="shared" si="11"/>
        <v>223.04761904761904</v>
      </c>
      <c r="G188" s="68">
        <v>0</v>
      </c>
      <c r="H188" s="137">
        <v>1140</v>
      </c>
      <c r="I188" s="78">
        <v>92.9</v>
      </c>
      <c r="J188" s="82">
        <v>215</v>
      </c>
      <c r="K188" s="88">
        <f t="shared" si="12"/>
        <v>40.952380952380949</v>
      </c>
      <c r="L188" s="22">
        <v>0</v>
      </c>
      <c r="M188" s="82">
        <v>215</v>
      </c>
      <c r="N188" s="152">
        <v>100</v>
      </c>
      <c r="O188" s="84">
        <v>502</v>
      </c>
      <c r="P188" s="88">
        <f t="shared" si="13"/>
        <v>95.61904761904762</v>
      </c>
      <c r="Q188" s="23">
        <v>0</v>
      </c>
      <c r="R188" s="92">
        <f t="shared" si="14"/>
        <v>361.14285714285717</v>
      </c>
    </row>
    <row r="189" spans="1:18" ht="24.75" thickBot="1" x14ac:dyDescent="0.25">
      <c r="A189" s="20" t="s">
        <v>243</v>
      </c>
      <c r="B189" s="139">
        <v>1370</v>
      </c>
      <c r="C189" s="136">
        <f>B189/179/5.25</f>
        <v>1.4578345304602287</v>
      </c>
      <c r="D189" s="30">
        <f>SUM(D10:D188)</f>
        <v>0</v>
      </c>
      <c r="E189" s="139">
        <v>187823</v>
      </c>
      <c r="F189" s="87">
        <f>E189/179/5.25</f>
        <v>199.86485767491354</v>
      </c>
      <c r="G189" s="30">
        <v>0</v>
      </c>
      <c r="H189" s="139">
        <v>183991</v>
      </c>
      <c r="I189" s="70">
        <v>91.2</v>
      </c>
      <c r="J189" s="69">
        <v>44027</v>
      </c>
      <c r="K189" s="87">
        <f>J189/179/5.25</f>
        <v>46.849694067571164</v>
      </c>
      <c r="L189" s="75">
        <v>0</v>
      </c>
      <c r="M189" s="69">
        <v>44023</v>
      </c>
      <c r="N189" s="148">
        <v>100</v>
      </c>
      <c r="O189" s="30">
        <v>53944</v>
      </c>
      <c r="P189" s="87">
        <f>O189/179/5.25</f>
        <v>57.402500665070498</v>
      </c>
      <c r="Q189" s="74">
        <v>0</v>
      </c>
      <c r="R189" s="87">
        <f>(O189+J189+E189+B189)/179/5.25</f>
        <v>305.57488693801542</v>
      </c>
    </row>
    <row r="190" spans="1:18" s="13" customFormat="1" ht="24.75" thickBot="1" x14ac:dyDescent="0.25">
      <c r="A190" s="20" t="s">
        <v>222</v>
      </c>
      <c r="B190" s="138">
        <v>1681</v>
      </c>
      <c r="C190" s="87">
        <v>1.7887736100026603</v>
      </c>
      <c r="D190" s="30">
        <v>0</v>
      </c>
      <c r="E190" s="30">
        <v>260403</v>
      </c>
      <c r="F190" s="87">
        <v>277.09816440542699</v>
      </c>
      <c r="G190" s="30">
        <v>0</v>
      </c>
      <c r="H190" s="67">
        <v>254650</v>
      </c>
      <c r="I190" s="70">
        <v>91.2</v>
      </c>
      <c r="J190" s="69">
        <v>56617</v>
      </c>
      <c r="K190" s="87">
        <v>60.246874168661883</v>
      </c>
      <c r="L190" s="75">
        <v>0</v>
      </c>
      <c r="M190" s="30">
        <v>56603</v>
      </c>
      <c r="N190" s="46">
        <v>100</v>
      </c>
      <c r="O190" s="30">
        <v>56818</v>
      </c>
      <c r="P190" s="87">
        <v>60.460760840649108</v>
      </c>
      <c r="Q190" s="74">
        <v>0</v>
      </c>
      <c r="R190" s="87">
        <v>399.59457302474067</v>
      </c>
    </row>
    <row r="191" spans="1:18" ht="24.75" thickBot="1" x14ac:dyDescent="0.25">
      <c r="A191" s="20" t="s">
        <v>220</v>
      </c>
      <c r="B191" s="30">
        <v>1942</v>
      </c>
      <c r="C191" s="87">
        <v>2.0665070497472735</v>
      </c>
      <c r="D191" s="30">
        <v>0</v>
      </c>
      <c r="E191" s="30">
        <v>250133</v>
      </c>
      <c r="F191" s="87">
        <v>266.16972599095504</v>
      </c>
      <c r="G191" s="30">
        <v>0</v>
      </c>
      <c r="H191" s="67">
        <v>245506</v>
      </c>
      <c r="I191" s="70">
        <v>92.3</v>
      </c>
      <c r="J191" s="69">
        <v>335</v>
      </c>
      <c r="K191" s="87">
        <v>0.35647778664538443</v>
      </c>
      <c r="L191" s="75">
        <v>0</v>
      </c>
      <c r="M191" s="30">
        <v>335</v>
      </c>
      <c r="N191" s="46">
        <v>100</v>
      </c>
      <c r="O191" s="30">
        <v>55146</v>
      </c>
      <c r="P191" s="87">
        <v>58.681564245810058</v>
      </c>
      <c r="Q191" s="74">
        <v>0</v>
      </c>
      <c r="R191" s="87">
        <v>327.27427507315775</v>
      </c>
    </row>
    <row r="192" spans="1:18" ht="20.25" customHeight="1" x14ac:dyDescent="0.2">
      <c r="A192" s="186" t="s">
        <v>26</v>
      </c>
      <c r="B192" s="187"/>
      <c r="C192" s="187"/>
      <c r="D192" s="187"/>
      <c r="E192" s="187"/>
      <c r="F192" s="187"/>
      <c r="G192" s="187"/>
      <c r="H192" s="187"/>
      <c r="I192" s="187"/>
      <c r="J192" s="187"/>
      <c r="K192" s="187"/>
      <c r="L192" s="187"/>
      <c r="M192" s="187"/>
      <c r="N192" s="187"/>
      <c r="O192" s="187"/>
      <c r="P192" s="187"/>
      <c r="Q192" s="187"/>
      <c r="R192" s="187"/>
    </row>
  </sheetData>
  <mergeCells count="24">
    <mergeCell ref="A192:R192"/>
    <mergeCell ref="H7:H8"/>
    <mergeCell ref="J7:J8"/>
    <mergeCell ref="R6:R8"/>
    <mergeCell ref="J6:N6"/>
    <mergeCell ref="M7:M8"/>
    <mergeCell ref="N7:N8"/>
    <mergeCell ref="K7:K8"/>
    <mergeCell ref="L7:L8"/>
    <mergeCell ref="A1:Q2"/>
    <mergeCell ref="A6:A8"/>
    <mergeCell ref="B6:D6"/>
    <mergeCell ref="E6:I6"/>
    <mergeCell ref="O6:Q6"/>
    <mergeCell ref="B7:B8"/>
    <mergeCell ref="C7:C8"/>
    <mergeCell ref="D7:D8"/>
    <mergeCell ref="E7:E8"/>
    <mergeCell ref="F7:F8"/>
    <mergeCell ref="P7:P8"/>
    <mergeCell ref="I7:I8"/>
    <mergeCell ref="Q7:Q8"/>
    <mergeCell ref="O7:O8"/>
    <mergeCell ref="G7:G8"/>
  </mergeCells>
  <phoneticPr fontId="2" type="noConversion"/>
  <pageMargins left="0" right="0" top="0" bottom="0" header="0" footer="0"/>
  <pageSetup paperSize="9" scale="97" fitToHeight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19"/>
  <sheetViews>
    <sheetView tabSelected="1" zoomScale="160" zoomScaleNormal="160" workbookViewId="0">
      <pane ySplit="7" topLeftCell="A187" activePane="bottomLeft" state="frozen"/>
      <selection pane="bottomLeft" activeCell="N190" sqref="N190"/>
    </sheetView>
  </sheetViews>
  <sheetFormatPr defaultRowHeight="12.75" x14ac:dyDescent="0.2"/>
  <cols>
    <col min="1" max="1" width="23.140625" customWidth="1"/>
    <col min="2" max="2" width="8.140625" customWidth="1"/>
    <col min="3" max="3" width="10.140625" customWidth="1"/>
    <col min="4" max="4" width="9.7109375" customWidth="1"/>
    <col min="5" max="5" width="9.85546875" customWidth="1"/>
    <col min="6" max="6" width="10" customWidth="1"/>
    <col min="7" max="7" width="10.5703125" customWidth="1"/>
    <col min="8" max="8" width="11" customWidth="1"/>
    <col min="9" max="9" width="7.85546875" customWidth="1"/>
    <col min="10" max="10" width="7.7109375" customWidth="1"/>
    <col min="11" max="11" width="8.85546875" customWidth="1"/>
    <col min="12" max="12" width="10.42578125" customWidth="1"/>
    <col min="13" max="13" width="7.140625" customWidth="1"/>
    <col min="14" max="14" width="6.5703125" customWidth="1"/>
  </cols>
  <sheetData>
    <row r="1" spans="1:14" ht="12.75" customHeight="1" x14ac:dyDescent="0.2">
      <c r="A1" s="203" t="s">
        <v>241</v>
      </c>
      <c r="B1" s="203"/>
      <c r="C1" s="203"/>
      <c r="D1" s="203"/>
      <c r="E1" s="203"/>
      <c r="F1" s="203"/>
      <c r="G1" s="203"/>
      <c r="H1" s="203"/>
      <c r="I1" s="203"/>
      <c r="J1" s="203"/>
      <c r="K1" s="18"/>
      <c r="L1" s="18"/>
      <c r="M1" s="18"/>
      <c r="N1" s="18"/>
    </row>
    <row r="2" spans="1:14" ht="13.5" thickBot="1" x14ac:dyDescent="0.25">
      <c r="A2" s="203"/>
      <c r="B2" s="203"/>
      <c r="C2" s="203"/>
      <c r="D2" s="203"/>
      <c r="E2" s="203"/>
      <c r="F2" s="203"/>
      <c r="G2" s="203"/>
      <c r="H2" s="203"/>
      <c r="I2" s="203"/>
      <c r="J2" s="203"/>
      <c r="K2" s="18"/>
      <c r="L2" s="18"/>
      <c r="M2" s="18"/>
      <c r="N2" s="18"/>
    </row>
    <row r="3" spans="1:14" ht="14.25" customHeight="1" x14ac:dyDescent="0.2">
      <c r="A3" s="204" t="s">
        <v>24</v>
      </c>
      <c r="B3" s="207" t="s">
        <v>82</v>
      </c>
      <c r="C3" s="196" t="s">
        <v>83</v>
      </c>
      <c r="D3" s="197"/>
      <c r="E3" s="210" t="s">
        <v>219</v>
      </c>
      <c r="F3" s="211"/>
      <c r="G3" s="200" t="s">
        <v>81</v>
      </c>
      <c r="H3" s="200" t="s">
        <v>221</v>
      </c>
      <c r="I3" s="204" t="s">
        <v>25</v>
      </c>
      <c r="J3" s="193" t="s">
        <v>29</v>
      </c>
    </row>
    <row r="4" spans="1:14" ht="10.5" hidden="1" customHeight="1" x14ac:dyDescent="0.2">
      <c r="A4" s="205"/>
      <c r="B4" s="208"/>
      <c r="C4" s="198"/>
      <c r="D4" s="199"/>
      <c r="E4" s="212"/>
      <c r="F4" s="213"/>
      <c r="G4" s="201"/>
      <c r="H4" s="201"/>
      <c r="I4" s="205"/>
      <c r="J4" s="194"/>
    </row>
    <row r="5" spans="1:14" ht="84.75" customHeight="1" thickBot="1" x14ac:dyDescent="0.25">
      <c r="A5" s="205"/>
      <c r="B5" s="208"/>
      <c r="C5" s="198"/>
      <c r="D5" s="199"/>
      <c r="E5" s="212"/>
      <c r="F5" s="213"/>
      <c r="G5" s="201"/>
      <c r="H5" s="201"/>
      <c r="I5" s="205"/>
      <c r="J5" s="194"/>
    </row>
    <row r="6" spans="1:14" ht="28.5" customHeight="1" thickBot="1" x14ac:dyDescent="0.25">
      <c r="A6" s="205"/>
      <c r="B6" s="208"/>
      <c r="C6" s="21" t="s">
        <v>66</v>
      </c>
      <c r="D6" s="21" t="s">
        <v>67</v>
      </c>
      <c r="E6" s="214"/>
      <c r="F6" s="215"/>
      <c r="G6" s="201"/>
      <c r="H6" s="201"/>
      <c r="I6" s="205"/>
      <c r="J6" s="194"/>
    </row>
    <row r="7" spans="1:14" ht="36" customHeight="1" thickBot="1" x14ac:dyDescent="0.25">
      <c r="A7" s="206"/>
      <c r="B7" s="209"/>
      <c r="C7" s="21" t="s">
        <v>68</v>
      </c>
      <c r="D7" s="21" t="s">
        <v>69</v>
      </c>
      <c r="E7" s="21" t="s">
        <v>54</v>
      </c>
      <c r="F7" s="21" t="s">
        <v>55</v>
      </c>
      <c r="G7" s="202"/>
      <c r="H7" s="202"/>
      <c r="I7" s="206"/>
      <c r="J7" s="195"/>
    </row>
    <row r="8" spans="1:14" ht="11.25" customHeight="1" thickBot="1" x14ac:dyDescent="0.25">
      <c r="A8" s="62">
        <v>1</v>
      </c>
      <c r="B8" s="63">
        <v>2</v>
      </c>
      <c r="C8" s="62">
        <v>3</v>
      </c>
      <c r="D8" s="62">
        <v>4</v>
      </c>
      <c r="E8" s="62">
        <v>5</v>
      </c>
      <c r="F8" s="62">
        <v>6</v>
      </c>
      <c r="G8" s="62">
        <v>7</v>
      </c>
      <c r="H8" s="62">
        <v>8</v>
      </c>
      <c r="I8" s="62">
        <v>9</v>
      </c>
      <c r="J8" s="123">
        <v>10</v>
      </c>
    </row>
    <row r="9" spans="1:14" ht="13.5" customHeight="1" x14ac:dyDescent="0.2">
      <c r="A9" s="15" t="s">
        <v>34</v>
      </c>
      <c r="B9" s="96">
        <v>4</v>
      </c>
      <c r="C9" s="48">
        <v>952</v>
      </c>
      <c r="D9" s="49">
        <v>6</v>
      </c>
      <c r="E9" s="35">
        <v>250</v>
      </c>
      <c r="F9" s="33">
        <v>4</v>
      </c>
      <c r="G9" s="50">
        <v>0</v>
      </c>
      <c r="H9" s="48">
        <v>5</v>
      </c>
      <c r="I9" s="47">
        <f>H9+G9+F9+E9+D9+C9+B9</f>
        <v>1221</v>
      </c>
      <c r="J9" s="124">
        <f>I9/5.25</f>
        <v>232.57142857142858</v>
      </c>
    </row>
    <row r="10" spans="1:14" ht="12.75" customHeight="1" x14ac:dyDescent="0.2">
      <c r="A10" s="16" t="s">
        <v>86</v>
      </c>
      <c r="B10" s="97">
        <v>2</v>
      </c>
      <c r="C10" s="31">
        <v>868</v>
      </c>
      <c r="D10" s="39">
        <v>0</v>
      </c>
      <c r="E10" s="36">
        <v>280</v>
      </c>
      <c r="F10" s="32">
        <v>0</v>
      </c>
      <c r="G10" s="50">
        <v>0</v>
      </c>
      <c r="H10" s="31">
        <v>0</v>
      </c>
      <c r="I10" s="47">
        <f t="shared" ref="I10:I74" si="0">H10+G10+F10+E10+D10+C10+B10</f>
        <v>1150</v>
      </c>
      <c r="J10" s="124">
        <f t="shared" ref="J10:J74" si="1">I10/5.25</f>
        <v>219.04761904761904</v>
      </c>
      <c r="K10" s="5"/>
      <c r="L10" s="5"/>
      <c r="M10" s="5"/>
      <c r="N10" s="4"/>
    </row>
    <row r="11" spans="1:14" ht="12.75" customHeight="1" x14ac:dyDescent="0.2">
      <c r="A11" s="16" t="s">
        <v>87</v>
      </c>
      <c r="B11" s="97">
        <v>5</v>
      </c>
      <c r="C11" s="31">
        <v>665</v>
      </c>
      <c r="D11" s="39">
        <v>20</v>
      </c>
      <c r="E11" s="36">
        <v>278</v>
      </c>
      <c r="F11" s="32">
        <v>0</v>
      </c>
      <c r="G11" s="50">
        <v>0</v>
      </c>
      <c r="H11" s="31">
        <v>7</v>
      </c>
      <c r="I11" s="47">
        <f t="shared" si="0"/>
        <v>975</v>
      </c>
      <c r="J11" s="124">
        <f t="shared" si="1"/>
        <v>185.71428571428572</v>
      </c>
      <c r="K11" s="5"/>
      <c r="L11" s="5"/>
      <c r="M11" s="5"/>
      <c r="N11" s="4"/>
    </row>
    <row r="12" spans="1:14" ht="12.75" customHeight="1" x14ac:dyDescent="0.2">
      <c r="A12" s="16" t="s">
        <v>88</v>
      </c>
      <c r="B12" s="97">
        <v>3</v>
      </c>
      <c r="C12" s="31">
        <v>486</v>
      </c>
      <c r="D12" s="39">
        <v>0</v>
      </c>
      <c r="E12" s="36">
        <v>611</v>
      </c>
      <c r="F12" s="32">
        <v>14</v>
      </c>
      <c r="G12" s="50">
        <v>0</v>
      </c>
      <c r="H12" s="31">
        <v>2</v>
      </c>
      <c r="I12" s="47">
        <f t="shared" si="0"/>
        <v>1116</v>
      </c>
      <c r="J12" s="124">
        <f t="shared" si="1"/>
        <v>212.57142857142858</v>
      </c>
      <c r="K12" s="5"/>
      <c r="L12" s="5"/>
      <c r="M12" s="5"/>
      <c r="N12" s="4"/>
    </row>
    <row r="13" spans="1:14" ht="12.75" customHeight="1" x14ac:dyDescent="0.2">
      <c r="A13" s="16" t="s">
        <v>89</v>
      </c>
      <c r="B13" s="97">
        <v>5</v>
      </c>
      <c r="C13" s="31">
        <v>600</v>
      </c>
      <c r="D13" s="39">
        <v>0</v>
      </c>
      <c r="E13" s="36">
        <v>333</v>
      </c>
      <c r="F13" s="32">
        <v>21</v>
      </c>
      <c r="G13" s="50">
        <v>0</v>
      </c>
      <c r="H13" s="31">
        <v>8</v>
      </c>
      <c r="I13" s="47">
        <f t="shared" si="0"/>
        <v>967</v>
      </c>
      <c r="J13" s="124">
        <f t="shared" si="1"/>
        <v>184.1904761904762</v>
      </c>
      <c r="K13" s="5"/>
      <c r="L13" s="5"/>
      <c r="M13" s="5"/>
      <c r="N13" s="4"/>
    </row>
    <row r="14" spans="1:14" ht="12.75" customHeight="1" x14ac:dyDescent="0.2">
      <c r="A14" s="16" t="s">
        <v>90</v>
      </c>
      <c r="B14" s="97">
        <v>1</v>
      </c>
      <c r="C14" s="31">
        <v>520</v>
      </c>
      <c r="D14" s="39">
        <v>0</v>
      </c>
      <c r="E14" s="36">
        <v>310</v>
      </c>
      <c r="F14" s="32">
        <v>0</v>
      </c>
      <c r="G14" s="50">
        <v>0</v>
      </c>
      <c r="H14" s="31">
        <v>8</v>
      </c>
      <c r="I14" s="47">
        <f t="shared" si="0"/>
        <v>839</v>
      </c>
      <c r="J14" s="124">
        <f t="shared" si="1"/>
        <v>159.8095238095238</v>
      </c>
      <c r="K14" s="5"/>
      <c r="L14" s="5"/>
      <c r="M14" s="5"/>
      <c r="N14" s="4"/>
    </row>
    <row r="15" spans="1:14" ht="12.75" customHeight="1" x14ac:dyDescent="0.2">
      <c r="A15" s="16" t="s">
        <v>91</v>
      </c>
      <c r="B15" s="97">
        <v>0</v>
      </c>
      <c r="C15" s="31">
        <v>515</v>
      </c>
      <c r="D15" s="39">
        <v>3</v>
      </c>
      <c r="E15" s="36">
        <v>274</v>
      </c>
      <c r="F15" s="32">
        <v>15</v>
      </c>
      <c r="G15" s="50">
        <v>0</v>
      </c>
      <c r="H15" s="31">
        <v>3</v>
      </c>
      <c r="I15" s="47">
        <f t="shared" si="0"/>
        <v>810</v>
      </c>
      <c r="J15" s="124">
        <f t="shared" si="1"/>
        <v>154.28571428571428</v>
      </c>
      <c r="K15" s="5"/>
      <c r="L15" s="5"/>
      <c r="M15" s="5"/>
      <c r="N15" s="4"/>
    </row>
    <row r="16" spans="1:14" ht="12.75" customHeight="1" x14ac:dyDescent="0.2">
      <c r="A16" s="16" t="s">
        <v>92</v>
      </c>
      <c r="B16" s="97">
        <v>1</v>
      </c>
      <c r="C16" s="31">
        <v>479</v>
      </c>
      <c r="D16" s="39">
        <v>0</v>
      </c>
      <c r="E16" s="36">
        <v>300</v>
      </c>
      <c r="F16" s="32">
        <v>8</v>
      </c>
      <c r="G16" s="50">
        <v>0</v>
      </c>
      <c r="H16" s="31">
        <v>3</v>
      </c>
      <c r="I16" s="47">
        <f t="shared" si="0"/>
        <v>791</v>
      </c>
      <c r="J16" s="124">
        <f t="shared" si="1"/>
        <v>150.66666666666666</v>
      </c>
      <c r="K16" s="5"/>
      <c r="L16" s="5"/>
      <c r="M16" s="5"/>
      <c r="N16" s="4"/>
    </row>
    <row r="17" spans="1:14" ht="12.75" customHeight="1" x14ac:dyDescent="0.2">
      <c r="A17" s="16" t="s">
        <v>93</v>
      </c>
      <c r="B17" s="97">
        <v>1</v>
      </c>
      <c r="C17" s="31">
        <v>368</v>
      </c>
      <c r="D17" s="39">
        <v>18</v>
      </c>
      <c r="E17" s="36">
        <v>91</v>
      </c>
      <c r="F17" s="32">
        <v>2</v>
      </c>
      <c r="G17" s="50">
        <v>0</v>
      </c>
      <c r="H17" s="31">
        <v>4</v>
      </c>
      <c r="I17" s="47">
        <f t="shared" si="0"/>
        <v>484</v>
      </c>
      <c r="J17" s="124">
        <f t="shared" si="1"/>
        <v>92.19047619047619</v>
      </c>
      <c r="K17" s="5"/>
      <c r="L17" s="5"/>
      <c r="M17" s="5"/>
      <c r="N17" s="4"/>
    </row>
    <row r="18" spans="1:14" ht="12.75" customHeight="1" x14ac:dyDescent="0.2">
      <c r="A18" s="16" t="s">
        <v>94</v>
      </c>
      <c r="B18" s="97">
        <v>0</v>
      </c>
      <c r="C18" s="31">
        <v>437</v>
      </c>
      <c r="D18" s="39">
        <v>0</v>
      </c>
      <c r="E18" s="36">
        <v>93</v>
      </c>
      <c r="F18" s="32">
        <v>0</v>
      </c>
      <c r="G18" s="50">
        <v>0</v>
      </c>
      <c r="H18" s="31">
        <v>0</v>
      </c>
      <c r="I18" s="47">
        <f t="shared" si="0"/>
        <v>530</v>
      </c>
      <c r="J18" s="124">
        <f t="shared" si="1"/>
        <v>100.95238095238095</v>
      </c>
      <c r="K18" s="5"/>
      <c r="L18" s="5"/>
      <c r="M18" s="5"/>
      <c r="N18" s="4"/>
    </row>
    <row r="19" spans="1:14" ht="12.75" customHeight="1" x14ac:dyDescent="0.2">
      <c r="A19" s="16" t="s">
        <v>95</v>
      </c>
      <c r="B19" s="97">
        <v>2</v>
      </c>
      <c r="C19" s="31">
        <v>474</v>
      </c>
      <c r="D19" s="39">
        <v>1</v>
      </c>
      <c r="E19" s="36">
        <v>258</v>
      </c>
      <c r="F19" s="32">
        <v>0</v>
      </c>
      <c r="G19" s="50">
        <v>0</v>
      </c>
      <c r="H19" s="31">
        <v>0</v>
      </c>
      <c r="I19" s="47">
        <f t="shared" si="0"/>
        <v>735</v>
      </c>
      <c r="J19" s="124">
        <f t="shared" si="1"/>
        <v>140</v>
      </c>
      <c r="K19" s="5"/>
      <c r="L19" s="5"/>
      <c r="M19" s="5"/>
      <c r="N19" s="4"/>
    </row>
    <row r="20" spans="1:14" ht="12.75" customHeight="1" x14ac:dyDescent="0.2">
      <c r="A20" s="16" t="s">
        <v>96</v>
      </c>
      <c r="B20" s="97">
        <v>2</v>
      </c>
      <c r="C20" s="31">
        <v>539</v>
      </c>
      <c r="D20" s="39">
        <v>0</v>
      </c>
      <c r="E20" s="36">
        <v>788</v>
      </c>
      <c r="F20" s="32">
        <v>4</v>
      </c>
      <c r="G20" s="50">
        <v>0</v>
      </c>
      <c r="H20" s="31">
        <v>5</v>
      </c>
      <c r="I20" s="47">
        <f t="shared" si="0"/>
        <v>1338</v>
      </c>
      <c r="J20" s="124">
        <f t="shared" si="1"/>
        <v>254.85714285714286</v>
      </c>
      <c r="K20" s="5"/>
      <c r="L20" s="5"/>
      <c r="M20" s="5"/>
      <c r="N20" s="4"/>
    </row>
    <row r="21" spans="1:14" ht="12.75" customHeight="1" x14ac:dyDescent="0.2">
      <c r="A21" s="16" t="s">
        <v>97</v>
      </c>
      <c r="B21" s="97">
        <v>0</v>
      </c>
      <c r="C21" s="31">
        <v>320</v>
      </c>
      <c r="D21" s="39">
        <v>0</v>
      </c>
      <c r="E21" s="36">
        <v>171</v>
      </c>
      <c r="F21" s="32">
        <v>2</v>
      </c>
      <c r="G21" s="50">
        <v>0</v>
      </c>
      <c r="H21" s="31">
        <v>1</v>
      </c>
      <c r="I21" s="47">
        <f t="shared" si="0"/>
        <v>494</v>
      </c>
      <c r="J21" s="124">
        <f t="shared" si="1"/>
        <v>94.095238095238102</v>
      </c>
      <c r="K21" s="5"/>
      <c r="L21" s="5"/>
      <c r="M21" s="5"/>
      <c r="N21" s="4"/>
    </row>
    <row r="22" spans="1:14" ht="12.75" customHeight="1" x14ac:dyDescent="0.2">
      <c r="A22" s="15" t="s">
        <v>35</v>
      </c>
      <c r="B22" s="97">
        <v>4</v>
      </c>
      <c r="C22" s="31">
        <v>237</v>
      </c>
      <c r="D22" s="39">
        <v>0</v>
      </c>
      <c r="E22" s="36">
        <v>59</v>
      </c>
      <c r="F22" s="32">
        <v>0</v>
      </c>
      <c r="G22" s="50">
        <v>0</v>
      </c>
      <c r="H22" s="31">
        <v>0</v>
      </c>
      <c r="I22" s="47">
        <f t="shared" si="0"/>
        <v>300</v>
      </c>
      <c r="J22" s="124">
        <f t="shared" si="1"/>
        <v>57.142857142857146</v>
      </c>
      <c r="K22" s="5"/>
      <c r="L22" s="5"/>
      <c r="M22" s="5"/>
      <c r="N22" s="4"/>
    </row>
    <row r="23" spans="1:14" ht="12.75" customHeight="1" x14ac:dyDescent="0.2">
      <c r="A23" s="15" t="s">
        <v>98</v>
      </c>
      <c r="B23" s="97">
        <v>2</v>
      </c>
      <c r="C23" s="31">
        <v>504</v>
      </c>
      <c r="D23" s="39">
        <v>0</v>
      </c>
      <c r="E23" s="36">
        <v>582</v>
      </c>
      <c r="F23" s="32">
        <v>0</v>
      </c>
      <c r="G23" s="50">
        <v>0</v>
      </c>
      <c r="H23" s="31">
        <v>0</v>
      </c>
      <c r="I23" s="47">
        <f t="shared" si="0"/>
        <v>1088</v>
      </c>
      <c r="J23" s="124">
        <f t="shared" si="1"/>
        <v>207.23809523809524</v>
      </c>
      <c r="K23" s="5"/>
      <c r="L23" s="5"/>
      <c r="M23" s="5"/>
      <c r="N23" s="4"/>
    </row>
    <row r="24" spans="1:14" ht="12.75" customHeight="1" x14ac:dyDescent="0.2">
      <c r="A24" s="15" t="s">
        <v>99</v>
      </c>
      <c r="B24" s="97">
        <v>0</v>
      </c>
      <c r="C24" s="31">
        <v>390</v>
      </c>
      <c r="D24" s="39">
        <v>2</v>
      </c>
      <c r="E24" s="36">
        <v>226</v>
      </c>
      <c r="F24" s="32">
        <v>4</v>
      </c>
      <c r="G24" s="50">
        <v>0</v>
      </c>
      <c r="H24" s="31">
        <v>13</v>
      </c>
      <c r="I24" s="47">
        <f t="shared" si="0"/>
        <v>635</v>
      </c>
      <c r="J24" s="124">
        <f t="shared" si="1"/>
        <v>120.95238095238095</v>
      </c>
      <c r="K24" s="5"/>
      <c r="L24" s="5"/>
      <c r="M24" s="5"/>
      <c r="N24" s="4"/>
    </row>
    <row r="25" spans="1:14" ht="12.75" customHeight="1" x14ac:dyDescent="0.2">
      <c r="A25" s="15" t="s">
        <v>100</v>
      </c>
      <c r="B25" s="97">
        <v>0</v>
      </c>
      <c r="C25" s="31">
        <v>338</v>
      </c>
      <c r="D25" s="39">
        <v>0</v>
      </c>
      <c r="E25" s="36">
        <v>230</v>
      </c>
      <c r="F25" s="32">
        <v>0</v>
      </c>
      <c r="G25" s="50">
        <v>0</v>
      </c>
      <c r="H25" s="31">
        <v>5</v>
      </c>
      <c r="I25" s="47">
        <f t="shared" si="0"/>
        <v>573</v>
      </c>
      <c r="J25" s="124">
        <f t="shared" si="1"/>
        <v>109.14285714285714</v>
      </c>
      <c r="K25" s="5"/>
      <c r="L25" s="5"/>
      <c r="M25" s="5"/>
      <c r="N25" s="4"/>
    </row>
    <row r="26" spans="1:14" ht="12.75" customHeight="1" x14ac:dyDescent="0.2">
      <c r="A26" s="15" t="s">
        <v>101</v>
      </c>
      <c r="B26" s="97">
        <v>1</v>
      </c>
      <c r="C26" s="31">
        <v>408</v>
      </c>
      <c r="D26" s="39">
        <v>0</v>
      </c>
      <c r="E26" s="36">
        <v>607</v>
      </c>
      <c r="F26" s="32">
        <v>7</v>
      </c>
      <c r="G26" s="50">
        <v>0</v>
      </c>
      <c r="H26" s="31">
        <v>12</v>
      </c>
      <c r="I26" s="47">
        <f t="shared" si="0"/>
        <v>1035</v>
      </c>
      <c r="J26" s="124">
        <f t="shared" si="1"/>
        <v>197.14285714285714</v>
      </c>
      <c r="K26" s="5"/>
      <c r="L26" s="5"/>
      <c r="M26" s="5"/>
      <c r="N26" s="4"/>
    </row>
    <row r="27" spans="1:14" ht="12.75" customHeight="1" x14ac:dyDescent="0.2">
      <c r="A27" s="15" t="s">
        <v>102</v>
      </c>
      <c r="B27" s="97">
        <v>0</v>
      </c>
      <c r="C27" s="31">
        <v>345</v>
      </c>
      <c r="D27" s="39">
        <v>0</v>
      </c>
      <c r="E27" s="36">
        <v>0</v>
      </c>
      <c r="F27" s="32">
        <v>0</v>
      </c>
      <c r="G27" s="50">
        <v>0</v>
      </c>
      <c r="H27" s="31">
        <v>9</v>
      </c>
      <c r="I27" s="47">
        <f t="shared" si="0"/>
        <v>354</v>
      </c>
      <c r="J27" s="124">
        <f t="shared" si="1"/>
        <v>67.428571428571431</v>
      </c>
      <c r="K27" s="5"/>
      <c r="L27" s="5"/>
      <c r="M27" s="5"/>
      <c r="N27" s="4"/>
    </row>
    <row r="28" spans="1:14" ht="12.75" customHeight="1" x14ac:dyDescent="0.2">
      <c r="A28" s="15" t="s">
        <v>103</v>
      </c>
      <c r="B28" s="97">
        <v>1</v>
      </c>
      <c r="C28" s="31">
        <v>346</v>
      </c>
      <c r="D28" s="39">
        <v>28</v>
      </c>
      <c r="E28" s="36">
        <v>268</v>
      </c>
      <c r="F28" s="32">
        <v>0</v>
      </c>
      <c r="G28" s="50">
        <v>0</v>
      </c>
      <c r="H28" s="31">
        <v>4</v>
      </c>
      <c r="I28" s="47">
        <f t="shared" si="0"/>
        <v>647</v>
      </c>
      <c r="J28" s="124">
        <f t="shared" si="1"/>
        <v>123.23809523809524</v>
      </c>
      <c r="K28" s="5"/>
      <c r="L28" s="5"/>
      <c r="M28" s="5"/>
      <c r="N28" s="4"/>
    </row>
    <row r="29" spans="1:14" ht="12.75" customHeight="1" x14ac:dyDescent="0.2">
      <c r="A29" s="15" t="s">
        <v>104</v>
      </c>
      <c r="B29" s="97">
        <v>0</v>
      </c>
      <c r="C29" s="31">
        <v>125</v>
      </c>
      <c r="D29" s="39">
        <v>1</v>
      </c>
      <c r="E29" s="36">
        <v>0</v>
      </c>
      <c r="F29" s="32">
        <v>0</v>
      </c>
      <c r="G29" s="50">
        <v>0</v>
      </c>
      <c r="H29" s="31">
        <v>12</v>
      </c>
      <c r="I29" s="47">
        <f t="shared" si="0"/>
        <v>138</v>
      </c>
      <c r="J29" s="124">
        <f t="shared" si="1"/>
        <v>26.285714285714285</v>
      </c>
      <c r="K29" s="5"/>
      <c r="L29" s="5"/>
      <c r="M29" s="5"/>
      <c r="N29" s="4"/>
    </row>
    <row r="30" spans="1:14" ht="12.75" customHeight="1" x14ac:dyDescent="0.2">
      <c r="A30" s="15" t="s">
        <v>105</v>
      </c>
      <c r="B30" s="97">
        <v>4</v>
      </c>
      <c r="C30" s="31">
        <v>168</v>
      </c>
      <c r="D30" s="39">
        <v>0</v>
      </c>
      <c r="E30" s="36">
        <v>194</v>
      </c>
      <c r="F30" s="32">
        <v>6</v>
      </c>
      <c r="G30" s="50">
        <v>0</v>
      </c>
      <c r="H30" s="31">
        <v>16</v>
      </c>
      <c r="I30" s="47">
        <f t="shared" si="0"/>
        <v>388</v>
      </c>
      <c r="J30" s="124">
        <f t="shared" si="1"/>
        <v>73.904761904761898</v>
      </c>
      <c r="K30" s="5"/>
      <c r="L30" s="5"/>
      <c r="M30" s="5"/>
      <c r="N30" s="4"/>
    </row>
    <row r="31" spans="1:14" ht="12.75" customHeight="1" x14ac:dyDescent="0.2">
      <c r="A31" s="15" t="s">
        <v>107</v>
      </c>
      <c r="B31" s="97">
        <v>2</v>
      </c>
      <c r="C31" s="31">
        <v>291</v>
      </c>
      <c r="D31" s="39">
        <v>0</v>
      </c>
      <c r="E31" s="36">
        <v>173</v>
      </c>
      <c r="F31" s="32">
        <v>3</v>
      </c>
      <c r="G31" s="50">
        <v>0</v>
      </c>
      <c r="H31" s="31">
        <v>6</v>
      </c>
      <c r="I31" s="47">
        <f t="shared" si="0"/>
        <v>475</v>
      </c>
      <c r="J31" s="124">
        <f t="shared" si="1"/>
        <v>90.476190476190482</v>
      </c>
      <c r="K31" s="5"/>
      <c r="L31" s="5"/>
      <c r="M31" s="5"/>
      <c r="N31" s="4"/>
    </row>
    <row r="32" spans="1:14" ht="12.75" customHeight="1" x14ac:dyDescent="0.2">
      <c r="A32" s="15" t="s">
        <v>106</v>
      </c>
      <c r="B32" s="97">
        <v>2</v>
      </c>
      <c r="C32" s="31">
        <v>190</v>
      </c>
      <c r="D32" s="39">
        <v>8</v>
      </c>
      <c r="E32" s="36">
        <v>0</v>
      </c>
      <c r="F32" s="32">
        <v>0</v>
      </c>
      <c r="G32" s="50">
        <v>0</v>
      </c>
      <c r="H32" s="31">
        <v>3</v>
      </c>
      <c r="I32" s="47">
        <f t="shared" si="0"/>
        <v>203</v>
      </c>
      <c r="J32" s="124">
        <f t="shared" si="1"/>
        <v>38.666666666666664</v>
      </c>
      <c r="K32" s="5"/>
      <c r="L32" s="5"/>
      <c r="M32" s="5"/>
      <c r="N32" s="4"/>
    </row>
    <row r="33" spans="1:14" ht="12.75" customHeight="1" x14ac:dyDescent="0.2">
      <c r="A33" s="15" t="s">
        <v>108</v>
      </c>
      <c r="B33" s="97">
        <v>2</v>
      </c>
      <c r="C33" s="31">
        <v>259</v>
      </c>
      <c r="D33" s="39">
        <v>0</v>
      </c>
      <c r="E33" s="36">
        <v>93</v>
      </c>
      <c r="F33" s="32">
        <v>1</v>
      </c>
      <c r="G33" s="50">
        <v>0</v>
      </c>
      <c r="H33" s="31">
        <v>11</v>
      </c>
      <c r="I33" s="47">
        <f t="shared" si="0"/>
        <v>366</v>
      </c>
      <c r="J33" s="124">
        <f t="shared" si="1"/>
        <v>69.714285714285708</v>
      </c>
      <c r="K33" s="5"/>
      <c r="L33" s="5"/>
      <c r="M33" s="5"/>
      <c r="N33" s="4"/>
    </row>
    <row r="34" spans="1:14" ht="12.75" customHeight="1" x14ac:dyDescent="0.2">
      <c r="A34" s="15" t="s">
        <v>109</v>
      </c>
      <c r="B34" s="97">
        <v>3</v>
      </c>
      <c r="C34" s="31">
        <v>250</v>
      </c>
      <c r="D34" s="39">
        <v>0</v>
      </c>
      <c r="E34" s="36">
        <v>83</v>
      </c>
      <c r="F34" s="32">
        <v>0</v>
      </c>
      <c r="G34" s="50">
        <v>0</v>
      </c>
      <c r="H34" s="31">
        <v>0</v>
      </c>
      <c r="I34" s="47">
        <f t="shared" si="0"/>
        <v>336</v>
      </c>
      <c r="J34" s="124">
        <f t="shared" si="1"/>
        <v>64</v>
      </c>
      <c r="K34" s="5"/>
      <c r="L34" s="5"/>
      <c r="M34" s="5"/>
      <c r="N34" s="4"/>
    </row>
    <row r="35" spans="1:14" ht="12.75" customHeight="1" x14ac:dyDescent="0.2">
      <c r="A35" s="15" t="s">
        <v>110</v>
      </c>
      <c r="B35" s="97">
        <v>2</v>
      </c>
      <c r="C35" s="31">
        <v>150</v>
      </c>
      <c r="D35" s="39">
        <v>0</v>
      </c>
      <c r="E35" s="36">
        <v>0</v>
      </c>
      <c r="F35" s="32">
        <v>0</v>
      </c>
      <c r="G35" s="50">
        <v>0</v>
      </c>
      <c r="H35" s="31">
        <v>14</v>
      </c>
      <c r="I35" s="47">
        <f t="shared" si="0"/>
        <v>166</v>
      </c>
      <c r="J35" s="124">
        <f t="shared" si="1"/>
        <v>31.61904761904762</v>
      </c>
      <c r="K35" s="5"/>
      <c r="L35" s="5"/>
      <c r="M35" s="5"/>
      <c r="N35" s="4"/>
    </row>
    <row r="36" spans="1:14" ht="12.75" customHeight="1" x14ac:dyDescent="0.2">
      <c r="A36" s="15" t="s">
        <v>111</v>
      </c>
      <c r="B36" s="97">
        <v>1</v>
      </c>
      <c r="C36" s="31">
        <v>364</v>
      </c>
      <c r="D36" s="39">
        <v>1</v>
      </c>
      <c r="E36" s="36">
        <v>605</v>
      </c>
      <c r="F36" s="32">
        <v>1</v>
      </c>
      <c r="G36" s="50">
        <v>0</v>
      </c>
      <c r="H36" s="31">
        <v>0</v>
      </c>
      <c r="I36" s="47">
        <f t="shared" si="0"/>
        <v>972</v>
      </c>
      <c r="J36" s="124">
        <f t="shared" si="1"/>
        <v>185.14285714285714</v>
      </c>
      <c r="K36" s="5"/>
      <c r="L36" s="5"/>
      <c r="M36" s="5"/>
      <c r="N36" s="4"/>
    </row>
    <row r="37" spans="1:14" ht="12.75" customHeight="1" x14ac:dyDescent="0.2">
      <c r="A37" s="15" t="s">
        <v>112</v>
      </c>
      <c r="B37" s="97">
        <v>1</v>
      </c>
      <c r="C37" s="31">
        <v>205</v>
      </c>
      <c r="D37" s="39">
        <v>0</v>
      </c>
      <c r="E37" s="36">
        <v>316</v>
      </c>
      <c r="F37" s="32">
        <v>3</v>
      </c>
      <c r="G37" s="50">
        <v>0</v>
      </c>
      <c r="H37" s="31">
        <v>11</v>
      </c>
      <c r="I37" s="47">
        <f t="shared" si="0"/>
        <v>536</v>
      </c>
      <c r="J37" s="124">
        <f t="shared" si="1"/>
        <v>102.0952380952381</v>
      </c>
      <c r="K37" s="5"/>
      <c r="L37" s="5"/>
      <c r="M37" s="5"/>
      <c r="N37" s="4"/>
    </row>
    <row r="38" spans="1:14" ht="12.75" customHeight="1" x14ac:dyDescent="0.2">
      <c r="A38" s="15" t="s">
        <v>113</v>
      </c>
      <c r="B38" s="97">
        <v>0</v>
      </c>
      <c r="C38" s="31">
        <v>136</v>
      </c>
      <c r="D38" s="39">
        <v>0</v>
      </c>
      <c r="E38" s="36">
        <v>227</v>
      </c>
      <c r="F38" s="32">
        <v>0</v>
      </c>
      <c r="G38" s="50">
        <v>0</v>
      </c>
      <c r="H38" s="31">
        <v>0</v>
      </c>
      <c r="I38" s="47">
        <f t="shared" si="0"/>
        <v>363</v>
      </c>
      <c r="J38" s="124">
        <f t="shared" si="1"/>
        <v>69.142857142857139</v>
      </c>
      <c r="K38" s="5"/>
      <c r="L38" s="5"/>
      <c r="M38" s="5"/>
      <c r="N38" s="4"/>
    </row>
    <row r="39" spans="1:14" ht="12.75" customHeight="1" x14ac:dyDescent="0.2">
      <c r="A39" s="15" t="s">
        <v>114</v>
      </c>
      <c r="B39" s="97">
        <v>3</v>
      </c>
      <c r="C39" s="31">
        <v>1070</v>
      </c>
      <c r="D39" s="39">
        <v>25</v>
      </c>
      <c r="E39" s="36">
        <v>599</v>
      </c>
      <c r="F39" s="32">
        <v>4</v>
      </c>
      <c r="G39" s="50">
        <v>0</v>
      </c>
      <c r="H39" s="31">
        <v>5</v>
      </c>
      <c r="I39" s="47">
        <f t="shared" si="0"/>
        <v>1706</v>
      </c>
      <c r="J39" s="124">
        <f t="shared" si="1"/>
        <v>324.95238095238096</v>
      </c>
      <c r="K39" s="5"/>
      <c r="L39" s="5"/>
      <c r="M39" s="5"/>
      <c r="N39" s="4"/>
    </row>
    <row r="40" spans="1:14" ht="12.75" customHeight="1" x14ac:dyDescent="0.2">
      <c r="A40" s="15" t="s">
        <v>115</v>
      </c>
      <c r="B40" s="97">
        <v>0</v>
      </c>
      <c r="C40" s="31">
        <v>193</v>
      </c>
      <c r="D40" s="39">
        <v>0</v>
      </c>
      <c r="E40" s="36">
        <v>139</v>
      </c>
      <c r="F40" s="32">
        <v>1</v>
      </c>
      <c r="G40" s="50">
        <v>0</v>
      </c>
      <c r="H40" s="31">
        <v>6</v>
      </c>
      <c r="I40" s="47">
        <f t="shared" si="0"/>
        <v>339</v>
      </c>
      <c r="J40" s="124">
        <f t="shared" si="1"/>
        <v>64.571428571428569</v>
      </c>
      <c r="K40" s="5"/>
      <c r="L40" s="5"/>
      <c r="M40" s="5"/>
      <c r="N40" s="4"/>
    </row>
    <row r="41" spans="1:14" ht="12.75" customHeight="1" x14ac:dyDescent="0.2">
      <c r="A41" s="15" t="s">
        <v>116</v>
      </c>
      <c r="B41" s="97">
        <v>0</v>
      </c>
      <c r="C41" s="31">
        <v>213</v>
      </c>
      <c r="D41" s="39">
        <v>0</v>
      </c>
      <c r="E41" s="36">
        <v>91</v>
      </c>
      <c r="F41" s="32">
        <v>0</v>
      </c>
      <c r="G41" s="50">
        <v>0</v>
      </c>
      <c r="H41" s="31">
        <v>0</v>
      </c>
      <c r="I41" s="47">
        <f t="shared" si="0"/>
        <v>304</v>
      </c>
      <c r="J41" s="124">
        <f t="shared" si="1"/>
        <v>57.904761904761905</v>
      </c>
      <c r="K41" s="5"/>
      <c r="L41" s="5"/>
      <c r="M41" s="5"/>
      <c r="N41" s="4"/>
    </row>
    <row r="42" spans="1:14" ht="12.75" customHeight="1" x14ac:dyDescent="0.2">
      <c r="A42" s="15" t="s">
        <v>117</v>
      </c>
      <c r="B42" s="97">
        <v>0</v>
      </c>
      <c r="C42" s="31">
        <v>255</v>
      </c>
      <c r="D42" s="39">
        <v>1</v>
      </c>
      <c r="E42" s="36">
        <v>265</v>
      </c>
      <c r="F42" s="32">
        <v>1</v>
      </c>
      <c r="G42" s="50">
        <v>0</v>
      </c>
      <c r="H42" s="31">
        <v>3</v>
      </c>
      <c r="I42" s="47">
        <f t="shared" si="0"/>
        <v>525</v>
      </c>
      <c r="J42" s="124">
        <f t="shared" si="1"/>
        <v>100</v>
      </c>
      <c r="K42" s="5"/>
      <c r="L42" s="5"/>
      <c r="M42" s="5"/>
      <c r="N42" s="4"/>
    </row>
    <row r="43" spans="1:14" ht="12.75" customHeight="1" x14ac:dyDescent="0.2">
      <c r="A43" s="15" t="s">
        <v>118</v>
      </c>
      <c r="B43" s="97">
        <v>1</v>
      </c>
      <c r="C43" s="31">
        <v>168</v>
      </c>
      <c r="D43" s="39">
        <v>0</v>
      </c>
      <c r="E43" s="36">
        <v>251</v>
      </c>
      <c r="F43" s="32">
        <v>1</v>
      </c>
      <c r="G43" s="50">
        <v>0</v>
      </c>
      <c r="H43" s="31">
        <v>10</v>
      </c>
      <c r="I43" s="47">
        <f t="shared" si="0"/>
        <v>431</v>
      </c>
      <c r="J43" s="124">
        <f t="shared" si="1"/>
        <v>82.095238095238102</v>
      </c>
      <c r="K43" s="5"/>
      <c r="L43" s="5"/>
      <c r="M43" s="5"/>
      <c r="N43" s="4"/>
    </row>
    <row r="44" spans="1:14" ht="12.75" customHeight="1" x14ac:dyDescent="0.2">
      <c r="A44" s="15" t="s">
        <v>119</v>
      </c>
      <c r="B44" s="97">
        <v>2</v>
      </c>
      <c r="C44" s="31">
        <v>271</v>
      </c>
      <c r="D44" s="39">
        <v>0</v>
      </c>
      <c r="E44" s="36">
        <v>240</v>
      </c>
      <c r="F44" s="32">
        <v>0</v>
      </c>
      <c r="G44" s="50">
        <v>0</v>
      </c>
      <c r="H44" s="31">
        <v>5</v>
      </c>
      <c r="I44" s="47">
        <f t="shared" si="0"/>
        <v>518</v>
      </c>
      <c r="J44" s="124">
        <f t="shared" si="1"/>
        <v>98.666666666666671</v>
      </c>
      <c r="K44" s="5"/>
      <c r="L44" s="5"/>
      <c r="M44" s="5"/>
      <c r="N44" s="4"/>
    </row>
    <row r="45" spans="1:14" ht="12.75" customHeight="1" x14ac:dyDescent="0.2">
      <c r="A45" s="15" t="s">
        <v>36</v>
      </c>
      <c r="B45" s="97">
        <v>2</v>
      </c>
      <c r="C45" s="31">
        <v>3047</v>
      </c>
      <c r="D45" s="39">
        <v>0</v>
      </c>
      <c r="E45" s="36">
        <v>1537</v>
      </c>
      <c r="F45" s="32">
        <v>33</v>
      </c>
      <c r="G45" s="50">
        <v>0</v>
      </c>
      <c r="H45" s="31">
        <v>0</v>
      </c>
      <c r="I45" s="47">
        <f t="shared" si="0"/>
        <v>4619</v>
      </c>
      <c r="J45" s="124">
        <f t="shared" si="1"/>
        <v>879.80952380952385</v>
      </c>
      <c r="K45" s="5"/>
      <c r="L45" s="5"/>
      <c r="M45" s="5"/>
      <c r="N45" s="4"/>
    </row>
    <row r="46" spans="1:14" ht="12.75" customHeight="1" x14ac:dyDescent="0.2">
      <c r="A46" s="15" t="s">
        <v>126</v>
      </c>
      <c r="B46" s="97">
        <v>2</v>
      </c>
      <c r="C46" s="31">
        <v>948</v>
      </c>
      <c r="D46" s="39">
        <v>2</v>
      </c>
      <c r="E46" s="36">
        <v>653</v>
      </c>
      <c r="F46" s="32">
        <v>0</v>
      </c>
      <c r="G46" s="50">
        <v>0</v>
      </c>
      <c r="H46" s="31">
        <v>9</v>
      </c>
      <c r="I46" s="47">
        <f t="shared" si="0"/>
        <v>1614</v>
      </c>
      <c r="J46" s="124">
        <f t="shared" si="1"/>
        <v>307.42857142857144</v>
      </c>
      <c r="K46" s="5"/>
      <c r="L46" s="5"/>
      <c r="M46" s="5"/>
      <c r="N46" s="4"/>
    </row>
    <row r="47" spans="1:14" ht="12.75" customHeight="1" x14ac:dyDescent="0.2">
      <c r="A47" s="15" t="s">
        <v>125</v>
      </c>
      <c r="B47" s="97">
        <v>1</v>
      </c>
      <c r="C47" s="31">
        <v>98</v>
      </c>
      <c r="D47" s="39">
        <v>0</v>
      </c>
      <c r="E47" s="36">
        <v>175</v>
      </c>
      <c r="F47" s="32">
        <v>3</v>
      </c>
      <c r="G47" s="50">
        <v>0</v>
      </c>
      <c r="H47" s="31">
        <v>5</v>
      </c>
      <c r="I47" s="47">
        <f t="shared" si="0"/>
        <v>282</v>
      </c>
      <c r="J47" s="124">
        <f t="shared" si="1"/>
        <v>53.714285714285715</v>
      </c>
      <c r="K47" s="5"/>
      <c r="L47" s="5"/>
      <c r="M47" s="5"/>
      <c r="N47" s="4"/>
    </row>
    <row r="48" spans="1:14" ht="12.75" customHeight="1" x14ac:dyDescent="0.2">
      <c r="A48" s="15" t="s">
        <v>124</v>
      </c>
      <c r="B48" s="97">
        <v>1</v>
      </c>
      <c r="C48" s="31">
        <v>131</v>
      </c>
      <c r="D48" s="39">
        <v>0</v>
      </c>
      <c r="E48" s="36">
        <v>351</v>
      </c>
      <c r="F48" s="32">
        <v>0</v>
      </c>
      <c r="G48" s="50">
        <v>0</v>
      </c>
      <c r="H48" s="31">
        <v>0</v>
      </c>
      <c r="I48" s="47">
        <f t="shared" si="0"/>
        <v>483</v>
      </c>
      <c r="J48" s="124">
        <f t="shared" si="1"/>
        <v>92</v>
      </c>
      <c r="K48" s="5"/>
      <c r="L48" s="5"/>
      <c r="M48" s="5"/>
      <c r="N48" s="4"/>
    </row>
    <row r="49" spans="1:14" ht="12.75" customHeight="1" x14ac:dyDescent="0.2">
      <c r="A49" s="17" t="s">
        <v>123</v>
      </c>
      <c r="B49" s="97">
        <v>0</v>
      </c>
      <c r="C49" s="31">
        <v>819</v>
      </c>
      <c r="D49" s="39">
        <v>1</v>
      </c>
      <c r="E49" s="36">
        <v>335</v>
      </c>
      <c r="F49" s="32">
        <v>1</v>
      </c>
      <c r="G49" s="50">
        <v>0</v>
      </c>
      <c r="H49" s="31">
        <v>1</v>
      </c>
      <c r="I49" s="47">
        <f t="shared" si="0"/>
        <v>1157</v>
      </c>
      <c r="J49" s="124">
        <f t="shared" si="1"/>
        <v>220.38095238095238</v>
      </c>
      <c r="K49" s="5"/>
      <c r="L49" s="5"/>
      <c r="M49" s="5"/>
      <c r="N49" s="4"/>
    </row>
    <row r="50" spans="1:14" ht="12.75" customHeight="1" x14ac:dyDescent="0.2">
      <c r="A50" s="17" t="s">
        <v>122</v>
      </c>
      <c r="B50" s="97">
        <v>1</v>
      </c>
      <c r="C50" s="31">
        <v>341</v>
      </c>
      <c r="D50" s="39">
        <v>0</v>
      </c>
      <c r="E50" s="36">
        <v>195</v>
      </c>
      <c r="F50" s="32">
        <v>0</v>
      </c>
      <c r="G50" s="50">
        <v>0</v>
      </c>
      <c r="H50" s="31">
        <v>0</v>
      </c>
      <c r="I50" s="47">
        <f t="shared" si="0"/>
        <v>537</v>
      </c>
      <c r="J50" s="124">
        <f t="shared" si="1"/>
        <v>102.28571428571429</v>
      </c>
      <c r="K50" s="5"/>
      <c r="L50" s="5"/>
      <c r="M50" s="5"/>
      <c r="N50" s="4"/>
    </row>
    <row r="51" spans="1:14" ht="12.75" customHeight="1" x14ac:dyDescent="0.2">
      <c r="A51" s="15" t="s">
        <v>121</v>
      </c>
      <c r="B51" s="97">
        <v>1</v>
      </c>
      <c r="C51" s="31">
        <v>88</v>
      </c>
      <c r="D51" s="39">
        <v>0</v>
      </c>
      <c r="E51" s="36">
        <v>202</v>
      </c>
      <c r="F51" s="32">
        <v>0</v>
      </c>
      <c r="G51" s="50">
        <v>0</v>
      </c>
      <c r="H51" s="31">
        <v>3</v>
      </c>
      <c r="I51" s="47">
        <f t="shared" si="0"/>
        <v>294</v>
      </c>
      <c r="J51" s="124">
        <f t="shared" si="1"/>
        <v>56</v>
      </c>
      <c r="K51" s="5"/>
      <c r="L51" s="5"/>
      <c r="M51" s="5"/>
      <c r="N51" s="4"/>
    </row>
    <row r="52" spans="1:14" ht="12.75" customHeight="1" x14ac:dyDescent="0.2">
      <c r="A52" s="19" t="s">
        <v>120</v>
      </c>
      <c r="B52" s="97">
        <v>1</v>
      </c>
      <c r="C52" s="31">
        <v>179</v>
      </c>
      <c r="D52" s="39">
        <v>2</v>
      </c>
      <c r="E52" s="36">
        <v>294</v>
      </c>
      <c r="F52" s="32">
        <v>2</v>
      </c>
      <c r="G52" s="50">
        <v>0</v>
      </c>
      <c r="H52" s="31">
        <v>0</v>
      </c>
      <c r="I52" s="47">
        <f t="shared" si="0"/>
        <v>478</v>
      </c>
      <c r="J52" s="124">
        <f t="shared" si="1"/>
        <v>91.047619047619051</v>
      </c>
      <c r="K52" s="5"/>
      <c r="L52" s="5"/>
      <c r="M52" s="5"/>
      <c r="N52" s="4"/>
    </row>
    <row r="53" spans="1:14" ht="12.75" customHeight="1" x14ac:dyDescent="0.2">
      <c r="A53" s="16" t="s">
        <v>127</v>
      </c>
      <c r="B53" s="97">
        <v>0</v>
      </c>
      <c r="C53" s="31">
        <v>200</v>
      </c>
      <c r="D53" s="39">
        <v>0</v>
      </c>
      <c r="E53" s="36">
        <v>487</v>
      </c>
      <c r="F53" s="32">
        <v>1</v>
      </c>
      <c r="G53" s="50">
        <v>0</v>
      </c>
      <c r="H53" s="31">
        <v>0</v>
      </c>
      <c r="I53" s="47">
        <f t="shared" si="0"/>
        <v>688</v>
      </c>
      <c r="J53" s="124">
        <f t="shared" si="1"/>
        <v>131.04761904761904</v>
      </c>
      <c r="K53" s="5"/>
      <c r="L53" s="5"/>
      <c r="M53" s="5"/>
      <c r="N53" s="4"/>
    </row>
    <row r="54" spans="1:14" ht="12.75" customHeight="1" x14ac:dyDescent="0.2">
      <c r="A54" s="16" t="s">
        <v>131</v>
      </c>
      <c r="B54" s="97">
        <v>2</v>
      </c>
      <c r="C54" s="31">
        <v>234</v>
      </c>
      <c r="D54" s="39">
        <v>1</v>
      </c>
      <c r="E54" s="36">
        <v>586</v>
      </c>
      <c r="F54" s="32">
        <v>8</v>
      </c>
      <c r="G54" s="50">
        <v>0</v>
      </c>
      <c r="H54" s="31">
        <v>4</v>
      </c>
      <c r="I54" s="47">
        <f t="shared" si="0"/>
        <v>835</v>
      </c>
      <c r="J54" s="124">
        <f t="shared" si="1"/>
        <v>159.04761904761904</v>
      </c>
      <c r="K54" s="5"/>
      <c r="L54" s="5"/>
      <c r="M54" s="5"/>
      <c r="N54" s="4"/>
    </row>
    <row r="55" spans="1:14" ht="12.75" customHeight="1" x14ac:dyDescent="0.2">
      <c r="A55" s="16" t="s">
        <v>130</v>
      </c>
      <c r="B55" s="97">
        <v>3</v>
      </c>
      <c r="C55" s="31">
        <v>136</v>
      </c>
      <c r="D55" s="39">
        <v>0</v>
      </c>
      <c r="E55" s="36">
        <v>275</v>
      </c>
      <c r="F55" s="32">
        <v>0</v>
      </c>
      <c r="G55" s="50">
        <v>0</v>
      </c>
      <c r="H55" s="31">
        <v>5</v>
      </c>
      <c r="I55" s="47">
        <f t="shared" si="0"/>
        <v>419</v>
      </c>
      <c r="J55" s="124">
        <f t="shared" si="1"/>
        <v>79.80952380952381</v>
      </c>
      <c r="K55" s="5"/>
      <c r="L55" s="5"/>
      <c r="M55" s="5"/>
      <c r="N55" s="4"/>
    </row>
    <row r="56" spans="1:14" ht="12.75" customHeight="1" x14ac:dyDescent="0.2">
      <c r="A56" s="16" t="s">
        <v>129</v>
      </c>
      <c r="B56" s="97">
        <v>1</v>
      </c>
      <c r="C56" s="31">
        <v>422</v>
      </c>
      <c r="D56" s="39">
        <v>0</v>
      </c>
      <c r="E56" s="36">
        <v>532</v>
      </c>
      <c r="F56" s="32">
        <v>0</v>
      </c>
      <c r="G56" s="50">
        <v>0</v>
      </c>
      <c r="H56" s="31">
        <v>7</v>
      </c>
      <c r="I56" s="47">
        <f t="shared" si="0"/>
        <v>962</v>
      </c>
      <c r="J56" s="124">
        <f t="shared" si="1"/>
        <v>183.23809523809524</v>
      </c>
      <c r="K56" s="5"/>
      <c r="L56" s="5"/>
      <c r="M56" s="5"/>
      <c r="N56" s="4"/>
    </row>
    <row r="57" spans="1:14" ht="12.75" customHeight="1" x14ac:dyDescent="0.2">
      <c r="A57" s="72" t="s">
        <v>128</v>
      </c>
      <c r="B57" s="97">
        <v>3</v>
      </c>
      <c r="C57" s="31">
        <v>1255</v>
      </c>
      <c r="D57" s="39">
        <v>0</v>
      </c>
      <c r="E57" s="36">
        <v>320</v>
      </c>
      <c r="F57" s="32">
        <v>0</v>
      </c>
      <c r="G57" s="50">
        <v>0</v>
      </c>
      <c r="H57" s="31">
        <v>20</v>
      </c>
      <c r="I57" s="47">
        <f t="shared" si="0"/>
        <v>1598</v>
      </c>
      <c r="J57" s="124">
        <f t="shared" si="1"/>
        <v>304.38095238095241</v>
      </c>
      <c r="K57" s="5"/>
      <c r="L57" s="5"/>
      <c r="M57" s="5"/>
      <c r="N57" s="4"/>
    </row>
    <row r="58" spans="1:14" ht="12.75" customHeight="1" x14ac:dyDescent="0.2">
      <c r="A58" s="156" t="s">
        <v>240</v>
      </c>
      <c r="B58" s="97">
        <v>3</v>
      </c>
      <c r="C58" s="31">
        <v>18</v>
      </c>
      <c r="D58" s="39">
        <v>1</v>
      </c>
      <c r="E58" s="36">
        <v>88</v>
      </c>
      <c r="F58" s="32">
        <v>0</v>
      </c>
      <c r="G58" s="50">
        <v>0</v>
      </c>
      <c r="H58" s="31">
        <v>4</v>
      </c>
      <c r="I58" s="47">
        <f t="shared" si="0"/>
        <v>114</v>
      </c>
      <c r="J58" s="124">
        <f t="shared" si="1"/>
        <v>21.714285714285715</v>
      </c>
      <c r="K58" s="5"/>
      <c r="L58" s="5"/>
      <c r="M58" s="5"/>
      <c r="N58" s="4"/>
    </row>
    <row r="59" spans="1:14" ht="12.75" customHeight="1" x14ac:dyDescent="0.2">
      <c r="A59" s="15" t="s">
        <v>132</v>
      </c>
      <c r="B59" s="97">
        <v>0</v>
      </c>
      <c r="C59" s="31">
        <v>53</v>
      </c>
      <c r="D59" s="39">
        <v>4</v>
      </c>
      <c r="E59" s="36">
        <v>321</v>
      </c>
      <c r="F59" s="32">
        <v>0</v>
      </c>
      <c r="G59" s="50">
        <v>0</v>
      </c>
      <c r="H59" s="31">
        <v>0</v>
      </c>
      <c r="I59" s="47">
        <f t="shared" si="0"/>
        <v>378</v>
      </c>
      <c r="J59" s="124">
        <f t="shared" si="1"/>
        <v>72</v>
      </c>
      <c r="K59" s="5"/>
      <c r="L59" s="5"/>
      <c r="M59" s="5"/>
      <c r="N59" s="4"/>
    </row>
    <row r="60" spans="1:14" ht="12.75" customHeight="1" x14ac:dyDescent="0.2">
      <c r="A60" s="15" t="s">
        <v>133</v>
      </c>
      <c r="B60" s="97">
        <v>2</v>
      </c>
      <c r="C60" s="31">
        <v>88</v>
      </c>
      <c r="D60" s="39">
        <v>0</v>
      </c>
      <c r="E60" s="36">
        <v>299</v>
      </c>
      <c r="F60" s="32">
        <v>0</v>
      </c>
      <c r="G60" s="50">
        <v>0</v>
      </c>
      <c r="H60" s="31">
        <v>1</v>
      </c>
      <c r="I60" s="47">
        <f t="shared" si="0"/>
        <v>390</v>
      </c>
      <c r="J60" s="124">
        <f t="shared" si="1"/>
        <v>74.285714285714292</v>
      </c>
      <c r="K60" s="5"/>
      <c r="L60" s="5"/>
      <c r="M60" s="5"/>
      <c r="N60" s="4"/>
    </row>
    <row r="61" spans="1:14" ht="12.75" customHeight="1" x14ac:dyDescent="0.2">
      <c r="A61" s="15" t="s">
        <v>134</v>
      </c>
      <c r="B61" s="97">
        <v>0</v>
      </c>
      <c r="C61" s="31">
        <v>211</v>
      </c>
      <c r="D61" s="39">
        <v>62</v>
      </c>
      <c r="E61" s="36">
        <v>509</v>
      </c>
      <c r="F61" s="32">
        <v>0</v>
      </c>
      <c r="G61" s="50">
        <v>0</v>
      </c>
      <c r="H61" s="31">
        <v>1</v>
      </c>
      <c r="I61" s="47">
        <f t="shared" si="0"/>
        <v>783</v>
      </c>
      <c r="J61" s="124">
        <f t="shared" si="1"/>
        <v>149.14285714285714</v>
      </c>
      <c r="K61" s="5"/>
      <c r="L61" s="5"/>
      <c r="M61" s="5"/>
      <c r="N61" s="4"/>
    </row>
    <row r="62" spans="1:14" ht="12.75" customHeight="1" x14ac:dyDescent="0.2">
      <c r="A62" s="15" t="s">
        <v>135</v>
      </c>
      <c r="B62" s="97">
        <v>1</v>
      </c>
      <c r="C62" s="31">
        <v>171</v>
      </c>
      <c r="D62" s="39">
        <v>0</v>
      </c>
      <c r="E62" s="36">
        <v>166</v>
      </c>
      <c r="F62" s="32">
        <v>0</v>
      </c>
      <c r="G62" s="50">
        <v>0</v>
      </c>
      <c r="H62" s="31">
        <v>0</v>
      </c>
      <c r="I62" s="47">
        <f t="shared" si="0"/>
        <v>338</v>
      </c>
      <c r="J62" s="124">
        <f t="shared" si="1"/>
        <v>64.38095238095238</v>
      </c>
      <c r="K62" s="5"/>
      <c r="L62" s="5"/>
      <c r="M62" s="5"/>
      <c r="N62" s="4"/>
    </row>
    <row r="63" spans="1:14" ht="12.75" customHeight="1" x14ac:dyDescent="0.2">
      <c r="A63" s="15" t="s">
        <v>136</v>
      </c>
      <c r="B63" s="97">
        <v>2</v>
      </c>
      <c r="C63" s="31">
        <v>45</v>
      </c>
      <c r="D63" s="39">
        <v>0</v>
      </c>
      <c r="E63" s="36">
        <v>609</v>
      </c>
      <c r="F63" s="32">
        <v>1</v>
      </c>
      <c r="G63" s="50">
        <v>0</v>
      </c>
      <c r="H63" s="31">
        <v>0</v>
      </c>
      <c r="I63" s="47">
        <f t="shared" si="0"/>
        <v>657</v>
      </c>
      <c r="J63" s="124">
        <f t="shared" si="1"/>
        <v>125.14285714285714</v>
      </c>
      <c r="K63" s="5"/>
      <c r="L63" s="5"/>
      <c r="M63" s="5"/>
      <c r="N63" s="4"/>
    </row>
    <row r="64" spans="1:14" ht="12.75" customHeight="1" x14ac:dyDescent="0.2">
      <c r="A64" s="17" t="s">
        <v>137</v>
      </c>
      <c r="B64" s="97">
        <v>0</v>
      </c>
      <c r="C64" s="31">
        <v>184</v>
      </c>
      <c r="D64" s="39">
        <v>0</v>
      </c>
      <c r="E64" s="36">
        <v>398</v>
      </c>
      <c r="F64" s="32">
        <v>0</v>
      </c>
      <c r="G64" s="50">
        <v>0</v>
      </c>
      <c r="H64" s="31">
        <v>11</v>
      </c>
      <c r="I64" s="47">
        <f t="shared" si="0"/>
        <v>593</v>
      </c>
      <c r="J64" s="124">
        <f t="shared" si="1"/>
        <v>112.95238095238095</v>
      </c>
      <c r="K64" s="5"/>
      <c r="L64" s="5"/>
      <c r="M64" s="5"/>
      <c r="N64" s="4"/>
    </row>
    <row r="65" spans="1:14" ht="12.75" customHeight="1" x14ac:dyDescent="0.2">
      <c r="A65" s="15" t="s">
        <v>138</v>
      </c>
      <c r="B65" s="97">
        <v>3</v>
      </c>
      <c r="C65" s="31">
        <v>49</v>
      </c>
      <c r="D65" s="39">
        <v>0</v>
      </c>
      <c r="E65" s="36">
        <v>0</v>
      </c>
      <c r="F65" s="32">
        <v>0</v>
      </c>
      <c r="G65" s="50">
        <v>0</v>
      </c>
      <c r="H65" s="31">
        <v>0</v>
      </c>
      <c r="I65" s="47">
        <f t="shared" si="0"/>
        <v>52</v>
      </c>
      <c r="J65" s="124">
        <f t="shared" si="1"/>
        <v>9.9047619047619051</v>
      </c>
      <c r="K65" s="5"/>
      <c r="L65" s="5"/>
      <c r="M65" s="5"/>
      <c r="N65" s="4"/>
    </row>
    <row r="66" spans="1:14" ht="12.75" customHeight="1" x14ac:dyDescent="0.2">
      <c r="A66" s="15" t="s">
        <v>139</v>
      </c>
      <c r="B66" s="97">
        <v>1</v>
      </c>
      <c r="C66" s="31">
        <v>435</v>
      </c>
      <c r="D66" s="39">
        <v>2</v>
      </c>
      <c r="E66" s="36">
        <v>460</v>
      </c>
      <c r="F66" s="32">
        <v>2</v>
      </c>
      <c r="G66" s="50">
        <v>0</v>
      </c>
      <c r="H66" s="31">
        <v>8</v>
      </c>
      <c r="I66" s="47">
        <f t="shared" si="0"/>
        <v>908</v>
      </c>
      <c r="J66" s="124">
        <f t="shared" si="1"/>
        <v>172.95238095238096</v>
      </c>
      <c r="K66" s="5"/>
      <c r="L66" s="5"/>
      <c r="M66" s="5"/>
      <c r="N66" s="4"/>
    </row>
    <row r="67" spans="1:14" ht="12.75" customHeight="1" x14ac:dyDescent="0.2">
      <c r="A67" s="15" t="s">
        <v>140</v>
      </c>
      <c r="B67" s="97">
        <v>1</v>
      </c>
      <c r="C67" s="31">
        <v>486</v>
      </c>
      <c r="D67" s="39">
        <v>0</v>
      </c>
      <c r="E67" s="36">
        <v>259</v>
      </c>
      <c r="F67" s="32">
        <v>0</v>
      </c>
      <c r="G67" s="50">
        <v>0</v>
      </c>
      <c r="H67" s="31">
        <v>9</v>
      </c>
      <c r="I67" s="47">
        <f t="shared" si="0"/>
        <v>755</v>
      </c>
      <c r="J67" s="124">
        <f t="shared" si="1"/>
        <v>143.8095238095238</v>
      </c>
      <c r="K67" s="5"/>
      <c r="L67" s="5"/>
      <c r="M67" s="5"/>
      <c r="N67" s="4"/>
    </row>
    <row r="68" spans="1:14" ht="12.75" customHeight="1" x14ac:dyDescent="0.2">
      <c r="A68" s="15" t="s">
        <v>141</v>
      </c>
      <c r="B68" s="97">
        <v>1</v>
      </c>
      <c r="C68" s="31">
        <v>427</v>
      </c>
      <c r="D68" s="39">
        <v>1</v>
      </c>
      <c r="E68" s="36">
        <v>413</v>
      </c>
      <c r="F68" s="32">
        <v>1</v>
      </c>
      <c r="G68" s="50">
        <v>0</v>
      </c>
      <c r="H68" s="31">
        <v>7</v>
      </c>
      <c r="I68" s="47">
        <f t="shared" si="0"/>
        <v>850</v>
      </c>
      <c r="J68" s="124">
        <f t="shared" si="1"/>
        <v>161.9047619047619</v>
      </c>
      <c r="K68" s="5"/>
      <c r="L68" s="5"/>
      <c r="M68" s="5"/>
      <c r="N68" s="4"/>
    </row>
    <row r="69" spans="1:14" ht="12.75" customHeight="1" x14ac:dyDescent="0.2">
      <c r="A69" s="15" t="s">
        <v>142</v>
      </c>
      <c r="B69" s="97">
        <v>1</v>
      </c>
      <c r="C69" s="31">
        <v>252</v>
      </c>
      <c r="D69" s="39">
        <v>0</v>
      </c>
      <c r="E69" s="36">
        <v>192</v>
      </c>
      <c r="F69" s="32">
        <v>2</v>
      </c>
      <c r="G69" s="50">
        <v>0</v>
      </c>
      <c r="H69" s="31">
        <v>6</v>
      </c>
      <c r="I69" s="47">
        <f t="shared" si="0"/>
        <v>453</v>
      </c>
      <c r="J69" s="124">
        <f t="shared" si="1"/>
        <v>86.285714285714292</v>
      </c>
      <c r="K69" s="5"/>
      <c r="L69" s="5"/>
      <c r="M69" s="5"/>
      <c r="N69" s="4"/>
    </row>
    <row r="70" spans="1:14" ht="12.75" customHeight="1" x14ac:dyDescent="0.2">
      <c r="A70" s="15" t="s">
        <v>143</v>
      </c>
      <c r="B70" s="97">
        <v>1</v>
      </c>
      <c r="C70" s="31">
        <v>344</v>
      </c>
      <c r="D70" s="39">
        <v>0</v>
      </c>
      <c r="E70" s="36">
        <v>243</v>
      </c>
      <c r="F70" s="32">
        <v>1</v>
      </c>
      <c r="G70" s="50">
        <v>0</v>
      </c>
      <c r="H70" s="31">
        <v>9</v>
      </c>
      <c r="I70" s="47">
        <f t="shared" si="0"/>
        <v>598</v>
      </c>
      <c r="J70" s="124">
        <f t="shared" si="1"/>
        <v>113.9047619047619</v>
      </c>
      <c r="K70" s="5"/>
      <c r="L70" s="5"/>
      <c r="M70" s="5"/>
      <c r="N70" s="4"/>
    </row>
    <row r="71" spans="1:14" ht="12.75" customHeight="1" x14ac:dyDescent="0.2">
      <c r="A71" s="15" t="s">
        <v>144</v>
      </c>
      <c r="B71" s="97">
        <v>1</v>
      </c>
      <c r="C71" s="31">
        <v>376</v>
      </c>
      <c r="D71" s="39">
        <v>0</v>
      </c>
      <c r="E71" s="36">
        <v>241</v>
      </c>
      <c r="F71" s="32">
        <v>1</v>
      </c>
      <c r="G71" s="50">
        <v>0</v>
      </c>
      <c r="H71" s="31">
        <v>3</v>
      </c>
      <c r="I71" s="47">
        <f t="shared" si="0"/>
        <v>622</v>
      </c>
      <c r="J71" s="124">
        <f t="shared" si="1"/>
        <v>118.47619047619048</v>
      </c>
      <c r="K71" s="5"/>
      <c r="L71" s="5"/>
      <c r="M71" s="5"/>
      <c r="N71" s="4"/>
    </row>
    <row r="72" spans="1:14" ht="12.75" customHeight="1" x14ac:dyDescent="0.2">
      <c r="A72" s="15" t="s">
        <v>145</v>
      </c>
      <c r="B72" s="97">
        <v>1</v>
      </c>
      <c r="C72" s="31">
        <v>404</v>
      </c>
      <c r="D72" s="39">
        <v>2</v>
      </c>
      <c r="E72" s="36">
        <v>196</v>
      </c>
      <c r="F72" s="32">
        <v>1</v>
      </c>
      <c r="G72" s="50">
        <v>0</v>
      </c>
      <c r="H72" s="31">
        <v>9</v>
      </c>
      <c r="I72" s="47">
        <f t="shared" si="0"/>
        <v>613</v>
      </c>
      <c r="J72" s="124">
        <f t="shared" si="1"/>
        <v>116.76190476190476</v>
      </c>
      <c r="K72" s="5"/>
      <c r="L72" s="5"/>
      <c r="M72" s="5"/>
      <c r="N72" s="4"/>
    </row>
    <row r="73" spans="1:14" ht="12.75" customHeight="1" x14ac:dyDescent="0.2">
      <c r="A73" s="15" t="s">
        <v>146</v>
      </c>
      <c r="B73" s="97">
        <v>1</v>
      </c>
      <c r="C73" s="31">
        <v>298</v>
      </c>
      <c r="D73" s="39">
        <v>0</v>
      </c>
      <c r="E73" s="36">
        <v>215</v>
      </c>
      <c r="F73" s="32">
        <v>1</v>
      </c>
      <c r="G73" s="50">
        <v>0</v>
      </c>
      <c r="H73" s="31">
        <v>3</v>
      </c>
      <c r="I73" s="47">
        <f t="shared" si="0"/>
        <v>518</v>
      </c>
      <c r="J73" s="124">
        <f t="shared" si="1"/>
        <v>98.666666666666671</v>
      </c>
      <c r="K73" s="5"/>
      <c r="L73" s="5"/>
      <c r="M73" s="5"/>
      <c r="N73" s="4"/>
    </row>
    <row r="74" spans="1:14" ht="12.75" customHeight="1" x14ac:dyDescent="0.2">
      <c r="A74" s="15" t="s">
        <v>149</v>
      </c>
      <c r="B74" s="97">
        <v>2</v>
      </c>
      <c r="C74" s="31">
        <v>122</v>
      </c>
      <c r="D74" s="39">
        <v>3</v>
      </c>
      <c r="E74" s="36">
        <v>42</v>
      </c>
      <c r="F74" s="32">
        <v>1</v>
      </c>
      <c r="G74" s="50">
        <v>0</v>
      </c>
      <c r="H74" s="31">
        <v>0</v>
      </c>
      <c r="I74" s="47">
        <f t="shared" si="0"/>
        <v>170</v>
      </c>
      <c r="J74" s="124">
        <f t="shared" si="1"/>
        <v>32.38095238095238</v>
      </c>
      <c r="K74" s="5"/>
      <c r="L74" s="5"/>
      <c r="M74" s="5"/>
      <c r="N74" s="4"/>
    </row>
    <row r="75" spans="1:14" ht="12.75" customHeight="1" x14ac:dyDescent="0.2">
      <c r="A75" s="15" t="s">
        <v>147</v>
      </c>
      <c r="B75" s="97">
        <v>2</v>
      </c>
      <c r="C75" s="31">
        <v>114</v>
      </c>
      <c r="D75" s="39">
        <v>0</v>
      </c>
      <c r="E75" s="36">
        <v>64</v>
      </c>
      <c r="F75" s="32">
        <v>0</v>
      </c>
      <c r="G75" s="50">
        <v>0</v>
      </c>
      <c r="H75" s="31">
        <v>3</v>
      </c>
      <c r="I75" s="47">
        <f t="shared" ref="I75:I137" si="2">H75+G75+F75+E75+D75+C75+B75</f>
        <v>183</v>
      </c>
      <c r="J75" s="124">
        <f t="shared" ref="J75:J137" si="3">I75/5.25</f>
        <v>34.857142857142854</v>
      </c>
      <c r="K75" s="5"/>
      <c r="L75" s="5"/>
      <c r="M75" s="5"/>
      <c r="N75" s="4"/>
    </row>
    <row r="76" spans="1:14" ht="12.75" customHeight="1" x14ac:dyDescent="0.2">
      <c r="A76" s="15" t="s">
        <v>148</v>
      </c>
      <c r="B76" s="97">
        <v>1</v>
      </c>
      <c r="C76" s="31">
        <v>290</v>
      </c>
      <c r="D76" s="39">
        <v>6</v>
      </c>
      <c r="E76" s="36">
        <v>369</v>
      </c>
      <c r="F76" s="32">
        <v>1</v>
      </c>
      <c r="G76" s="50">
        <v>0</v>
      </c>
      <c r="H76" s="31">
        <v>9</v>
      </c>
      <c r="I76" s="47">
        <f t="shared" si="2"/>
        <v>676</v>
      </c>
      <c r="J76" s="124">
        <f t="shared" si="3"/>
        <v>128.76190476190476</v>
      </c>
      <c r="K76" s="5"/>
      <c r="L76" s="5"/>
      <c r="M76" s="5"/>
      <c r="N76" s="4"/>
    </row>
    <row r="77" spans="1:14" ht="12.75" customHeight="1" x14ac:dyDescent="0.2">
      <c r="A77" s="15" t="s">
        <v>150</v>
      </c>
      <c r="B77" s="97">
        <v>0</v>
      </c>
      <c r="C77" s="31">
        <v>368</v>
      </c>
      <c r="D77" s="39">
        <v>9</v>
      </c>
      <c r="E77" s="36">
        <v>614</v>
      </c>
      <c r="F77" s="32">
        <v>3</v>
      </c>
      <c r="G77" s="50">
        <v>0</v>
      </c>
      <c r="H77" s="31">
        <v>3</v>
      </c>
      <c r="I77" s="47">
        <f t="shared" si="2"/>
        <v>997</v>
      </c>
      <c r="J77" s="124">
        <f t="shared" si="3"/>
        <v>189.9047619047619</v>
      </c>
      <c r="K77" s="5"/>
      <c r="L77" s="5"/>
      <c r="M77" s="5"/>
      <c r="N77" s="4"/>
    </row>
    <row r="78" spans="1:14" ht="12.75" customHeight="1" x14ac:dyDescent="0.2">
      <c r="A78" s="15" t="s">
        <v>151</v>
      </c>
      <c r="B78" s="97">
        <v>4</v>
      </c>
      <c r="C78" s="31">
        <v>180</v>
      </c>
      <c r="D78" s="39">
        <v>6</v>
      </c>
      <c r="E78" s="36">
        <v>161</v>
      </c>
      <c r="F78" s="32">
        <v>0</v>
      </c>
      <c r="G78" s="50">
        <v>0</v>
      </c>
      <c r="H78" s="31">
        <v>8</v>
      </c>
      <c r="I78" s="47">
        <f t="shared" si="2"/>
        <v>359</v>
      </c>
      <c r="J78" s="124">
        <f t="shared" si="3"/>
        <v>68.38095238095238</v>
      </c>
      <c r="K78" s="5"/>
      <c r="L78" s="5"/>
      <c r="M78" s="5"/>
      <c r="N78" s="4"/>
    </row>
    <row r="79" spans="1:14" ht="12.75" customHeight="1" x14ac:dyDescent="0.2">
      <c r="A79" s="15" t="s">
        <v>152</v>
      </c>
      <c r="B79" s="97">
        <v>1</v>
      </c>
      <c r="C79" s="31">
        <v>156</v>
      </c>
      <c r="D79" s="39">
        <v>4</v>
      </c>
      <c r="E79" s="36">
        <v>124</v>
      </c>
      <c r="F79" s="32">
        <v>0</v>
      </c>
      <c r="G79" s="50">
        <v>0</v>
      </c>
      <c r="H79" s="31">
        <v>9</v>
      </c>
      <c r="I79" s="47">
        <f t="shared" si="2"/>
        <v>294</v>
      </c>
      <c r="J79" s="124">
        <f t="shared" si="3"/>
        <v>56</v>
      </c>
      <c r="K79" s="5"/>
      <c r="L79" s="5"/>
      <c r="M79" s="5"/>
      <c r="N79" s="4"/>
    </row>
    <row r="80" spans="1:14" ht="12.75" customHeight="1" x14ac:dyDescent="0.2">
      <c r="A80" s="15" t="s">
        <v>153</v>
      </c>
      <c r="B80" s="97">
        <v>1</v>
      </c>
      <c r="C80" s="31">
        <v>210</v>
      </c>
      <c r="D80" s="39">
        <v>0</v>
      </c>
      <c r="E80" s="36">
        <v>125</v>
      </c>
      <c r="F80" s="32">
        <v>1</v>
      </c>
      <c r="G80" s="50">
        <v>0</v>
      </c>
      <c r="H80" s="31">
        <v>3</v>
      </c>
      <c r="I80" s="47">
        <f t="shared" si="2"/>
        <v>340</v>
      </c>
      <c r="J80" s="124">
        <f t="shared" si="3"/>
        <v>64.761904761904759</v>
      </c>
      <c r="K80" s="5"/>
      <c r="L80" s="5"/>
      <c r="M80" s="5"/>
      <c r="N80" s="4"/>
    </row>
    <row r="81" spans="1:14" ht="12.75" customHeight="1" x14ac:dyDescent="0.2">
      <c r="A81" s="15" t="s">
        <v>154</v>
      </c>
      <c r="B81" s="97">
        <v>1</v>
      </c>
      <c r="C81" s="31">
        <v>166</v>
      </c>
      <c r="D81" s="39">
        <v>3</v>
      </c>
      <c r="E81" s="36">
        <v>106</v>
      </c>
      <c r="F81" s="32">
        <v>0</v>
      </c>
      <c r="G81" s="50">
        <v>0</v>
      </c>
      <c r="H81" s="31">
        <v>3</v>
      </c>
      <c r="I81" s="47">
        <f t="shared" si="2"/>
        <v>279</v>
      </c>
      <c r="J81" s="124">
        <f t="shared" si="3"/>
        <v>53.142857142857146</v>
      </c>
      <c r="K81" s="5"/>
      <c r="L81" s="5"/>
      <c r="M81" s="5"/>
      <c r="N81" s="4"/>
    </row>
    <row r="82" spans="1:14" ht="12.75" customHeight="1" x14ac:dyDescent="0.2">
      <c r="A82" s="15" t="s">
        <v>155</v>
      </c>
      <c r="B82" s="97">
        <v>1</v>
      </c>
      <c r="C82" s="31">
        <v>153</v>
      </c>
      <c r="D82" s="39">
        <v>0</v>
      </c>
      <c r="E82" s="36">
        <v>183</v>
      </c>
      <c r="F82" s="32">
        <v>0</v>
      </c>
      <c r="G82" s="50">
        <v>0</v>
      </c>
      <c r="H82" s="31">
        <v>0</v>
      </c>
      <c r="I82" s="47">
        <f t="shared" si="2"/>
        <v>337</v>
      </c>
      <c r="J82" s="124">
        <f t="shared" si="3"/>
        <v>64.19047619047619</v>
      </c>
      <c r="K82" s="5"/>
      <c r="L82" s="5"/>
      <c r="M82" s="5"/>
      <c r="N82" s="4"/>
    </row>
    <row r="83" spans="1:14" ht="12.75" customHeight="1" x14ac:dyDescent="0.2">
      <c r="A83" s="15" t="s">
        <v>37</v>
      </c>
      <c r="B83" s="97">
        <v>0</v>
      </c>
      <c r="C83" s="31">
        <v>1001</v>
      </c>
      <c r="D83" s="39">
        <v>10</v>
      </c>
      <c r="E83" s="36">
        <v>167</v>
      </c>
      <c r="F83" s="32">
        <v>1</v>
      </c>
      <c r="G83" s="50">
        <v>0</v>
      </c>
      <c r="H83" s="31">
        <v>22</v>
      </c>
      <c r="I83" s="47">
        <f t="shared" si="2"/>
        <v>1201</v>
      </c>
      <c r="J83" s="124">
        <f t="shared" si="3"/>
        <v>228.76190476190476</v>
      </c>
      <c r="K83" s="5"/>
      <c r="L83" s="5"/>
      <c r="M83" s="5"/>
      <c r="N83" s="4"/>
    </row>
    <row r="84" spans="1:14" ht="12.75" customHeight="1" x14ac:dyDescent="0.2">
      <c r="A84" s="15" t="s">
        <v>156</v>
      </c>
      <c r="B84" s="97">
        <v>2</v>
      </c>
      <c r="C84" s="31">
        <v>178</v>
      </c>
      <c r="D84" s="39">
        <v>0</v>
      </c>
      <c r="E84" s="36">
        <v>311</v>
      </c>
      <c r="F84" s="32">
        <v>0</v>
      </c>
      <c r="G84" s="50">
        <v>0</v>
      </c>
      <c r="H84" s="31">
        <v>0</v>
      </c>
      <c r="I84" s="47">
        <f t="shared" si="2"/>
        <v>491</v>
      </c>
      <c r="J84" s="124">
        <f t="shared" si="3"/>
        <v>93.523809523809518</v>
      </c>
      <c r="K84" s="5"/>
      <c r="L84" s="5"/>
      <c r="M84" s="5"/>
      <c r="N84" s="4"/>
    </row>
    <row r="85" spans="1:14" ht="12.75" customHeight="1" x14ac:dyDescent="0.2">
      <c r="A85" s="15" t="s">
        <v>157</v>
      </c>
      <c r="B85" s="97">
        <v>2</v>
      </c>
      <c r="C85" s="31">
        <v>480</v>
      </c>
      <c r="D85" s="39">
        <v>8</v>
      </c>
      <c r="E85" s="36">
        <v>139</v>
      </c>
      <c r="F85" s="32">
        <v>0</v>
      </c>
      <c r="G85" s="50">
        <v>0</v>
      </c>
      <c r="H85" s="31">
        <v>24</v>
      </c>
      <c r="I85" s="47">
        <f t="shared" si="2"/>
        <v>653</v>
      </c>
      <c r="J85" s="124">
        <f t="shared" si="3"/>
        <v>124.38095238095238</v>
      </c>
      <c r="K85" s="5"/>
      <c r="L85" s="5"/>
      <c r="M85" s="5"/>
      <c r="N85" s="4"/>
    </row>
    <row r="86" spans="1:14" ht="12.75" customHeight="1" x14ac:dyDescent="0.2">
      <c r="A86" s="15" t="s">
        <v>158</v>
      </c>
      <c r="B86" s="97">
        <v>1</v>
      </c>
      <c r="C86" s="31">
        <v>217</v>
      </c>
      <c r="D86" s="39">
        <v>28</v>
      </c>
      <c r="E86" s="36">
        <v>466</v>
      </c>
      <c r="F86" s="32">
        <v>0</v>
      </c>
      <c r="G86" s="50">
        <v>0</v>
      </c>
      <c r="H86" s="31">
        <v>10</v>
      </c>
      <c r="I86" s="47">
        <f t="shared" si="2"/>
        <v>722</v>
      </c>
      <c r="J86" s="124">
        <f t="shared" si="3"/>
        <v>137.52380952380952</v>
      </c>
      <c r="K86" s="5"/>
      <c r="L86" s="5"/>
      <c r="M86" s="5"/>
      <c r="N86" s="4"/>
    </row>
    <row r="87" spans="1:14" ht="12.75" customHeight="1" x14ac:dyDescent="0.2">
      <c r="A87" s="15" t="s">
        <v>50</v>
      </c>
      <c r="B87" s="97">
        <v>1</v>
      </c>
      <c r="C87" s="31">
        <v>321</v>
      </c>
      <c r="D87" s="39">
        <v>0</v>
      </c>
      <c r="E87" s="36">
        <v>204</v>
      </c>
      <c r="F87" s="32">
        <v>0</v>
      </c>
      <c r="G87" s="50">
        <v>0</v>
      </c>
      <c r="H87" s="31">
        <v>6</v>
      </c>
      <c r="I87" s="47">
        <f t="shared" si="2"/>
        <v>532</v>
      </c>
      <c r="J87" s="124">
        <f t="shared" si="3"/>
        <v>101.33333333333333</v>
      </c>
      <c r="K87" s="5"/>
      <c r="L87" s="5"/>
      <c r="M87" s="5"/>
      <c r="N87" s="4"/>
    </row>
    <row r="88" spans="1:14" ht="12.75" customHeight="1" x14ac:dyDescent="0.2">
      <c r="A88" s="15" t="s">
        <v>159</v>
      </c>
      <c r="B88" s="97">
        <v>2</v>
      </c>
      <c r="C88" s="31">
        <v>332</v>
      </c>
      <c r="D88" s="39">
        <v>17</v>
      </c>
      <c r="E88" s="36">
        <v>226</v>
      </c>
      <c r="F88" s="32">
        <v>2</v>
      </c>
      <c r="G88" s="50">
        <v>0</v>
      </c>
      <c r="H88" s="31">
        <v>12</v>
      </c>
      <c r="I88" s="47">
        <f t="shared" si="2"/>
        <v>591</v>
      </c>
      <c r="J88" s="124">
        <f t="shared" si="3"/>
        <v>112.57142857142857</v>
      </c>
      <c r="K88" s="5"/>
      <c r="L88" s="5"/>
      <c r="M88" s="5"/>
      <c r="N88" s="4"/>
    </row>
    <row r="89" spans="1:14" ht="12.75" customHeight="1" x14ac:dyDescent="0.2">
      <c r="A89" s="15" t="s">
        <v>160</v>
      </c>
      <c r="B89" s="97">
        <v>1</v>
      </c>
      <c r="C89" s="31">
        <v>416</v>
      </c>
      <c r="D89" s="39">
        <v>0</v>
      </c>
      <c r="E89" s="36">
        <v>267</v>
      </c>
      <c r="F89" s="32">
        <v>1</v>
      </c>
      <c r="G89" s="50">
        <v>0</v>
      </c>
      <c r="H89" s="31">
        <v>0</v>
      </c>
      <c r="I89" s="47">
        <f t="shared" si="2"/>
        <v>685</v>
      </c>
      <c r="J89" s="124">
        <f t="shared" si="3"/>
        <v>130.47619047619048</v>
      </c>
      <c r="K89" s="5"/>
      <c r="L89" s="5"/>
      <c r="M89" s="5"/>
      <c r="N89" s="4"/>
    </row>
    <row r="90" spans="1:14" ht="12.75" customHeight="1" x14ac:dyDescent="0.2">
      <c r="A90" s="15" t="s">
        <v>161</v>
      </c>
      <c r="B90" s="97">
        <v>10</v>
      </c>
      <c r="C90" s="31">
        <v>212</v>
      </c>
      <c r="D90" s="39">
        <v>0</v>
      </c>
      <c r="E90" s="36">
        <v>210</v>
      </c>
      <c r="F90" s="32">
        <v>6</v>
      </c>
      <c r="G90" s="50">
        <v>0</v>
      </c>
      <c r="H90" s="31">
        <v>9</v>
      </c>
      <c r="I90" s="47">
        <f t="shared" si="2"/>
        <v>447</v>
      </c>
      <c r="J90" s="124">
        <f t="shared" si="3"/>
        <v>85.142857142857139</v>
      </c>
      <c r="K90" s="5"/>
      <c r="L90" s="5"/>
      <c r="M90" s="5"/>
      <c r="N90" s="4"/>
    </row>
    <row r="91" spans="1:14" ht="12.75" customHeight="1" x14ac:dyDescent="0.2">
      <c r="A91" s="15" t="s">
        <v>162</v>
      </c>
      <c r="B91" s="97">
        <v>2</v>
      </c>
      <c r="C91" s="31">
        <v>176</v>
      </c>
      <c r="D91" s="39">
        <v>1</v>
      </c>
      <c r="E91" s="36">
        <v>187</v>
      </c>
      <c r="F91" s="32">
        <v>4</v>
      </c>
      <c r="G91" s="50">
        <v>0</v>
      </c>
      <c r="H91" s="31">
        <v>4</v>
      </c>
      <c r="I91" s="47">
        <f t="shared" si="2"/>
        <v>374</v>
      </c>
      <c r="J91" s="124">
        <f t="shared" si="3"/>
        <v>71.238095238095241</v>
      </c>
      <c r="K91" s="5"/>
      <c r="L91" s="5"/>
      <c r="M91" s="5"/>
      <c r="N91" s="4"/>
    </row>
    <row r="92" spans="1:14" ht="12.75" customHeight="1" x14ac:dyDescent="0.2">
      <c r="A92" s="15" t="s">
        <v>163</v>
      </c>
      <c r="B92" s="97">
        <v>16</v>
      </c>
      <c r="C92" s="31">
        <v>174</v>
      </c>
      <c r="D92" s="39">
        <v>4</v>
      </c>
      <c r="E92" s="36">
        <v>208</v>
      </c>
      <c r="F92" s="32">
        <v>7</v>
      </c>
      <c r="G92" s="50">
        <v>0</v>
      </c>
      <c r="H92" s="31">
        <v>10</v>
      </c>
      <c r="I92" s="47">
        <f t="shared" si="2"/>
        <v>419</v>
      </c>
      <c r="J92" s="124">
        <f t="shared" si="3"/>
        <v>79.80952380952381</v>
      </c>
      <c r="K92" s="5"/>
      <c r="L92" s="5"/>
      <c r="M92" s="5"/>
      <c r="N92" s="4"/>
    </row>
    <row r="93" spans="1:14" ht="12.75" customHeight="1" x14ac:dyDescent="0.2">
      <c r="A93" s="15" t="s">
        <v>164</v>
      </c>
      <c r="B93" s="97">
        <v>13</v>
      </c>
      <c r="C93" s="31">
        <v>109</v>
      </c>
      <c r="D93" s="39">
        <v>0</v>
      </c>
      <c r="E93" s="36">
        <v>92</v>
      </c>
      <c r="F93" s="32">
        <v>8</v>
      </c>
      <c r="G93" s="50">
        <v>0</v>
      </c>
      <c r="H93" s="31">
        <v>4</v>
      </c>
      <c r="I93" s="47">
        <f t="shared" si="2"/>
        <v>226</v>
      </c>
      <c r="J93" s="124">
        <f t="shared" si="3"/>
        <v>43.047619047619051</v>
      </c>
      <c r="K93" s="5"/>
      <c r="L93" s="5"/>
      <c r="M93" s="5"/>
      <c r="N93" s="4"/>
    </row>
    <row r="94" spans="1:14" ht="12.75" customHeight="1" x14ac:dyDescent="0.2">
      <c r="A94" s="15" t="s">
        <v>165</v>
      </c>
      <c r="B94" s="97">
        <v>5</v>
      </c>
      <c r="C94" s="31">
        <v>326</v>
      </c>
      <c r="D94" s="39">
        <v>0</v>
      </c>
      <c r="E94" s="36">
        <v>90</v>
      </c>
      <c r="F94" s="32">
        <v>6</v>
      </c>
      <c r="G94" s="50">
        <v>0</v>
      </c>
      <c r="H94" s="31">
        <v>10</v>
      </c>
      <c r="I94" s="47">
        <f t="shared" si="2"/>
        <v>437</v>
      </c>
      <c r="J94" s="124">
        <f t="shared" si="3"/>
        <v>83.238095238095241</v>
      </c>
      <c r="K94" s="5"/>
      <c r="L94" s="5"/>
      <c r="M94" s="5"/>
      <c r="N94" s="4"/>
    </row>
    <row r="95" spans="1:14" ht="12.75" customHeight="1" x14ac:dyDescent="0.2">
      <c r="A95" s="15" t="s">
        <v>166</v>
      </c>
      <c r="B95" s="97">
        <v>9</v>
      </c>
      <c r="C95" s="31">
        <v>302</v>
      </c>
      <c r="D95" s="39">
        <v>3</v>
      </c>
      <c r="E95" s="36">
        <v>306</v>
      </c>
      <c r="F95" s="32">
        <v>14</v>
      </c>
      <c r="G95" s="50">
        <v>0</v>
      </c>
      <c r="H95" s="31">
        <v>27</v>
      </c>
      <c r="I95" s="47">
        <f t="shared" si="2"/>
        <v>661</v>
      </c>
      <c r="J95" s="124">
        <f t="shared" si="3"/>
        <v>125.9047619047619</v>
      </c>
      <c r="K95" s="5"/>
      <c r="L95" s="5"/>
      <c r="M95" s="5"/>
      <c r="N95" s="4"/>
    </row>
    <row r="96" spans="1:14" ht="12.75" customHeight="1" x14ac:dyDescent="0.2">
      <c r="A96" s="15" t="s">
        <v>167</v>
      </c>
      <c r="B96" s="97">
        <v>2</v>
      </c>
      <c r="C96" s="31">
        <v>335</v>
      </c>
      <c r="D96" s="39">
        <v>12</v>
      </c>
      <c r="E96" s="36">
        <v>242</v>
      </c>
      <c r="F96" s="32">
        <v>12</v>
      </c>
      <c r="G96" s="50">
        <v>0</v>
      </c>
      <c r="H96" s="31">
        <v>7</v>
      </c>
      <c r="I96" s="47">
        <f t="shared" si="2"/>
        <v>610</v>
      </c>
      <c r="J96" s="124">
        <f t="shared" si="3"/>
        <v>116.19047619047619</v>
      </c>
      <c r="K96" s="5"/>
      <c r="L96" s="5"/>
      <c r="M96" s="5"/>
      <c r="N96" s="4"/>
    </row>
    <row r="97" spans="1:14" ht="12.75" customHeight="1" x14ac:dyDescent="0.2">
      <c r="A97" s="15" t="s">
        <v>31</v>
      </c>
      <c r="B97" s="97">
        <v>1</v>
      </c>
      <c r="C97" s="31">
        <v>150</v>
      </c>
      <c r="D97" s="39">
        <v>1</v>
      </c>
      <c r="E97" s="36">
        <v>127</v>
      </c>
      <c r="F97" s="32">
        <v>1</v>
      </c>
      <c r="G97" s="50">
        <v>0</v>
      </c>
      <c r="H97" s="31">
        <v>0</v>
      </c>
      <c r="I97" s="47">
        <f t="shared" si="2"/>
        <v>280</v>
      </c>
      <c r="J97" s="124">
        <f t="shared" si="3"/>
        <v>53.333333333333336</v>
      </c>
      <c r="K97" s="5"/>
      <c r="L97" s="5"/>
      <c r="M97" s="5"/>
      <c r="N97" s="4"/>
    </row>
    <row r="98" spans="1:14" ht="12.75" customHeight="1" x14ac:dyDescent="0.2">
      <c r="A98" s="15" t="s">
        <v>32</v>
      </c>
      <c r="B98" s="97">
        <v>0</v>
      </c>
      <c r="C98" s="31">
        <v>192</v>
      </c>
      <c r="D98" s="39">
        <v>2</v>
      </c>
      <c r="E98" s="36">
        <v>48</v>
      </c>
      <c r="F98" s="32">
        <v>0</v>
      </c>
      <c r="G98" s="50">
        <v>0</v>
      </c>
      <c r="H98" s="31">
        <v>6</v>
      </c>
      <c r="I98" s="47">
        <f t="shared" si="2"/>
        <v>248</v>
      </c>
      <c r="J98" s="124">
        <f t="shared" si="3"/>
        <v>47.238095238095241</v>
      </c>
      <c r="K98" s="5"/>
      <c r="L98" s="5"/>
      <c r="M98" s="5"/>
      <c r="N98" s="4"/>
    </row>
    <row r="99" spans="1:14" ht="12.75" customHeight="1" x14ac:dyDescent="0.2">
      <c r="A99" s="15" t="s">
        <v>1</v>
      </c>
      <c r="B99" s="97">
        <v>0</v>
      </c>
      <c r="C99" s="31">
        <v>78</v>
      </c>
      <c r="D99" s="39">
        <v>0</v>
      </c>
      <c r="E99" s="36">
        <v>471</v>
      </c>
      <c r="F99" s="32">
        <v>6</v>
      </c>
      <c r="G99" s="50">
        <v>0</v>
      </c>
      <c r="H99" s="31">
        <v>1</v>
      </c>
      <c r="I99" s="47">
        <f t="shared" si="2"/>
        <v>556</v>
      </c>
      <c r="J99" s="124">
        <f t="shared" si="3"/>
        <v>105.9047619047619</v>
      </c>
      <c r="K99" s="5"/>
      <c r="L99" s="5"/>
      <c r="M99" s="5"/>
      <c r="N99" s="4"/>
    </row>
    <row r="100" spans="1:14" ht="12.75" customHeight="1" x14ac:dyDescent="0.2">
      <c r="A100" s="15" t="s">
        <v>2</v>
      </c>
      <c r="B100" s="97">
        <v>1</v>
      </c>
      <c r="C100" s="31">
        <v>229</v>
      </c>
      <c r="D100" s="39">
        <v>0</v>
      </c>
      <c r="E100" s="36">
        <v>76</v>
      </c>
      <c r="F100" s="32">
        <v>0</v>
      </c>
      <c r="G100" s="50">
        <v>0</v>
      </c>
      <c r="H100" s="31">
        <v>3</v>
      </c>
      <c r="I100" s="47">
        <f t="shared" si="2"/>
        <v>309</v>
      </c>
      <c r="J100" s="124">
        <f t="shared" si="3"/>
        <v>58.857142857142854</v>
      </c>
      <c r="K100" s="5"/>
      <c r="L100" s="5"/>
      <c r="M100" s="5"/>
      <c r="N100" s="4"/>
    </row>
    <row r="101" spans="1:14" ht="12.75" customHeight="1" x14ac:dyDescent="0.2">
      <c r="A101" s="15" t="s">
        <v>3</v>
      </c>
      <c r="B101" s="97">
        <v>1</v>
      </c>
      <c r="C101" s="31">
        <v>117</v>
      </c>
      <c r="D101" s="39">
        <v>0</v>
      </c>
      <c r="E101" s="36">
        <v>141</v>
      </c>
      <c r="F101" s="32">
        <v>0</v>
      </c>
      <c r="G101" s="50">
        <v>0</v>
      </c>
      <c r="H101" s="31">
        <v>0</v>
      </c>
      <c r="I101" s="47">
        <f t="shared" si="2"/>
        <v>259</v>
      </c>
      <c r="J101" s="124">
        <f t="shared" si="3"/>
        <v>49.333333333333336</v>
      </c>
      <c r="K101" s="5"/>
      <c r="L101" s="5"/>
      <c r="M101" s="5"/>
      <c r="N101" s="4"/>
    </row>
    <row r="102" spans="1:14" ht="12.75" customHeight="1" x14ac:dyDescent="0.2">
      <c r="A102" s="15" t="s">
        <v>4</v>
      </c>
      <c r="B102" s="97">
        <v>4</v>
      </c>
      <c r="C102" s="31">
        <v>333</v>
      </c>
      <c r="D102" s="39">
        <v>7</v>
      </c>
      <c r="E102" s="36">
        <v>249</v>
      </c>
      <c r="F102" s="32">
        <v>0</v>
      </c>
      <c r="G102" s="50">
        <v>0</v>
      </c>
      <c r="H102" s="31">
        <v>48</v>
      </c>
      <c r="I102" s="47">
        <f t="shared" si="2"/>
        <v>641</v>
      </c>
      <c r="J102" s="124">
        <f t="shared" si="3"/>
        <v>122.0952380952381</v>
      </c>
      <c r="K102" s="5"/>
      <c r="L102" s="5"/>
      <c r="M102" s="5"/>
      <c r="N102" s="4"/>
    </row>
    <row r="103" spans="1:14" ht="12.75" customHeight="1" x14ac:dyDescent="0.2">
      <c r="A103" s="15" t="s">
        <v>5</v>
      </c>
      <c r="B103" s="97">
        <v>1</v>
      </c>
      <c r="C103" s="31">
        <v>176</v>
      </c>
      <c r="D103" s="39">
        <v>3</v>
      </c>
      <c r="E103" s="36">
        <v>34</v>
      </c>
      <c r="F103" s="32">
        <v>1</v>
      </c>
      <c r="G103" s="50">
        <v>0</v>
      </c>
      <c r="H103" s="31">
        <v>6</v>
      </c>
      <c r="I103" s="47">
        <f t="shared" si="2"/>
        <v>221</v>
      </c>
      <c r="J103" s="124">
        <f t="shared" si="3"/>
        <v>42.095238095238095</v>
      </c>
      <c r="K103" s="5"/>
      <c r="L103" s="5"/>
      <c r="M103" s="5"/>
      <c r="N103" s="4"/>
    </row>
    <row r="104" spans="1:14" ht="12.75" customHeight="1" x14ac:dyDescent="0.2">
      <c r="A104" s="15" t="s">
        <v>6</v>
      </c>
      <c r="B104" s="97">
        <v>1</v>
      </c>
      <c r="C104" s="31">
        <v>129</v>
      </c>
      <c r="D104" s="39">
        <v>1</v>
      </c>
      <c r="E104" s="36">
        <v>46</v>
      </c>
      <c r="F104" s="32">
        <v>0</v>
      </c>
      <c r="G104" s="50">
        <v>0</v>
      </c>
      <c r="H104" s="31">
        <v>2</v>
      </c>
      <c r="I104" s="47">
        <f t="shared" si="2"/>
        <v>179</v>
      </c>
      <c r="J104" s="124">
        <f t="shared" si="3"/>
        <v>34.095238095238095</v>
      </c>
      <c r="K104" s="5"/>
      <c r="L104" s="5"/>
      <c r="M104" s="5"/>
      <c r="N104" s="4"/>
    </row>
    <row r="105" spans="1:14" ht="12.75" customHeight="1" x14ac:dyDescent="0.2">
      <c r="A105" s="15" t="s">
        <v>38</v>
      </c>
      <c r="B105" s="97">
        <v>6</v>
      </c>
      <c r="C105" s="31">
        <v>205</v>
      </c>
      <c r="D105" s="39">
        <v>0</v>
      </c>
      <c r="E105" s="36">
        <v>214</v>
      </c>
      <c r="F105" s="32">
        <v>1</v>
      </c>
      <c r="G105" s="50">
        <v>0</v>
      </c>
      <c r="H105" s="31">
        <v>7</v>
      </c>
      <c r="I105" s="47">
        <f t="shared" si="2"/>
        <v>433</v>
      </c>
      <c r="J105" s="124">
        <f t="shared" si="3"/>
        <v>82.476190476190482</v>
      </c>
      <c r="K105" s="5"/>
      <c r="L105" s="5"/>
      <c r="M105" s="5"/>
      <c r="N105" s="4"/>
    </row>
    <row r="106" spans="1:14" ht="12.75" customHeight="1" x14ac:dyDescent="0.2">
      <c r="A106" s="15" t="s">
        <v>168</v>
      </c>
      <c r="B106" s="97">
        <v>3</v>
      </c>
      <c r="C106" s="31">
        <v>318</v>
      </c>
      <c r="D106" s="39">
        <v>3</v>
      </c>
      <c r="E106" s="36">
        <v>207</v>
      </c>
      <c r="F106" s="32">
        <v>1</v>
      </c>
      <c r="G106" s="50">
        <v>0</v>
      </c>
      <c r="H106" s="31">
        <v>4</v>
      </c>
      <c r="I106" s="47">
        <f t="shared" si="2"/>
        <v>536</v>
      </c>
      <c r="J106" s="124">
        <f t="shared" si="3"/>
        <v>102.0952380952381</v>
      </c>
      <c r="K106" s="5"/>
      <c r="L106" s="5"/>
      <c r="M106" s="5"/>
      <c r="N106" s="4"/>
    </row>
    <row r="107" spans="1:14" ht="12.75" customHeight="1" x14ac:dyDescent="0.2">
      <c r="A107" s="15" t="s">
        <v>169</v>
      </c>
      <c r="B107" s="97">
        <v>0</v>
      </c>
      <c r="C107" s="31">
        <v>235</v>
      </c>
      <c r="D107" s="39">
        <v>2</v>
      </c>
      <c r="E107" s="36">
        <v>187</v>
      </c>
      <c r="F107" s="32">
        <v>1</v>
      </c>
      <c r="G107" s="50">
        <v>0</v>
      </c>
      <c r="H107" s="31">
        <v>19</v>
      </c>
      <c r="I107" s="47">
        <f t="shared" si="2"/>
        <v>444</v>
      </c>
      <c r="J107" s="124">
        <f t="shared" si="3"/>
        <v>84.571428571428569</v>
      </c>
      <c r="K107" s="5"/>
      <c r="L107" s="5"/>
      <c r="M107" s="5"/>
      <c r="N107" s="4"/>
    </row>
    <row r="108" spans="1:14" ht="12.75" customHeight="1" x14ac:dyDescent="0.2">
      <c r="A108" s="15" t="s">
        <v>7</v>
      </c>
      <c r="B108" s="97">
        <v>1</v>
      </c>
      <c r="C108" s="31">
        <v>485</v>
      </c>
      <c r="D108" s="39">
        <v>2</v>
      </c>
      <c r="E108" s="36">
        <v>188</v>
      </c>
      <c r="F108" s="32">
        <v>0</v>
      </c>
      <c r="G108" s="50">
        <v>0</v>
      </c>
      <c r="H108" s="31">
        <v>5</v>
      </c>
      <c r="I108" s="47">
        <f t="shared" si="2"/>
        <v>681</v>
      </c>
      <c r="J108" s="124">
        <f t="shared" si="3"/>
        <v>129.71428571428572</v>
      </c>
      <c r="K108" s="5"/>
      <c r="L108" s="5"/>
      <c r="M108" s="5"/>
      <c r="N108" s="4"/>
    </row>
    <row r="109" spans="1:14" ht="12.75" customHeight="1" x14ac:dyDescent="0.2">
      <c r="A109" s="15" t="s">
        <v>8</v>
      </c>
      <c r="B109" s="97">
        <v>1</v>
      </c>
      <c r="C109" s="31">
        <v>170</v>
      </c>
      <c r="D109" s="39">
        <v>0</v>
      </c>
      <c r="E109" s="36">
        <v>32</v>
      </c>
      <c r="F109" s="32">
        <v>5</v>
      </c>
      <c r="G109" s="50">
        <v>0</v>
      </c>
      <c r="H109" s="31">
        <v>8</v>
      </c>
      <c r="I109" s="47">
        <f t="shared" si="2"/>
        <v>216</v>
      </c>
      <c r="J109" s="124">
        <f t="shared" si="3"/>
        <v>41.142857142857146</v>
      </c>
      <c r="K109" s="5"/>
      <c r="L109" s="5"/>
      <c r="M109" s="5"/>
      <c r="N109" s="4"/>
    </row>
    <row r="110" spans="1:14" ht="12.75" customHeight="1" x14ac:dyDescent="0.2">
      <c r="A110" s="17" t="s">
        <v>49</v>
      </c>
      <c r="B110" s="97">
        <v>2</v>
      </c>
      <c r="C110" s="31">
        <v>395</v>
      </c>
      <c r="D110" s="39">
        <v>0</v>
      </c>
      <c r="E110" s="36">
        <v>212</v>
      </c>
      <c r="F110" s="32">
        <v>0</v>
      </c>
      <c r="G110" s="50">
        <v>0</v>
      </c>
      <c r="H110" s="31">
        <v>24</v>
      </c>
      <c r="I110" s="47">
        <f t="shared" si="2"/>
        <v>633</v>
      </c>
      <c r="J110" s="124">
        <f t="shared" si="3"/>
        <v>120.57142857142857</v>
      </c>
      <c r="K110" s="5"/>
      <c r="L110" s="5"/>
      <c r="M110" s="5"/>
      <c r="N110" s="4"/>
    </row>
    <row r="111" spans="1:14" ht="12.75" customHeight="1" x14ac:dyDescent="0.2">
      <c r="A111" s="73" t="s">
        <v>170</v>
      </c>
      <c r="B111" s="97">
        <v>0</v>
      </c>
      <c r="C111" s="31">
        <v>359</v>
      </c>
      <c r="D111" s="39">
        <v>0</v>
      </c>
      <c r="E111" s="36">
        <v>239</v>
      </c>
      <c r="F111" s="32">
        <v>1</v>
      </c>
      <c r="G111" s="50">
        <v>0</v>
      </c>
      <c r="H111" s="31">
        <v>5</v>
      </c>
      <c r="I111" s="47">
        <f t="shared" si="2"/>
        <v>604</v>
      </c>
      <c r="J111" s="124">
        <f t="shared" si="3"/>
        <v>115.04761904761905</v>
      </c>
      <c r="K111" s="5"/>
      <c r="L111" s="5"/>
      <c r="M111" s="5"/>
      <c r="N111" s="4"/>
    </row>
    <row r="112" spans="1:14" ht="12.75" customHeight="1" x14ac:dyDescent="0.2">
      <c r="A112" s="14" t="s">
        <v>171</v>
      </c>
      <c r="B112" s="97">
        <v>3</v>
      </c>
      <c r="C112" s="31">
        <v>321</v>
      </c>
      <c r="D112" s="39">
        <v>7</v>
      </c>
      <c r="E112" s="36">
        <v>219</v>
      </c>
      <c r="F112" s="32">
        <v>3</v>
      </c>
      <c r="G112" s="50">
        <v>0</v>
      </c>
      <c r="H112" s="31">
        <v>9</v>
      </c>
      <c r="I112" s="47">
        <f t="shared" si="2"/>
        <v>562</v>
      </c>
      <c r="J112" s="124">
        <f t="shared" si="3"/>
        <v>107.04761904761905</v>
      </c>
      <c r="K112" s="5"/>
      <c r="L112" s="5"/>
      <c r="M112" s="5"/>
      <c r="N112" s="4"/>
    </row>
    <row r="113" spans="1:14" ht="12.75" customHeight="1" x14ac:dyDescent="0.2">
      <c r="A113" s="15" t="s">
        <v>172</v>
      </c>
      <c r="B113" s="97">
        <v>3</v>
      </c>
      <c r="C113" s="31">
        <v>282</v>
      </c>
      <c r="D113" s="39">
        <v>5</v>
      </c>
      <c r="E113" s="36">
        <v>268</v>
      </c>
      <c r="F113" s="32">
        <v>1</v>
      </c>
      <c r="G113" s="50">
        <v>0</v>
      </c>
      <c r="H113" s="31">
        <v>23</v>
      </c>
      <c r="I113" s="47">
        <f t="shared" si="2"/>
        <v>582</v>
      </c>
      <c r="J113" s="124">
        <f t="shared" si="3"/>
        <v>110.85714285714286</v>
      </c>
      <c r="K113" s="5"/>
      <c r="L113" s="5"/>
      <c r="M113" s="5"/>
      <c r="N113" s="4"/>
    </row>
    <row r="114" spans="1:14" ht="12.75" customHeight="1" x14ac:dyDescent="0.2">
      <c r="A114" s="15" t="s">
        <v>9</v>
      </c>
      <c r="B114" s="97">
        <v>0</v>
      </c>
      <c r="C114" s="31">
        <v>120</v>
      </c>
      <c r="D114" s="39">
        <v>1</v>
      </c>
      <c r="E114" s="36">
        <v>31</v>
      </c>
      <c r="F114" s="32">
        <v>0</v>
      </c>
      <c r="G114" s="50">
        <v>0</v>
      </c>
      <c r="H114" s="31">
        <v>4</v>
      </c>
      <c r="I114" s="47">
        <f t="shared" si="2"/>
        <v>156</v>
      </c>
      <c r="J114" s="124">
        <f t="shared" si="3"/>
        <v>29.714285714285715</v>
      </c>
      <c r="K114" s="5"/>
      <c r="L114" s="5"/>
      <c r="M114" s="5"/>
      <c r="N114" s="4"/>
    </row>
    <row r="115" spans="1:14" ht="12.75" customHeight="1" x14ac:dyDescent="0.2">
      <c r="A115" s="15" t="s">
        <v>48</v>
      </c>
      <c r="B115" s="97">
        <v>5</v>
      </c>
      <c r="C115" s="31">
        <v>393</v>
      </c>
      <c r="D115" s="39">
        <v>0</v>
      </c>
      <c r="E115" s="36">
        <v>303</v>
      </c>
      <c r="F115" s="32">
        <v>0</v>
      </c>
      <c r="G115" s="50">
        <v>0</v>
      </c>
      <c r="H115" s="31">
        <v>18</v>
      </c>
      <c r="I115" s="47">
        <f t="shared" si="2"/>
        <v>719</v>
      </c>
      <c r="J115" s="124">
        <f t="shared" si="3"/>
        <v>136.95238095238096</v>
      </c>
      <c r="K115" s="5"/>
      <c r="L115" s="5"/>
      <c r="M115" s="5"/>
      <c r="N115" s="4"/>
    </row>
    <row r="116" spans="1:14" ht="12.75" customHeight="1" x14ac:dyDescent="0.2">
      <c r="A116" s="15" t="s">
        <v>173</v>
      </c>
      <c r="B116" s="97">
        <v>5</v>
      </c>
      <c r="C116" s="31">
        <v>471</v>
      </c>
      <c r="D116" s="39">
        <v>0</v>
      </c>
      <c r="E116" s="36">
        <v>101</v>
      </c>
      <c r="F116" s="32">
        <v>1</v>
      </c>
      <c r="G116" s="50">
        <v>0</v>
      </c>
      <c r="H116" s="31">
        <v>55</v>
      </c>
      <c r="I116" s="47">
        <f t="shared" si="2"/>
        <v>633</v>
      </c>
      <c r="J116" s="124">
        <f t="shared" si="3"/>
        <v>120.57142857142857</v>
      </c>
      <c r="K116" s="5"/>
      <c r="L116" s="5"/>
      <c r="M116" s="5"/>
      <c r="N116" s="4"/>
    </row>
    <row r="117" spans="1:14" ht="12.75" customHeight="1" x14ac:dyDescent="0.2">
      <c r="A117" s="15" t="s">
        <v>174</v>
      </c>
      <c r="B117" s="97">
        <v>1</v>
      </c>
      <c r="C117" s="31">
        <v>166</v>
      </c>
      <c r="D117" s="39">
        <v>0</v>
      </c>
      <c r="E117" s="36">
        <v>133</v>
      </c>
      <c r="F117" s="32">
        <v>2</v>
      </c>
      <c r="G117" s="50">
        <v>0</v>
      </c>
      <c r="H117" s="31">
        <v>5</v>
      </c>
      <c r="I117" s="47">
        <f t="shared" si="2"/>
        <v>307</v>
      </c>
      <c r="J117" s="124">
        <f t="shared" si="3"/>
        <v>58.476190476190474</v>
      </c>
      <c r="K117" s="5"/>
      <c r="L117" s="5"/>
      <c r="M117" s="5"/>
      <c r="N117" s="4"/>
    </row>
    <row r="118" spans="1:14" ht="12.75" customHeight="1" x14ac:dyDescent="0.2">
      <c r="A118" s="15" t="s">
        <v>175</v>
      </c>
      <c r="B118" s="97">
        <v>1</v>
      </c>
      <c r="C118" s="31">
        <v>534</v>
      </c>
      <c r="D118" s="39">
        <v>0</v>
      </c>
      <c r="E118" s="36">
        <v>95</v>
      </c>
      <c r="F118" s="32">
        <v>0</v>
      </c>
      <c r="G118" s="50">
        <v>0</v>
      </c>
      <c r="H118" s="31">
        <v>21</v>
      </c>
      <c r="I118" s="47">
        <f t="shared" si="2"/>
        <v>651</v>
      </c>
      <c r="J118" s="124">
        <f t="shared" si="3"/>
        <v>124</v>
      </c>
      <c r="K118" s="5"/>
      <c r="L118" s="5"/>
      <c r="M118" s="5"/>
      <c r="N118" s="4"/>
    </row>
    <row r="119" spans="1:14" ht="12.75" customHeight="1" x14ac:dyDescent="0.2">
      <c r="A119" s="15" t="s">
        <v>176</v>
      </c>
      <c r="B119" s="97">
        <v>4</v>
      </c>
      <c r="C119" s="31">
        <v>650</v>
      </c>
      <c r="D119" s="39">
        <v>0</v>
      </c>
      <c r="E119" s="36">
        <v>44</v>
      </c>
      <c r="F119" s="32">
        <v>1</v>
      </c>
      <c r="G119" s="50">
        <v>0</v>
      </c>
      <c r="H119" s="31">
        <v>3</v>
      </c>
      <c r="I119" s="47">
        <f t="shared" si="2"/>
        <v>702</v>
      </c>
      <c r="J119" s="124">
        <f t="shared" si="3"/>
        <v>133.71428571428572</v>
      </c>
      <c r="K119" s="5"/>
      <c r="L119" s="5"/>
      <c r="M119" s="5"/>
      <c r="N119" s="4"/>
    </row>
    <row r="120" spans="1:14" ht="12.75" customHeight="1" x14ac:dyDescent="0.2">
      <c r="A120" s="15" t="s">
        <v>70</v>
      </c>
      <c r="B120" s="97">
        <v>3</v>
      </c>
      <c r="C120" s="31">
        <v>276</v>
      </c>
      <c r="D120" s="39">
        <v>0</v>
      </c>
      <c r="E120" s="36">
        <v>367</v>
      </c>
      <c r="F120" s="32">
        <v>0</v>
      </c>
      <c r="G120" s="50">
        <v>0</v>
      </c>
      <c r="H120" s="31">
        <v>5</v>
      </c>
      <c r="I120" s="47">
        <f t="shared" si="2"/>
        <v>651</v>
      </c>
      <c r="J120" s="124">
        <f t="shared" si="3"/>
        <v>124</v>
      </c>
      <c r="K120" s="5"/>
      <c r="L120" s="5"/>
      <c r="M120" s="5"/>
      <c r="N120" s="4"/>
    </row>
    <row r="121" spans="1:14" ht="12.75" customHeight="1" x14ac:dyDescent="0.2">
      <c r="A121" s="15" t="s">
        <v>39</v>
      </c>
      <c r="B121" s="97">
        <v>3</v>
      </c>
      <c r="C121" s="31">
        <v>266</v>
      </c>
      <c r="D121" s="39">
        <v>0</v>
      </c>
      <c r="E121" s="36">
        <v>339</v>
      </c>
      <c r="F121" s="32">
        <v>0</v>
      </c>
      <c r="G121" s="50">
        <v>0</v>
      </c>
      <c r="H121" s="31">
        <v>4</v>
      </c>
      <c r="I121" s="47">
        <f t="shared" si="2"/>
        <v>612</v>
      </c>
      <c r="J121" s="124">
        <f t="shared" si="3"/>
        <v>116.57142857142857</v>
      </c>
      <c r="K121" s="5"/>
      <c r="L121" s="5"/>
      <c r="M121" s="5"/>
      <c r="N121" s="4"/>
    </row>
    <row r="122" spans="1:14" ht="12.75" customHeight="1" x14ac:dyDescent="0.2">
      <c r="A122" s="15" t="s">
        <v>177</v>
      </c>
      <c r="B122" s="97">
        <v>1</v>
      </c>
      <c r="C122" s="31">
        <v>453</v>
      </c>
      <c r="D122" s="39">
        <v>0</v>
      </c>
      <c r="E122" s="36">
        <v>23</v>
      </c>
      <c r="F122" s="32">
        <v>1</v>
      </c>
      <c r="G122" s="50">
        <v>0</v>
      </c>
      <c r="H122" s="31">
        <v>0</v>
      </c>
      <c r="I122" s="47">
        <f t="shared" si="2"/>
        <v>478</v>
      </c>
      <c r="J122" s="124">
        <f t="shared" si="3"/>
        <v>91.047619047619051</v>
      </c>
      <c r="K122" s="5"/>
      <c r="L122" s="5"/>
      <c r="M122" s="5"/>
      <c r="N122" s="4"/>
    </row>
    <row r="123" spans="1:14" ht="12.75" customHeight="1" x14ac:dyDescent="0.2">
      <c r="A123" s="15" t="s">
        <v>178</v>
      </c>
      <c r="B123" s="97">
        <v>10</v>
      </c>
      <c r="C123" s="31">
        <v>165</v>
      </c>
      <c r="D123" s="39">
        <v>0</v>
      </c>
      <c r="E123" s="36">
        <v>190</v>
      </c>
      <c r="F123" s="32">
        <v>0</v>
      </c>
      <c r="G123" s="50">
        <v>0</v>
      </c>
      <c r="H123" s="31">
        <v>27</v>
      </c>
      <c r="I123" s="47">
        <f t="shared" si="2"/>
        <v>392</v>
      </c>
      <c r="J123" s="124">
        <f t="shared" si="3"/>
        <v>74.666666666666671</v>
      </c>
      <c r="K123" s="5"/>
      <c r="L123" s="5"/>
      <c r="M123" s="5"/>
      <c r="N123" s="4"/>
    </row>
    <row r="124" spans="1:14" ht="12.75" customHeight="1" x14ac:dyDescent="0.2">
      <c r="A124" s="15" t="s">
        <v>179</v>
      </c>
      <c r="B124" s="97">
        <v>4</v>
      </c>
      <c r="C124" s="31">
        <v>327</v>
      </c>
      <c r="D124" s="39">
        <v>0</v>
      </c>
      <c r="E124" s="36">
        <v>285</v>
      </c>
      <c r="F124" s="32">
        <v>0</v>
      </c>
      <c r="G124" s="50">
        <v>0</v>
      </c>
      <c r="H124" s="31">
        <v>0</v>
      </c>
      <c r="I124" s="47">
        <f t="shared" si="2"/>
        <v>616</v>
      </c>
      <c r="J124" s="124">
        <f t="shared" si="3"/>
        <v>117.33333333333333</v>
      </c>
      <c r="K124" s="5"/>
      <c r="L124" s="5"/>
      <c r="M124" s="5"/>
      <c r="N124" s="4"/>
    </row>
    <row r="125" spans="1:14" ht="12.75" customHeight="1" x14ac:dyDescent="0.2">
      <c r="A125" s="15" t="s">
        <v>180</v>
      </c>
      <c r="B125" s="97">
        <v>3</v>
      </c>
      <c r="C125" s="31">
        <v>160</v>
      </c>
      <c r="D125" s="39">
        <v>0</v>
      </c>
      <c r="E125" s="36">
        <v>321</v>
      </c>
      <c r="F125" s="32">
        <v>0</v>
      </c>
      <c r="G125" s="50">
        <v>0</v>
      </c>
      <c r="H125" s="31">
        <v>0</v>
      </c>
      <c r="I125" s="47">
        <f t="shared" si="2"/>
        <v>484</v>
      </c>
      <c r="J125" s="124">
        <f t="shared" si="3"/>
        <v>92.19047619047619</v>
      </c>
      <c r="K125" s="5"/>
      <c r="L125" s="5"/>
      <c r="M125" s="5"/>
      <c r="N125" s="4"/>
    </row>
    <row r="126" spans="1:14" ht="12.75" customHeight="1" x14ac:dyDescent="0.2">
      <c r="A126" s="15" t="s">
        <v>181</v>
      </c>
      <c r="B126" s="97">
        <v>1</v>
      </c>
      <c r="C126" s="31">
        <v>505</v>
      </c>
      <c r="D126" s="39">
        <v>0</v>
      </c>
      <c r="E126" s="36">
        <v>102</v>
      </c>
      <c r="F126" s="32">
        <v>0</v>
      </c>
      <c r="G126" s="50">
        <v>0</v>
      </c>
      <c r="H126" s="31">
        <v>0</v>
      </c>
      <c r="I126" s="47">
        <f t="shared" si="2"/>
        <v>608</v>
      </c>
      <c r="J126" s="124">
        <f t="shared" si="3"/>
        <v>115.80952380952381</v>
      </c>
      <c r="K126" s="5"/>
      <c r="L126" s="5"/>
      <c r="M126" s="5"/>
      <c r="N126" s="4"/>
    </row>
    <row r="127" spans="1:14" ht="12.75" customHeight="1" x14ac:dyDescent="0.2">
      <c r="A127" s="15" t="s">
        <v>182</v>
      </c>
      <c r="B127" s="97">
        <v>4</v>
      </c>
      <c r="C127" s="31">
        <v>416</v>
      </c>
      <c r="D127" s="39">
        <v>1</v>
      </c>
      <c r="E127" s="36">
        <v>221</v>
      </c>
      <c r="F127" s="32">
        <v>1</v>
      </c>
      <c r="G127" s="50">
        <v>0</v>
      </c>
      <c r="H127" s="31">
        <v>2</v>
      </c>
      <c r="I127" s="47">
        <f t="shared" si="2"/>
        <v>645</v>
      </c>
      <c r="J127" s="124">
        <f t="shared" si="3"/>
        <v>122.85714285714286</v>
      </c>
      <c r="K127" s="5"/>
      <c r="L127" s="5"/>
      <c r="M127" s="5"/>
      <c r="N127" s="4"/>
    </row>
    <row r="128" spans="1:14" ht="12.75" customHeight="1" x14ac:dyDescent="0.2">
      <c r="A128" s="15" t="s">
        <v>183</v>
      </c>
      <c r="B128" s="97">
        <v>2</v>
      </c>
      <c r="C128" s="31">
        <v>393</v>
      </c>
      <c r="D128" s="39">
        <v>9</v>
      </c>
      <c r="E128" s="36">
        <v>207</v>
      </c>
      <c r="F128" s="32">
        <v>4</v>
      </c>
      <c r="G128" s="50">
        <v>0</v>
      </c>
      <c r="H128" s="31">
        <v>20</v>
      </c>
      <c r="I128" s="47">
        <f t="shared" si="2"/>
        <v>635</v>
      </c>
      <c r="J128" s="124">
        <f t="shared" si="3"/>
        <v>120.95238095238095</v>
      </c>
      <c r="K128" s="5"/>
      <c r="L128" s="5"/>
      <c r="M128" s="5"/>
      <c r="N128" s="4"/>
    </row>
    <row r="129" spans="1:14" ht="12.75" customHeight="1" x14ac:dyDescent="0.2">
      <c r="A129" s="15" t="s">
        <v>184</v>
      </c>
      <c r="B129" s="97">
        <v>1</v>
      </c>
      <c r="C129" s="31">
        <v>359</v>
      </c>
      <c r="D129" s="39">
        <v>8</v>
      </c>
      <c r="E129" s="36">
        <v>187</v>
      </c>
      <c r="F129" s="32">
        <v>0</v>
      </c>
      <c r="G129" s="50">
        <v>0</v>
      </c>
      <c r="H129" s="31">
        <v>4</v>
      </c>
      <c r="I129" s="47">
        <f t="shared" si="2"/>
        <v>559</v>
      </c>
      <c r="J129" s="124">
        <f t="shared" si="3"/>
        <v>106.47619047619048</v>
      </c>
      <c r="K129" s="5"/>
      <c r="L129" s="5"/>
      <c r="M129" s="5"/>
      <c r="N129" s="4"/>
    </row>
    <row r="130" spans="1:14" ht="12.75" customHeight="1" x14ac:dyDescent="0.2">
      <c r="A130" s="15" t="s">
        <v>185</v>
      </c>
      <c r="B130" s="97">
        <v>1</v>
      </c>
      <c r="C130" s="31">
        <v>350</v>
      </c>
      <c r="D130" s="39">
        <v>0</v>
      </c>
      <c r="E130" s="36">
        <v>234</v>
      </c>
      <c r="F130" s="32">
        <v>0</v>
      </c>
      <c r="G130" s="50">
        <v>0</v>
      </c>
      <c r="H130" s="31">
        <v>0</v>
      </c>
      <c r="I130" s="47">
        <f t="shared" si="2"/>
        <v>585</v>
      </c>
      <c r="J130" s="124">
        <f t="shared" si="3"/>
        <v>111.42857142857143</v>
      </c>
      <c r="K130" s="5"/>
      <c r="L130" s="5"/>
      <c r="M130" s="5"/>
      <c r="N130" s="4"/>
    </row>
    <row r="131" spans="1:14" ht="12.75" customHeight="1" x14ac:dyDescent="0.2">
      <c r="A131" s="15" t="s">
        <v>186</v>
      </c>
      <c r="B131" s="97">
        <v>3</v>
      </c>
      <c r="C131" s="31">
        <v>1386</v>
      </c>
      <c r="D131" s="39">
        <v>0</v>
      </c>
      <c r="E131" s="36">
        <v>117</v>
      </c>
      <c r="F131" s="32">
        <v>0</v>
      </c>
      <c r="G131" s="50">
        <v>0</v>
      </c>
      <c r="H131" s="31">
        <v>7</v>
      </c>
      <c r="I131" s="47">
        <f t="shared" si="2"/>
        <v>1513</v>
      </c>
      <c r="J131" s="124">
        <f t="shared" si="3"/>
        <v>288.1904761904762</v>
      </c>
      <c r="K131" s="5"/>
      <c r="L131" s="5"/>
      <c r="M131" s="5"/>
      <c r="N131" s="4"/>
    </row>
    <row r="132" spans="1:14" ht="12.75" customHeight="1" x14ac:dyDescent="0.2">
      <c r="A132" s="17" t="s">
        <v>187</v>
      </c>
      <c r="B132" s="97">
        <v>1</v>
      </c>
      <c r="C132" s="31">
        <v>134</v>
      </c>
      <c r="D132" s="39">
        <v>0</v>
      </c>
      <c r="E132" s="36">
        <v>200</v>
      </c>
      <c r="F132" s="32">
        <v>0</v>
      </c>
      <c r="G132" s="50">
        <v>0</v>
      </c>
      <c r="H132" s="31">
        <v>0</v>
      </c>
      <c r="I132" s="47">
        <f t="shared" si="2"/>
        <v>335</v>
      </c>
      <c r="J132" s="124">
        <f t="shared" si="3"/>
        <v>63.80952380952381</v>
      </c>
      <c r="K132" s="5"/>
      <c r="L132" s="5"/>
      <c r="M132" s="5"/>
      <c r="N132" s="4"/>
    </row>
    <row r="133" spans="1:14" ht="12.75" customHeight="1" x14ac:dyDescent="0.2">
      <c r="A133" s="17" t="s">
        <v>188</v>
      </c>
      <c r="B133" s="97">
        <v>1</v>
      </c>
      <c r="C133" s="31">
        <v>931</v>
      </c>
      <c r="D133" s="39">
        <v>26</v>
      </c>
      <c r="E133" s="36">
        <v>346</v>
      </c>
      <c r="F133" s="32">
        <v>0</v>
      </c>
      <c r="G133" s="50">
        <v>0</v>
      </c>
      <c r="H133" s="31">
        <v>0</v>
      </c>
      <c r="I133" s="47">
        <f t="shared" si="2"/>
        <v>1304</v>
      </c>
      <c r="J133" s="124">
        <f t="shared" si="3"/>
        <v>248.38095238095238</v>
      </c>
      <c r="K133" s="5"/>
      <c r="L133" s="5"/>
      <c r="M133" s="5"/>
      <c r="N133" s="4"/>
    </row>
    <row r="134" spans="1:14" ht="12.75" customHeight="1" x14ac:dyDescent="0.2">
      <c r="A134" s="15" t="s">
        <v>10</v>
      </c>
      <c r="B134" s="97">
        <v>2</v>
      </c>
      <c r="C134" s="31">
        <v>97</v>
      </c>
      <c r="D134" s="39">
        <v>1</v>
      </c>
      <c r="E134" s="36">
        <v>240</v>
      </c>
      <c r="F134" s="32">
        <v>1</v>
      </c>
      <c r="G134" s="50">
        <v>0</v>
      </c>
      <c r="H134" s="31">
        <v>20</v>
      </c>
      <c r="I134" s="47">
        <f t="shared" si="2"/>
        <v>361</v>
      </c>
      <c r="J134" s="124">
        <f t="shared" si="3"/>
        <v>68.761904761904759</v>
      </c>
      <c r="K134" s="5"/>
      <c r="L134" s="5"/>
      <c r="M134" s="5"/>
      <c r="N134" s="4"/>
    </row>
    <row r="135" spans="1:14" ht="12.75" customHeight="1" x14ac:dyDescent="0.2">
      <c r="A135" s="14" t="s">
        <v>11</v>
      </c>
      <c r="B135" s="97">
        <v>3</v>
      </c>
      <c r="C135" s="31">
        <v>128</v>
      </c>
      <c r="D135" s="39">
        <v>0</v>
      </c>
      <c r="E135" s="36">
        <v>80</v>
      </c>
      <c r="F135" s="32">
        <v>0</v>
      </c>
      <c r="G135" s="50">
        <v>0</v>
      </c>
      <c r="H135" s="31">
        <v>6</v>
      </c>
      <c r="I135" s="47">
        <f t="shared" si="2"/>
        <v>217</v>
      </c>
      <c r="J135" s="124">
        <f t="shared" si="3"/>
        <v>41.333333333333336</v>
      </c>
      <c r="K135" s="5"/>
      <c r="L135" s="5"/>
      <c r="M135" s="5"/>
      <c r="N135" s="4"/>
    </row>
    <row r="136" spans="1:14" ht="12.75" customHeight="1" x14ac:dyDescent="0.2">
      <c r="A136" s="15" t="s">
        <v>12</v>
      </c>
      <c r="B136" s="97">
        <v>4</v>
      </c>
      <c r="C136" s="31">
        <v>159</v>
      </c>
      <c r="D136" s="39">
        <v>0</v>
      </c>
      <c r="E136" s="36">
        <v>294</v>
      </c>
      <c r="F136" s="32">
        <v>0</v>
      </c>
      <c r="G136" s="50">
        <v>0</v>
      </c>
      <c r="H136" s="31">
        <v>46</v>
      </c>
      <c r="I136" s="47">
        <f t="shared" si="2"/>
        <v>503</v>
      </c>
      <c r="J136" s="124">
        <f t="shared" si="3"/>
        <v>95.80952380952381</v>
      </c>
      <c r="K136" s="5"/>
      <c r="L136" s="5"/>
      <c r="M136" s="5"/>
      <c r="N136" s="4"/>
    </row>
    <row r="137" spans="1:14" ht="12.75" customHeight="1" x14ac:dyDescent="0.2">
      <c r="A137" s="15" t="s">
        <v>189</v>
      </c>
      <c r="B137" s="97">
        <v>3</v>
      </c>
      <c r="C137" s="31">
        <v>246</v>
      </c>
      <c r="D137" s="39">
        <v>0</v>
      </c>
      <c r="E137" s="36">
        <v>11</v>
      </c>
      <c r="F137" s="32">
        <v>0</v>
      </c>
      <c r="G137" s="50">
        <v>0</v>
      </c>
      <c r="H137" s="31">
        <v>9</v>
      </c>
      <c r="I137" s="47">
        <f t="shared" si="2"/>
        <v>269</v>
      </c>
      <c r="J137" s="124">
        <f t="shared" si="3"/>
        <v>51.238095238095241</v>
      </c>
      <c r="K137" s="5"/>
      <c r="L137" s="5"/>
      <c r="M137" s="5"/>
      <c r="N137" s="4"/>
    </row>
    <row r="138" spans="1:14" ht="12.75" customHeight="1" x14ac:dyDescent="0.2">
      <c r="A138" s="15" t="s">
        <v>190</v>
      </c>
      <c r="B138" s="97">
        <v>1</v>
      </c>
      <c r="C138" s="31">
        <v>0</v>
      </c>
      <c r="D138" s="39">
        <v>0</v>
      </c>
      <c r="E138" s="36">
        <v>0</v>
      </c>
      <c r="F138" s="32">
        <v>0</v>
      </c>
      <c r="G138" s="50">
        <v>0</v>
      </c>
      <c r="H138" s="31">
        <v>0</v>
      </c>
      <c r="I138" s="47">
        <f t="shared" ref="I138:I187" si="4">H138+G138+F138+E138+D138+C138+B138</f>
        <v>1</v>
      </c>
      <c r="J138" s="124">
        <f t="shared" ref="J138:J187" si="5">I138/5.25</f>
        <v>0.19047619047619047</v>
      </c>
      <c r="K138" s="5"/>
      <c r="L138" s="5"/>
      <c r="M138" s="5"/>
      <c r="N138" s="4"/>
    </row>
    <row r="139" spans="1:14" ht="12.75" customHeight="1" x14ac:dyDescent="0.2">
      <c r="A139" s="15" t="s">
        <v>191</v>
      </c>
      <c r="B139" s="97">
        <v>1</v>
      </c>
      <c r="C139" s="31">
        <v>445</v>
      </c>
      <c r="D139" s="39">
        <v>0</v>
      </c>
      <c r="E139" s="36">
        <v>79</v>
      </c>
      <c r="F139" s="32">
        <v>0</v>
      </c>
      <c r="G139" s="50">
        <v>0</v>
      </c>
      <c r="H139" s="31">
        <v>6</v>
      </c>
      <c r="I139" s="47">
        <f t="shared" si="4"/>
        <v>531</v>
      </c>
      <c r="J139" s="124">
        <f t="shared" si="5"/>
        <v>101.14285714285714</v>
      </c>
      <c r="K139" s="5"/>
      <c r="L139" s="5"/>
      <c r="M139" s="5"/>
      <c r="N139" s="4"/>
    </row>
    <row r="140" spans="1:14" ht="12.75" customHeight="1" x14ac:dyDescent="0.2">
      <c r="A140" s="15" t="s">
        <v>192</v>
      </c>
      <c r="B140" s="97">
        <v>0</v>
      </c>
      <c r="C140" s="31">
        <v>0</v>
      </c>
      <c r="D140" s="39">
        <v>0</v>
      </c>
      <c r="E140" s="36">
        <v>87</v>
      </c>
      <c r="F140" s="32">
        <v>0</v>
      </c>
      <c r="G140" s="50">
        <v>0</v>
      </c>
      <c r="H140" s="31">
        <v>0</v>
      </c>
      <c r="I140" s="47">
        <f t="shared" si="4"/>
        <v>87</v>
      </c>
      <c r="J140" s="124">
        <f t="shared" si="5"/>
        <v>16.571428571428573</v>
      </c>
      <c r="K140" s="5"/>
      <c r="L140" s="5"/>
      <c r="M140" s="5"/>
      <c r="N140" s="4"/>
    </row>
    <row r="141" spans="1:14" ht="12.75" customHeight="1" x14ac:dyDescent="0.2">
      <c r="A141" s="15" t="s">
        <v>193</v>
      </c>
      <c r="B141" s="97">
        <v>1</v>
      </c>
      <c r="C141" s="31">
        <v>78</v>
      </c>
      <c r="D141" s="39">
        <v>2</v>
      </c>
      <c r="E141" s="36">
        <v>72</v>
      </c>
      <c r="F141" s="32">
        <v>0</v>
      </c>
      <c r="G141" s="50">
        <v>0</v>
      </c>
      <c r="H141" s="31">
        <v>0</v>
      </c>
      <c r="I141" s="47">
        <f t="shared" si="4"/>
        <v>153</v>
      </c>
      <c r="J141" s="124">
        <f t="shared" si="5"/>
        <v>29.142857142857142</v>
      </c>
      <c r="K141" s="5"/>
      <c r="L141" s="5"/>
      <c r="M141" s="5"/>
      <c r="N141" s="4"/>
    </row>
    <row r="142" spans="1:14" ht="12.75" customHeight="1" x14ac:dyDescent="0.2">
      <c r="A142" s="15" t="s">
        <v>194</v>
      </c>
      <c r="B142" s="97">
        <v>0</v>
      </c>
      <c r="C142" s="31">
        <v>114</v>
      </c>
      <c r="D142" s="39">
        <v>0</v>
      </c>
      <c r="E142" s="36">
        <v>68</v>
      </c>
      <c r="F142" s="32">
        <v>0</v>
      </c>
      <c r="G142" s="50">
        <v>0</v>
      </c>
      <c r="H142" s="31">
        <v>10</v>
      </c>
      <c r="I142" s="47">
        <f t="shared" si="4"/>
        <v>192</v>
      </c>
      <c r="J142" s="124">
        <f t="shared" si="5"/>
        <v>36.571428571428569</v>
      </c>
      <c r="K142" s="5"/>
      <c r="L142" s="5"/>
      <c r="M142" s="5"/>
      <c r="N142" s="4"/>
    </row>
    <row r="143" spans="1:14" ht="12.75" customHeight="1" x14ac:dyDescent="0.2">
      <c r="A143" s="15" t="s">
        <v>40</v>
      </c>
      <c r="B143" s="97">
        <v>0</v>
      </c>
      <c r="C143" s="31">
        <v>139</v>
      </c>
      <c r="D143" s="39">
        <v>0</v>
      </c>
      <c r="E143" s="36">
        <v>129</v>
      </c>
      <c r="F143" s="32">
        <v>0</v>
      </c>
      <c r="G143" s="50">
        <v>0</v>
      </c>
      <c r="H143" s="31">
        <v>5</v>
      </c>
      <c r="I143" s="47">
        <f t="shared" si="4"/>
        <v>273</v>
      </c>
      <c r="J143" s="124">
        <f t="shared" si="5"/>
        <v>52</v>
      </c>
      <c r="K143" s="5"/>
      <c r="L143" s="5"/>
      <c r="M143" s="5"/>
      <c r="N143" s="4"/>
    </row>
    <row r="144" spans="1:14" ht="12.75" customHeight="1" x14ac:dyDescent="0.2">
      <c r="A144" s="15" t="s">
        <v>195</v>
      </c>
      <c r="B144" s="97">
        <v>1</v>
      </c>
      <c r="C144" s="31">
        <v>121</v>
      </c>
      <c r="D144" s="39">
        <v>0</v>
      </c>
      <c r="E144" s="36">
        <v>125</v>
      </c>
      <c r="F144" s="32">
        <v>0</v>
      </c>
      <c r="G144" s="50">
        <v>0</v>
      </c>
      <c r="H144" s="31">
        <v>1</v>
      </c>
      <c r="I144" s="47">
        <f t="shared" si="4"/>
        <v>248</v>
      </c>
      <c r="J144" s="124">
        <f t="shared" si="5"/>
        <v>47.238095238095241</v>
      </c>
      <c r="K144" s="5"/>
      <c r="L144" s="5"/>
      <c r="M144" s="5"/>
      <c r="N144" s="4"/>
    </row>
    <row r="145" spans="1:14" ht="12.75" customHeight="1" x14ac:dyDescent="0.2">
      <c r="A145" s="15" t="s">
        <v>33</v>
      </c>
      <c r="B145" s="97">
        <v>0</v>
      </c>
      <c r="C145" s="31">
        <v>162</v>
      </c>
      <c r="D145" s="39">
        <v>1</v>
      </c>
      <c r="E145" s="36">
        <v>116</v>
      </c>
      <c r="F145" s="32">
        <v>0</v>
      </c>
      <c r="G145" s="50">
        <v>0</v>
      </c>
      <c r="H145" s="31">
        <v>3</v>
      </c>
      <c r="I145" s="47">
        <f t="shared" si="4"/>
        <v>282</v>
      </c>
      <c r="J145" s="124">
        <f t="shared" si="5"/>
        <v>53.714285714285715</v>
      </c>
      <c r="K145" s="5"/>
      <c r="L145" s="5"/>
      <c r="M145" s="5"/>
      <c r="N145" s="4"/>
    </row>
    <row r="146" spans="1:14" ht="12.75" customHeight="1" x14ac:dyDescent="0.2">
      <c r="A146" s="15" t="s">
        <v>41</v>
      </c>
      <c r="B146" s="97">
        <v>0</v>
      </c>
      <c r="C146" s="31">
        <v>274</v>
      </c>
      <c r="D146" s="39">
        <v>3</v>
      </c>
      <c r="E146" s="36">
        <v>183</v>
      </c>
      <c r="F146" s="32">
        <v>2</v>
      </c>
      <c r="G146" s="50">
        <v>0</v>
      </c>
      <c r="H146" s="31">
        <v>13</v>
      </c>
      <c r="I146" s="47">
        <f t="shared" si="4"/>
        <v>475</v>
      </c>
      <c r="J146" s="124">
        <f t="shared" si="5"/>
        <v>90.476190476190482</v>
      </c>
      <c r="K146" s="5"/>
      <c r="L146" s="5"/>
      <c r="M146" s="5"/>
      <c r="N146" s="4"/>
    </row>
    <row r="147" spans="1:14" ht="12.75" customHeight="1" x14ac:dyDescent="0.2">
      <c r="A147" s="15" t="s">
        <v>196</v>
      </c>
      <c r="B147" s="97">
        <v>2</v>
      </c>
      <c r="C147" s="31">
        <v>249</v>
      </c>
      <c r="D147" s="39">
        <v>0</v>
      </c>
      <c r="E147" s="36">
        <v>211</v>
      </c>
      <c r="F147" s="32">
        <v>2</v>
      </c>
      <c r="G147" s="50">
        <v>0</v>
      </c>
      <c r="H147" s="31">
        <v>6</v>
      </c>
      <c r="I147" s="47">
        <f t="shared" si="4"/>
        <v>470</v>
      </c>
      <c r="J147" s="124">
        <f t="shared" si="5"/>
        <v>89.523809523809518</v>
      </c>
      <c r="K147" s="5"/>
      <c r="L147" s="5"/>
      <c r="M147" s="5"/>
      <c r="N147" s="4"/>
    </row>
    <row r="148" spans="1:14" ht="12.75" customHeight="1" x14ac:dyDescent="0.2">
      <c r="A148" s="15" t="s">
        <v>197</v>
      </c>
      <c r="B148" s="97">
        <v>0</v>
      </c>
      <c r="C148" s="31">
        <v>275</v>
      </c>
      <c r="D148" s="39">
        <v>3</v>
      </c>
      <c r="E148" s="36">
        <v>289</v>
      </c>
      <c r="F148" s="32">
        <v>0</v>
      </c>
      <c r="G148" s="50">
        <v>0</v>
      </c>
      <c r="H148" s="31">
        <v>1</v>
      </c>
      <c r="I148" s="47">
        <f t="shared" si="4"/>
        <v>568</v>
      </c>
      <c r="J148" s="124">
        <f t="shared" si="5"/>
        <v>108.19047619047619</v>
      </c>
      <c r="K148" s="5"/>
      <c r="L148" s="5"/>
      <c r="M148" s="5"/>
      <c r="N148" s="4"/>
    </row>
    <row r="149" spans="1:14" ht="12.75" customHeight="1" x14ac:dyDescent="0.2">
      <c r="A149" s="15" t="s">
        <v>42</v>
      </c>
      <c r="B149" s="97">
        <v>2</v>
      </c>
      <c r="C149" s="31">
        <v>78</v>
      </c>
      <c r="D149" s="39">
        <v>3</v>
      </c>
      <c r="E149" s="36">
        <v>123</v>
      </c>
      <c r="F149" s="32">
        <v>0</v>
      </c>
      <c r="G149" s="50">
        <v>0</v>
      </c>
      <c r="H149" s="31">
        <v>8</v>
      </c>
      <c r="I149" s="47">
        <f t="shared" si="4"/>
        <v>214</v>
      </c>
      <c r="J149" s="124">
        <f t="shared" si="5"/>
        <v>40.761904761904759</v>
      </c>
      <c r="K149" s="5"/>
      <c r="L149" s="5"/>
      <c r="M149" s="5"/>
      <c r="N149" s="4"/>
    </row>
    <row r="150" spans="1:14" ht="12.75" customHeight="1" x14ac:dyDescent="0.2">
      <c r="A150" s="15" t="s">
        <v>198</v>
      </c>
      <c r="B150" s="97">
        <v>2</v>
      </c>
      <c r="C150" s="31">
        <v>163</v>
      </c>
      <c r="D150" s="39">
        <v>5</v>
      </c>
      <c r="E150" s="36">
        <v>224</v>
      </c>
      <c r="F150" s="32">
        <v>2</v>
      </c>
      <c r="G150" s="50">
        <v>0</v>
      </c>
      <c r="H150" s="31">
        <v>4</v>
      </c>
      <c r="I150" s="47">
        <f t="shared" si="4"/>
        <v>400</v>
      </c>
      <c r="J150" s="124">
        <f t="shared" si="5"/>
        <v>76.19047619047619</v>
      </c>
      <c r="K150" s="5"/>
      <c r="L150" s="5"/>
      <c r="M150" s="5"/>
      <c r="N150" s="4"/>
    </row>
    <row r="151" spans="1:14" ht="12.75" customHeight="1" x14ac:dyDescent="0.2">
      <c r="A151" s="15" t="s">
        <v>47</v>
      </c>
      <c r="B151" s="97">
        <v>2</v>
      </c>
      <c r="C151" s="31">
        <v>179</v>
      </c>
      <c r="D151" s="39">
        <v>0</v>
      </c>
      <c r="E151" s="36">
        <v>285</v>
      </c>
      <c r="F151" s="32">
        <v>0</v>
      </c>
      <c r="G151" s="50">
        <v>0</v>
      </c>
      <c r="H151" s="31">
        <v>0</v>
      </c>
      <c r="I151" s="47">
        <f t="shared" si="4"/>
        <v>466</v>
      </c>
      <c r="J151" s="124">
        <f t="shared" si="5"/>
        <v>88.761904761904759</v>
      </c>
      <c r="K151" s="5"/>
      <c r="L151" s="5"/>
      <c r="M151" s="5"/>
      <c r="N151" s="4"/>
    </row>
    <row r="152" spans="1:14" ht="12.75" customHeight="1" x14ac:dyDescent="0.2">
      <c r="A152" s="15" t="s">
        <v>199</v>
      </c>
      <c r="B152" s="97">
        <v>1</v>
      </c>
      <c r="C152" s="31">
        <v>480</v>
      </c>
      <c r="D152" s="39">
        <v>0</v>
      </c>
      <c r="E152" s="36">
        <v>707</v>
      </c>
      <c r="F152" s="32">
        <v>0</v>
      </c>
      <c r="G152" s="50">
        <v>0</v>
      </c>
      <c r="H152" s="31">
        <v>0</v>
      </c>
      <c r="I152" s="47">
        <f t="shared" si="4"/>
        <v>1188</v>
      </c>
      <c r="J152" s="124">
        <f t="shared" si="5"/>
        <v>226.28571428571428</v>
      </c>
      <c r="K152" s="5"/>
      <c r="L152" s="5"/>
      <c r="M152" s="5"/>
      <c r="N152" s="4"/>
    </row>
    <row r="153" spans="1:14" ht="12.75" customHeight="1" x14ac:dyDescent="0.2">
      <c r="A153" s="15" t="s">
        <v>43</v>
      </c>
      <c r="B153" s="97">
        <v>0</v>
      </c>
      <c r="C153" s="31">
        <v>107</v>
      </c>
      <c r="D153" s="39">
        <v>0</v>
      </c>
      <c r="E153" s="36">
        <v>67</v>
      </c>
      <c r="F153" s="32">
        <v>3</v>
      </c>
      <c r="G153" s="50">
        <v>0</v>
      </c>
      <c r="H153" s="31">
        <v>4</v>
      </c>
      <c r="I153" s="47">
        <f t="shared" si="4"/>
        <v>181</v>
      </c>
      <c r="J153" s="124">
        <f t="shared" si="5"/>
        <v>34.476190476190474</v>
      </c>
      <c r="K153" s="5"/>
      <c r="L153" s="5"/>
      <c r="M153" s="5"/>
      <c r="N153" s="4"/>
    </row>
    <row r="154" spans="1:14" ht="12.75" customHeight="1" x14ac:dyDescent="0.2">
      <c r="A154" s="15" t="s">
        <v>200</v>
      </c>
      <c r="B154" s="97">
        <v>0</v>
      </c>
      <c r="C154" s="31">
        <v>63</v>
      </c>
      <c r="D154" s="39">
        <v>0</v>
      </c>
      <c r="E154" s="36">
        <v>29</v>
      </c>
      <c r="F154" s="32">
        <v>1</v>
      </c>
      <c r="G154" s="50">
        <v>0</v>
      </c>
      <c r="H154" s="31">
        <v>5</v>
      </c>
      <c r="I154" s="47">
        <f t="shared" si="4"/>
        <v>98</v>
      </c>
      <c r="J154" s="124">
        <f t="shared" si="5"/>
        <v>18.666666666666668</v>
      </c>
      <c r="K154" s="5"/>
      <c r="L154" s="5"/>
      <c r="M154" s="5"/>
      <c r="N154" s="4"/>
    </row>
    <row r="155" spans="1:14" ht="12.75" customHeight="1" x14ac:dyDescent="0.2">
      <c r="A155" s="15" t="s">
        <v>46</v>
      </c>
      <c r="B155" s="97">
        <v>1</v>
      </c>
      <c r="C155" s="31">
        <v>341</v>
      </c>
      <c r="D155" s="39">
        <v>10</v>
      </c>
      <c r="E155" s="36">
        <v>36</v>
      </c>
      <c r="F155" s="32">
        <v>3</v>
      </c>
      <c r="G155" s="50">
        <v>0</v>
      </c>
      <c r="H155" s="31">
        <v>11</v>
      </c>
      <c r="I155" s="47">
        <f t="shared" si="4"/>
        <v>402</v>
      </c>
      <c r="J155" s="124">
        <f t="shared" si="5"/>
        <v>76.571428571428569</v>
      </c>
      <c r="K155" s="5"/>
      <c r="L155" s="5"/>
      <c r="M155" s="5"/>
      <c r="N155" s="4"/>
    </row>
    <row r="156" spans="1:14" ht="12.75" customHeight="1" x14ac:dyDescent="0.2">
      <c r="A156" s="15" t="s">
        <v>201</v>
      </c>
      <c r="B156" s="97">
        <v>4</v>
      </c>
      <c r="C156" s="31">
        <v>251</v>
      </c>
      <c r="D156" s="39">
        <v>8</v>
      </c>
      <c r="E156" s="36">
        <v>24</v>
      </c>
      <c r="F156" s="32">
        <v>0</v>
      </c>
      <c r="G156" s="50">
        <v>0</v>
      </c>
      <c r="H156" s="31">
        <v>21</v>
      </c>
      <c r="I156" s="47">
        <f t="shared" si="4"/>
        <v>308</v>
      </c>
      <c r="J156" s="124">
        <f t="shared" si="5"/>
        <v>58.666666666666664</v>
      </c>
      <c r="K156" s="5"/>
      <c r="L156" s="5"/>
      <c r="M156" s="5"/>
      <c r="N156" s="4"/>
    </row>
    <row r="157" spans="1:14" ht="12.75" customHeight="1" x14ac:dyDescent="0.2">
      <c r="A157" s="15" t="s">
        <v>202</v>
      </c>
      <c r="B157" s="97">
        <v>4</v>
      </c>
      <c r="C157" s="31">
        <v>228</v>
      </c>
      <c r="D157" s="39">
        <v>4</v>
      </c>
      <c r="E157" s="36">
        <v>26</v>
      </c>
      <c r="F157" s="32">
        <v>0</v>
      </c>
      <c r="G157" s="50">
        <v>0</v>
      </c>
      <c r="H157" s="31">
        <v>11</v>
      </c>
      <c r="I157" s="47">
        <f t="shared" si="4"/>
        <v>273</v>
      </c>
      <c r="J157" s="124">
        <f t="shared" si="5"/>
        <v>52</v>
      </c>
      <c r="K157" s="5"/>
      <c r="L157" s="5"/>
      <c r="M157" s="5"/>
      <c r="N157" s="4"/>
    </row>
    <row r="158" spans="1:14" ht="12.75" customHeight="1" x14ac:dyDescent="0.2">
      <c r="A158" s="15" t="s">
        <v>203</v>
      </c>
      <c r="B158" s="97">
        <v>2</v>
      </c>
      <c r="C158" s="31">
        <v>300</v>
      </c>
      <c r="D158" s="39">
        <v>13</v>
      </c>
      <c r="E158" s="36">
        <v>72</v>
      </c>
      <c r="F158" s="32">
        <v>0</v>
      </c>
      <c r="G158" s="50">
        <v>0</v>
      </c>
      <c r="H158" s="31">
        <v>11</v>
      </c>
      <c r="I158" s="47">
        <f t="shared" si="4"/>
        <v>398</v>
      </c>
      <c r="J158" s="124">
        <f t="shared" si="5"/>
        <v>75.80952380952381</v>
      </c>
      <c r="K158" s="5"/>
      <c r="L158" s="5"/>
      <c r="M158" s="5"/>
      <c r="N158" s="4"/>
    </row>
    <row r="159" spans="1:14" ht="12.75" customHeight="1" x14ac:dyDescent="0.2">
      <c r="A159" s="15" t="s">
        <v>204</v>
      </c>
      <c r="B159" s="97">
        <v>1</v>
      </c>
      <c r="C159" s="31">
        <v>265</v>
      </c>
      <c r="D159" s="39">
        <v>14</v>
      </c>
      <c r="E159" s="36">
        <v>68</v>
      </c>
      <c r="F159" s="32">
        <v>1</v>
      </c>
      <c r="G159" s="50">
        <v>0</v>
      </c>
      <c r="H159" s="31">
        <v>15</v>
      </c>
      <c r="I159" s="47">
        <f t="shared" si="4"/>
        <v>364</v>
      </c>
      <c r="J159" s="124">
        <f t="shared" si="5"/>
        <v>69.333333333333329</v>
      </c>
      <c r="K159" s="5"/>
      <c r="L159" s="5"/>
      <c r="M159" s="5"/>
      <c r="N159" s="4"/>
    </row>
    <row r="160" spans="1:14" ht="12.75" customHeight="1" x14ac:dyDescent="0.2">
      <c r="A160" s="19" t="s">
        <v>13</v>
      </c>
      <c r="B160" s="97">
        <v>0</v>
      </c>
      <c r="C160" s="31">
        <v>279</v>
      </c>
      <c r="D160" s="39">
        <v>0</v>
      </c>
      <c r="E160" s="36">
        <v>93</v>
      </c>
      <c r="F160" s="32">
        <v>4</v>
      </c>
      <c r="G160" s="50">
        <v>0</v>
      </c>
      <c r="H160" s="31">
        <v>4</v>
      </c>
      <c r="I160" s="47">
        <f t="shared" si="4"/>
        <v>380</v>
      </c>
      <c r="J160" s="124">
        <f t="shared" si="5"/>
        <v>72.38095238095238</v>
      </c>
      <c r="K160" s="5"/>
      <c r="L160" s="5"/>
      <c r="M160" s="5"/>
      <c r="N160" s="4"/>
    </row>
    <row r="161" spans="1:14" ht="12.75" customHeight="1" x14ac:dyDescent="0.2">
      <c r="A161" s="15" t="s">
        <v>14</v>
      </c>
      <c r="B161" s="97">
        <v>1</v>
      </c>
      <c r="C161" s="31">
        <v>205</v>
      </c>
      <c r="D161" s="39">
        <v>2</v>
      </c>
      <c r="E161" s="36">
        <v>663</v>
      </c>
      <c r="F161" s="32">
        <v>1</v>
      </c>
      <c r="G161" s="50">
        <v>0</v>
      </c>
      <c r="H161" s="31">
        <v>2</v>
      </c>
      <c r="I161" s="47">
        <f t="shared" si="4"/>
        <v>874</v>
      </c>
      <c r="J161" s="124">
        <f t="shared" si="5"/>
        <v>166.47619047619048</v>
      </c>
      <c r="K161" s="5"/>
      <c r="L161" s="5"/>
      <c r="M161" s="5"/>
      <c r="N161" s="4"/>
    </row>
    <row r="162" spans="1:14" ht="12.75" customHeight="1" x14ac:dyDescent="0.2">
      <c r="A162" s="17" t="s">
        <v>15</v>
      </c>
      <c r="B162" s="97">
        <v>1</v>
      </c>
      <c r="C162" s="31">
        <v>203</v>
      </c>
      <c r="D162" s="39">
        <v>0</v>
      </c>
      <c r="E162" s="36">
        <v>200</v>
      </c>
      <c r="F162" s="32">
        <v>2</v>
      </c>
      <c r="G162" s="50">
        <v>0</v>
      </c>
      <c r="H162" s="31">
        <v>13</v>
      </c>
      <c r="I162" s="47">
        <f t="shared" si="4"/>
        <v>419</v>
      </c>
      <c r="J162" s="124">
        <f t="shared" si="5"/>
        <v>79.80952380952381</v>
      </c>
      <c r="K162" s="5"/>
      <c r="L162" s="5"/>
      <c r="M162" s="5"/>
      <c r="N162" s="4"/>
    </row>
    <row r="163" spans="1:14" ht="12.75" customHeight="1" x14ac:dyDescent="0.2">
      <c r="A163" s="15" t="s">
        <v>44</v>
      </c>
      <c r="B163" s="97">
        <v>3</v>
      </c>
      <c r="C163" s="31">
        <v>117</v>
      </c>
      <c r="D163" s="39">
        <v>1</v>
      </c>
      <c r="E163" s="36">
        <v>58</v>
      </c>
      <c r="F163" s="32">
        <v>1</v>
      </c>
      <c r="G163" s="50">
        <v>0</v>
      </c>
      <c r="H163" s="31">
        <v>8</v>
      </c>
      <c r="I163" s="47">
        <f t="shared" si="4"/>
        <v>188</v>
      </c>
      <c r="J163" s="124">
        <f t="shared" si="5"/>
        <v>35.80952380952381</v>
      </c>
      <c r="K163" s="5"/>
      <c r="L163" s="5"/>
      <c r="M163" s="5"/>
      <c r="N163" s="4"/>
    </row>
    <row r="164" spans="1:14" ht="12.75" customHeight="1" x14ac:dyDescent="0.2">
      <c r="A164" s="15" t="s">
        <v>205</v>
      </c>
      <c r="B164" s="97">
        <v>0</v>
      </c>
      <c r="C164" s="31">
        <v>168</v>
      </c>
      <c r="D164" s="39">
        <v>0</v>
      </c>
      <c r="E164" s="36">
        <v>31</v>
      </c>
      <c r="F164" s="32">
        <v>1</v>
      </c>
      <c r="G164" s="50">
        <v>0</v>
      </c>
      <c r="H164" s="31">
        <v>4</v>
      </c>
      <c r="I164" s="47">
        <f t="shared" si="4"/>
        <v>204</v>
      </c>
      <c r="J164" s="124">
        <f t="shared" si="5"/>
        <v>38.857142857142854</v>
      </c>
      <c r="K164" s="5"/>
      <c r="L164" s="5"/>
      <c r="M164" s="5"/>
      <c r="N164" s="4"/>
    </row>
    <row r="165" spans="1:14" ht="12.75" customHeight="1" x14ac:dyDescent="0.2">
      <c r="A165" s="15" t="s">
        <v>206</v>
      </c>
      <c r="B165" s="97">
        <v>3</v>
      </c>
      <c r="C165" s="31">
        <v>524</v>
      </c>
      <c r="D165" s="39">
        <v>0</v>
      </c>
      <c r="E165" s="36">
        <v>120</v>
      </c>
      <c r="F165" s="32">
        <v>0</v>
      </c>
      <c r="G165" s="50">
        <v>0</v>
      </c>
      <c r="H165" s="31">
        <v>1</v>
      </c>
      <c r="I165" s="47">
        <f t="shared" si="4"/>
        <v>648</v>
      </c>
      <c r="J165" s="124">
        <f t="shared" si="5"/>
        <v>123.42857142857143</v>
      </c>
      <c r="K165" s="5"/>
      <c r="L165" s="5"/>
      <c r="M165" s="5"/>
      <c r="N165" s="4"/>
    </row>
    <row r="166" spans="1:14" ht="12.75" customHeight="1" x14ac:dyDescent="0.2">
      <c r="A166" s="15" t="s">
        <v>207</v>
      </c>
      <c r="B166" s="97">
        <v>1</v>
      </c>
      <c r="C166" s="31">
        <v>521</v>
      </c>
      <c r="D166" s="39">
        <v>0</v>
      </c>
      <c r="E166" s="36">
        <v>202</v>
      </c>
      <c r="F166" s="32">
        <v>0</v>
      </c>
      <c r="G166" s="50">
        <v>0</v>
      </c>
      <c r="H166" s="31">
        <v>0</v>
      </c>
      <c r="I166" s="47">
        <f t="shared" si="4"/>
        <v>724</v>
      </c>
      <c r="J166" s="124">
        <f t="shared" si="5"/>
        <v>137.9047619047619</v>
      </c>
      <c r="K166" s="5"/>
      <c r="L166" s="5"/>
      <c r="M166" s="5"/>
      <c r="N166" s="4"/>
    </row>
    <row r="167" spans="1:14" ht="12.75" customHeight="1" x14ac:dyDescent="0.2">
      <c r="A167" s="15" t="s">
        <v>208</v>
      </c>
      <c r="B167" s="97">
        <v>4</v>
      </c>
      <c r="C167" s="31">
        <v>408</v>
      </c>
      <c r="D167" s="39">
        <v>1</v>
      </c>
      <c r="E167" s="36">
        <v>89</v>
      </c>
      <c r="F167" s="32">
        <v>0</v>
      </c>
      <c r="G167" s="50">
        <v>0</v>
      </c>
      <c r="H167" s="31">
        <v>16</v>
      </c>
      <c r="I167" s="47">
        <f t="shared" si="4"/>
        <v>518</v>
      </c>
      <c r="J167" s="124">
        <f t="shared" si="5"/>
        <v>98.666666666666671</v>
      </c>
      <c r="K167" s="5"/>
      <c r="L167" s="5"/>
      <c r="M167" s="5"/>
      <c r="N167" s="4"/>
    </row>
    <row r="168" spans="1:14" ht="12.75" customHeight="1" x14ac:dyDescent="0.2">
      <c r="A168" s="15" t="s">
        <v>209</v>
      </c>
      <c r="B168" s="97">
        <v>1</v>
      </c>
      <c r="C168" s="31">
        <v>375</v>
      </c>
      <c r="D168" s="39">
        <v>2</v>
      </c>
      <c r="E168" s="36">
        <v>84</v>
      </c>
      <c r="F168" s="32">
        <v>2</v>
      </c>
      <c r="G168" s="50">
        <v>0</v>
      </c>
      <c r="H168" s="31">
        <v>5</v>
      </c>
      <c r="I168" s="47">
        <f t="shared" si="4"/>
        <v>469</v>
      </c>
      <c r="J168" s="124">
        <f t="shared" si="5"/>
        <v>89.333333333333329</v>
      </c>
      <c r="K168" s="5"/>
      <c r="L168" s="5"/>
      <c r="M168" s="5"/>
      <c r="N168" s="4"/>
    </row>
    <row r="169" spans="1:14" ht="12.75" customHeight="1" x14ac:dyDescent="0.2">
      <c r="A169" s="15" t="s">
        <v>45</v>
      </c>
      <c r="B169" s="97">
        <v>1</v>
      </c>
      <c r="C169" s="31">
        <v>588</v>
      </c>
      <c r="D169" s="39">
        <v>0</v>
      </c>
      <c r="E169" s="36">
        <v>111</v>
      </c>
      <c r="F169" s="32">
        <v>0</v>
      </c>
      <c r="G169" s="50">
        <v>0</v>
      </c>
      <c r="H169" s="31">
        <v>7</v>
      </c>
      <c r="I169" s="47">
        <f t="shared" si="4"/>
        <v>707</v>
      </c>
      <c r="J169" s="124">
        <f t="shared" si="5"/>
        <v>134.66666666666666</v>
      </c>
      <c r="K169" s="5"/>
      <c r="L169" s="5"/>
      <c r="M169" s="5"/>
      <c r="N169" s="4"/>
    </row>
    <row r="170" spans="1:14" ht="12.75" customHeight="1" x14ac:dyDescent="0.2">
      <c r="A170" s="15" t="s">
        <v>210</v>
      </c>
      <c r="B170" s="97">
        <v>1</v>
      </c>
      <c r="C170" s="31">
        <v>656</v>
      </c>
      <c r="D170" s="39">
        <v>0</v>
      </c>
      <c r="E170" s="36">
        <v>208</v>
      </c>
      <c r="F170" s="32">
        <v>0</v>
      </c>
      <c r="G170" s="50">
        <v>0</v>
      </c>
      <c r="H170" s="31">
        <v>6</v>
      </c>
      <c r="I170" s="47">
        <f t="shared" si="4"/>
        <v>871</v>
      </c>
      <c r="J170" s="124">
        <f t="shared" si="5"/>
        <v>165.9047619047619</v>
      </c>
      <c r="K170" s="5"/>
      <c r="L170" s="5"/>
      <c r="M170" s="5"/>
      <c r="N170" s="4"/>
    </row>
    <row r="171" spans="1:14" ht="12.75" customHeight="1" x14ac:dyDescent="0.2">
      <c r="A171" s="15" t="s">
        <v>211</v>
      </c>
      <c r="B171" s="97">
        <v>1</v>
      </c>
      <c r="C171" s="31">
        <v>953</v>
      </c>
      <c r="D171" s="39">
        <v>0</v>
      </c>
      <c r="E171" s="36">
        <v>74</v>
      </c>
      <c r="F171" s="32">
        <v>2</v>
      </c>
      <c r="G171" s="50">
        <v>0</v>
      </c>
      <c r="H171" s="31">
        <v>10</v>
      </c>
      <c r="I171" s="47">
        <f t="shared" si="4"/>
        <v>1040</v>
      </c>
      <c r="J171" s="124">
        <f t="shared" si="5"/>
        <v>198.0952380952381</v>
      </c>
      <c r="K171" s="5"/>
      <c r="L171" s="5"/>
      <c r="M171" s="5"/>
      <c r="N171" s="4"/>
    </row>
    <row r="172" spans="1:14" ht="12.75" customHeight="1" x14ac:dyDescent="0.2">
      <c r="A172" s="15" t="s">
        <v>79</v>
      </c>
      <c r="B172" s="97">
        <v>1</v>
      </c>
      <c r="C172" s="31">
        <v>138</v>
      </c>
      <c r="D172" s="39">
        <v>0</v>
      </c>
      <c r="E172" s="36">
        <v>173</v>
      </c>
      <c r="F172" s="32">
        <v>0</v>
      </c>
      <c r="G172" s="50">
        <v>0</v>
      </c>
      <c r="H172" s="31">
        <v>1</v>
      </c>
      <c r="I172" s="47">
        <f t="shared" si="4"/>
        <v>313</v>
      </c>
      <c r="J172" s="124">
        <f t="shared" si="5"/>
        <v>59.61904761904762</v>
      </c>
      <c r="K172" s="5"/>
      <c r="L172" s="5"/>
      <c r="M172" s="5"/>
      <c r="N172" s="4"/>
    </row>
    <row r="173" spans="1:14" ht="12.75" customHeight="1" x14ac:dyDescent="0.2">
      <c r="A173" s="15" t="s">
        <v>212</v>
      </c>
      <c r="B173" s="97">
        <v>3</v>
      </c>
      <c r="C173" s="31">
        <v>200</v>
      </c>
      <c r="D173" s="39">
        <v>0</v>
      </c>
      <c r="E173" s="36">
        <v>93</v>
      </c>
      <c r="F173" s="32">
        <v>4</v>
      </c>
      <c r="G173" s="50">
        <v>0</v>
      </c>
      <c r="H173" s="31">
        <v>3</v>
      </c>
      <c r="I173" s="47">
        <f t="shared" si="4"/>
        <v>303</v>
      </c>
      <c r="J173" s="124">
        <f t="shared" si="5"/>
        <v>57.714285714285715</v>
      </c>
      <c r="K173" s="5"/>
      <c r="L173" s="5"/>
      <c r="M173" s="5"/>
      <c r="N173" s="4"/>
    </row>
    <row r="174" spans="1:14" ht="12.75" customHeight="1" x14ac:dyDescent="0.2">
      <c r="A174" s="15" t="s">
        <v>16</v>
      </c>
      <c r="B174" s="97">
        <v>2</v>
      </c>
      <c r="C174" s="31">
        <v>136</v>
      </c>
      <c r="D174" s="39">
        <v>0</v>
      </c>
      <c r="E174" s="36">
        <v>186</v>
      </c>
      <c r="F174" s="32">
        <v>0</v>
      </c>
      <c r="G174" s="50">
        <v>0</v>
      </c>
      <c r="H174" s="31">
        <v>2</v>
      </c>
      <c r="I174" s="47">
        <f t="shared" si="4"/>
        <v>326</v>
      </c>
      <c r="J174" s="124">
        <f t="shared" si="5"/>
        <v>62.095238095238095</v>
      </c>
      <c r="K174" s="5"/>
      <c r="L174" s="5"/>
      <c r="M174" s="5"/>
      <c r="N174" s="4"/>
    </row>
    <row r="175" spans="1:14" ht="12.75" customHeight="1" x14ac:dyDescent="0.2">
      <c r="A175" s="15" t="s">
        <v>23</v>
      </c>
      <c r="B175" s="97">
        <v>1</v>
      </c>
      <c r="C175" s="31">
        <v>573</v>
      </c>
      <c r="D175" s="39">
        <v>0</v>
      </c>
      <c r="E175" s="36">
        <v>83</v>
      </c>
      <c r="F175" s="32">
        <v>0</v>
      </c>
      <c r="G175" s="50">
        <v>0</v>
      </c>
      <c r="H175" s="31">
        <v>3</v>
      </c>
      <c r="I175" s="47">
        <f t="shared" si="4"/>
        <v>660</v>
      </c>
      <c r="J175" s="124">
        <f t="shared" si="5"/>
        <v>125.71428571428571</v>
      </c>
      <c r="K175" s="5"/>
      <c r="L175" s="5"/>
      <c r="M175" s="5"/>
      <c r="N175" s="4"/>
    </row>
    <row r="176" spans="1:14" ht="12.75" customHeight="1" x14ac:dyDescent="0.2">
      <c r="A176" s="15" t="s">
        <v>17</v>
      </c>
      <c r="B176" s="97">
        <v>2</v>
      </c>
      <c r="C176" s="31">
        <v>181</v>
      </c>
      <c r="D176" s="39">
        <v>3</v>
      </c>
      <c r="E176" s="36">
        <v>105</v>
      </c>
      <c r="F176" s="32">
        <v>0</v>
      </c>
      <c r="G176" s="50">
        <v>0</v>
      </c>
      <c r="H176" s="31">
        <v>10</v>
      </c>
      <c r="I176" s="47">
        <f t="shared" si="4"/>
        <v>301</v>
      </c>
      <c r="J176" s="124">
        <f t="shared" si="5"/>
        <v>57.333333333333336</v>
      </c>
      <c r="K176" s="5"/>
      <c r="L176" s="5"/>
      <c r="M176" s="5"/>
      <c r="N176" s="4"/>
    </row>
    <row r="177" spans="1:14" ht="12.75" customHeight="1" x14ac:dyDescent="0.2">
      <c r="A177" s="15" t="s">
        <v>18</v>
      </c>
      <c r="B177" s="97">
        <v>0</v>
      </c>
      <c r="C177" s="31">
        <v>97</v>
      </c>
      <c r="D177" s="39">
        <v>3</v>
      </c>
      <c r="E177" s="36">
        <v>35</v>
      </c>
      <c r="F177" s="32">
        <v>0</v>
      </c>
      <c r="G177" s="50">
        <v>0</v>
      </c>
      <c r="H177" s="31">
        <v>1</v>
      </c>
      <c r="I177" s="47">
        <f t="shared" si="4"/>
        <v>136</v>
      </c>
      <c r="J177" s="124">
        <f t="shared" si="5"/>
        <v>25.904761904761905</v>
      </c>
      <c r="K177" s="5"/>
      <c r="L177" s="5"/>
      <c r="M177" s="5"/>
      <c r="N177" s="4"/>
    </row>
    <row r="178" spans="1:14" ht="12.75" customHeight="1" x14ac:dyDescent="0.2">
      <c r="A178" s="15" t="s">
        <v>19</v>
      </c>
      <c r="B178" s="97">
        <v>0</v>
      </c>
      <c r="C178" s="31">
        <v>141</v>
      </c>
      <c r="D178" s="39">
        <v>0</v>
      </c>
      <c r="E178" s="36">
        <v>144</v>
      </c>
      <c r="F178" s="32">
        <v>0</v>
      </c>
      <c r="G178" s="50">
        <v>0</v>
      </c>
      <c r="H178" s="31">
        <v>3</v>
      </c>
      <c r="I178" s="47">
        <f t="shared" si="4"/>
        <v>288</v>
      </c>
      <c r="J178" s="124">
        <f t="shared" si="5"/>
        <v>54.857142857142854</v>
      </c>
      <c r="K178" s="5"/>
      <c r="L178" s="5"/>
      <c r="M178" s="5"/>
      <c r="N178" s="4"/>
    </row>
    <row r="179" spans="1:14" ht="12.75" customHeight="1" x14ac:dyDescent="0.2">
      <c r="A179" s="15" t="s">
        <v>20</v>
      </c>
      <c r="B179" s="97">
        <v>5</v>
      </c>
      <c r="C179" s="31">
        <v>169</v>
      </c>
      <c r="D179" s="39">
        <v>0</v>
      </c>
      <c r="E179" s="36">
        <v>155</v>
      </c>
      <c r="F179" s="32">
        <v>1</v>
      </c>
      <c r="G179" s="50">
        <v>0</v>
      </c>
      <c r="H179" s="31">
        <v>7</v>
      </c>
      <c r="I179" s="47">
        <f t="shared" si="4"/>
        <v>337</v>
      </c>
      <c r="J179" s="124">
        <f t="shared" si="5"/>
        <v>64.19047619047619</v>
      </c>
      <c r="K179" s="5"/>
      <c r="L179" s="5"/>
      <c r="M179" s="5"/>
      <c r="N179" s="4"/>
    </row>
    <row r="180" spans="1:14" ht="12.75" customHeight="1" x14ac:dyDescent="0.2">
      <c r="A180" s="15" t="s">
        <v>213</v>
      </c>
      <c r="B180" s="97">
        <v>3</v>
      </c>
      <c r="C180" s="31">
        <v>212</v>
      </c>
      <c r="D180" s="39">
        <v>0</v>
      </c>
      <c r="E180" s="36">
        <v>14</v>
      </c>
      <c r="F180" s="32">
        <v>0</v>
      </c>
      <c r="G180" s="50">
        <v>0</v>
      </c>
      <c r="H180" s="31">
        <v>0</v>
      </c>
      <c r="I180" s="47">
        <f t="shared" si="4"/>
        <v>229</v>
      </c>
      <c r="J180" s="124">
        <f t="shared" si="5"/>
        <v>43.61904761904762</v>
      </c>
      <c r="K180" s="5"/>
      <c r="L180" s="5"/>
      <c r="M180" s="5"/>
      <c r="N180" s="4"/>
    </row>
    <row r="181" spans="1:14" ht="12.75" customHeight="1" x14ac:dyDescent="0.2">
      <c r="A181" s="15" t="s">
        <v>216</v>
      </c>
      <c r="B181" s="97">
        <v>0</v>
      </c>
      <c r="C181" s="31">
        <v>231</v>
      </c>
      <c r="D181" s="39">
        <v>0</v>
      </c>
      <c r="E181" s="36">
        <v>23</v>
      </c>
      <c r="F181" s="32">
        <v>0</v>
      </c>
      <c r="G181" s="50">
        <v>0</v>
      </c>
      <c r="H181" s="31">
        <v>1</v>
      </c>
      <c r="I181" s="47">
        <f t="shared" si="4"/>
        <v>255</v>
      </c>
      <c r="J181" s="124">
        <f t="shared" si="5"/>
        <v>48.571428571428569</v>
      </c>
      <c r="K181" s="5"/>
      <c r="L181" s="5"/>
      <c r="M181" s="5"/>
      <c r="N181" s="4"/>
    </row>
    <row r="182" spans="1:14" ht="12.75" customHeight="1" x14ac:dyDescent="0.2">
      <c r="A182" s="15" t="s">
        <v>215</v>
      </c>
      <c r="B182" s="97">
        <v>0</v>
      </c>
      <c r="C182" s="31">
        <v>600</v>
      </c>
      <c r="D182" s="39">
        <v>0</v>
      </c>
      <c r="E182" s="36">
        <v>84</v>
      </c>
      <c r="F182" s="32">
        <v>5</v>
      </c>
      <c r="G182" s="50">
        <v>0</v>
      </c>
      <c r="H182" s="31">
        <v>13</v>
      </c>
      <c r="I182" s="47">
        <f t="shared" si="4"/>
        <v>702</v>
      </c>
      <c r="J182" s="124">
        <f t="shared" si="5"/>
        <v>133.71428571428572</v>
      </c>
      <c r="K182" s="5"/>
      <c r="L182" s="5"/>
      <c r="M182" s="5"/>
      <c r="N182" s="4"/>
    </row>
    <row r="183" spans="1:14" ht="12.75" customHeight="1" x14ac:dyDescent="0.2">
      <c r="A183" s="15" t="s">
        <v>214</v>
      </c>
      <c r="B183" s="97">
        <v>3</v>
      </c>
      <c r="C183" s="31">
        <v>305</v>
      </c>
      <c r="D183" s="39">
        <v>0</v>
      </c>
      <c r="E183" s="36">
        <v>74</v>
      </c>
      <c r="F183" s="32">
        <v>0</v>
      </c>
      <c r="G183" s="50">
        <v>0</v>
      </c>
      <c r="H183" s="31">
        <v>15</v>
      </c>
      <c r="I183" s="47">
        <f t="shared" si="4"/>
        <v>397</v>
      </c>
      <c r="J183" s="124">
        <f t="shared" si="5"/>
        <v>75.61904761904762</v>
      </c>
      <c r="K183" s="5"/>
      <c r="L183" s="5"/>
      <c r="M183" s="5"/>
      <c r="N183" s="4"/>
    </row>
    <row r="184" spans="1:14" ht="12.75" customHeight="1" x14ac:dyDescent="0.2">
      <c r="A184" s="15" t="s">
        <v>21</v>
      </c>
      <c r="B184" s="97">
        <v>0</v>
      </c>
      <c r="C184" s="31">
        <v>194</v>
      </c>
      <c r="D184" s="39">
        <v>0</v>
      </c>
      <c r="E184" s="36">
        <v>52</v>
      </c>
      <c r="F184" s="32">
        <v>0</v>
      </c>
      <c r="G184" s="50">
        <v>0</v>
      </c>
      <c r="H184" s="31">
        <v>6</v>
      </c>
      <c r="I184" s="47">
        <f t="shared" si="4"/>
        <v>252</v>
      </c>
      <c r="J184" s="124">
        <f t="shared" si="5"/>
        <v>48</v>
      </c>
      <c r="K184" s="5"/>
      <c r="L184" s="5"/>
      <c r="M184" s="5"/>
      <c r="N184" s="4"/>
    </row>
    <row r="185" spans="1:14" ht="12.75" customHeight="1" x14ac:dyDescent="0.2">
      <c r="A185" s="14" t="s">
        <v>22</v>
      </c>
      <c r="B185" s="97">
        <v>0</v>
      </c>
      <c r="C185" s="31">
        <v>188</v>
      </c>
      <c r="D185" s="39">
        <v>3</v>
      </c>
      <c r="E185" s="36">
        <v>94</v>
      </c>
      <c r="F185" s="32">
        <v>0</v>
      </c>
      <c r="G185" s="50">
        <v>0</v>
      </c>
      <c r="H185" s="31">
        <v>10</v>
      </c>
      <c r="I185" s="47">
        <f t="shared" si="4"/>
        <v>295</v>
      </c>
      <c r="J185" s="124">
        <f t="shared" si="5"/>
        <v>56.19047619047619</v>
      </c>
    </row>
    <row r="186" spans="1:14" ht="12.75" customHeight="1" x14ac:dyDescent="0.2">
      <c r="A186" s="17" t="s">
        <v>80</v>
      </c>
      <c r="B186" s="97">
        <v>2</v>
      </c>
      <c r="C186" s="31">
        <v>281</v>
      </c>
      <c r="D186" s="39">
        <v>0</v>
      </c>
      <c r="E186" s="36">
        <v>124</v>
      </c>
      <c r="F186" s="32">
        <v>0</v>
      </c>
      <c r="G186" s="50">
        <v>0</v>
      </c>
      <c r="H186" s="31">
        <v>15</v>
      </c>
      <c r="I186" s="47">
        <f t="shared" si="4"/>
        <v>422</v>
      </c>
      <c r="J186" s="124">
        <f t="shared" si="5"/>
        <v>80.38095238095238</v>
      </c>
    </row>
    <row r="187" spans="1:14" ht="12.75" customHeight="1" thickBot="1" x14ac:dyDescent="0.25">
      <c r="A187" s="95" t="s">
        <v>85</v>
      </c>
      <c r="B187" s="98">
        <v>1</v>
      </c>
      <c r="C187" s="40">
        <v>251</v>
      </c>
      <c r="D187" s="41">
        <v>0</v>
      </c>
      <c r="E187" s="37">
        <v>147</v>
      </c>
      <c r="F187" s="34">
        <v>0</v>
      </c>
      <c r="G187" s="50">
        <v>0</v>
      </c>
      <c r="H187" s="31">
        <v>26</v>
      </c>
      <c r="I187" s="47">
        <f t="shared" si="4"/>
        <v>425</v>
      </c>
      <c r="J187" s="125">
        <f t="shared" si="5"/>
        <v>80.952380952380949</v>
      </c>
    </row>
    <row r="188" spans="1:14" ht="26.25" customHeight="1" thickBot="1" x14ac:dyDescent="0.25">
      <c r="A188" s="24" t="s">
        <v>243</v>
      </c>
      <c r="B188" s="42">
        <v>332</v>
      </c>
      <c r="C188" s="42">
        <v>58641</v>
      </c>
      <c r="D188" s="43">
        <v>466</v>
      </c>
      <c r="E188" s="44">
        <v>38707</v>
      </c>
      <c r="F188" s="45">
        <v>296</v>
      </c>
      <c r="G188" s="38">
        <v>0</v>
      </c>
      <c r="H188" s="25">
        <v>1252</v>
      </c>
      <c r="I188" s="26">
        <f>SUM(I9:I187)</f>
        <v>99694</v>
      </c>
      <c r="J188" s="126">
        <f>I188/179/5.25</f>
        <v>106.0856610800745</v>
      </c>
    </row>
    <row r="189" spans="1:14" ht="27.75" customHeight="1" thickBot="1" x14ac:dyDescent="0.25">
      <c r="A189" s="24" t="s">
        <v>222</v>
      </c>
      <c r="B189" s="42">
        <v>371</v>
      </c>
      <c r="C189" s="42">
        <v>42069</v>
      </c>
      <c r="D189" s="43">
        <v>645</v>
      </c>
      <c r="E189" s="44">
        <v>37175</v>
      </c>
      <c r="F189" s="45">
        <v>259</v>
      </c>
      <c r="G189" s="38">
        <v>0</v>
      </c>
      <c r="H189" s="25">
        <v>904</v>
      </c>
      <c r="I189" s="26">
        <v>81423</v>
      </c>
      <c r="J189" s="124">
        <v>86.060122372971534</v>
      </c>
    </row>
    <row r="190" spans="1:14" ht="27" customHeight="1" thickBot="1" x14ac:dyDescent="0.25">
      <c r="A190" s="24" t="s">
        <v>220</v>
      </c>
      <c r="B190" s="42">
        <v>408</v>
      </c>
      <c r="C190" s="42">
        <v>44088</v>
      </c>
      <c r="D190" s="43">
        <v>481</v>
      </c>
      <c r="E190" s="44">
        <v>38612</v>
      </c>
      <c r="F190" s="45">
        <v>54</v>
      </c>
      <c r="G190" s="38">
        <v>0</v>
      </c>
      <c r="H190" s="25">
        <v>1444</v>
      </c>
      <c r="I190" s="26">
        <v>85398</v>
      </c>
      <c r="J190" s="124">
        <v>90.8731045490822</v>
      </c>
    </row>
    <row r="219" spans="1:14" s="6" customFormat="1" x14ac:dyDescent="0.2">
      <c r="A219"/>
      <c r="B219"/>
      <c r="C219"/>
      <c r="D219"/>
      <c r="E219"/>
      <c r="F219"/>
      <c r="G219"/>
      <c r="H219"/>
      <c r="I219"/>
      <c r="J219"/>
      <c r="K219"/>
      <c r="L219"/>
      <c r="M219"/>
      <c r="N219"/>
    </row>
  </sheetData>
  <mergeCells count="9">
    <mergeCell ref="J3:J7"/>
    <mergeCell ref="C3:D5"/>
    <mergeCell ref="H3:H7"/>
    <mergeCell ref="A1:J2"/>
    <mergeCell ref="A3:A7"/>
    <mergeCell ref="B3:B7"/>
    <mergeCell ref="E3:F6"/>
    <mergeCell ref="G3:G7"/>
    <mergeCell ref="I3:I7"/>
  </mergeCells>
  <pageMargins left="0" right="0" top="0" bottom="0" header="0" footer="0"/>
  <pageSetup paperSize="9" scale="95" fitToHeight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196"/>
  <sheetViews>
    <sheetView zoomScale="140" zoomScaleNormal="140" workbookViewId="0">
      <pane ySplit="8" topLeftCell="A178" activePane="bottomLeft" state="frozen"/>
      <selection pane="bottomLeft" activeCell="AB185" sqref="AB185"/>
    </sheetView>
  </sheetViews>
  <sheetFormatPr defaultRowHeight="12.75" x14ac:dyDescent="0.2"/>
  <cols>
    <col min="1" max="1" width="24.28515625" customWidth="1"/>
    <col min="2" max="2" width="7.5703125" style="29" customWidth="1"/>
    <col min="3" max="3" width="4.28515625" style="29" customWidth="1"/>
    <col min="4" max="4" width="4.5703125" style="29" customWidth="1"/>
    <col min="5" max="5" width="6.140625" style="29" customWidth="1"/>
    <col min="6" max="6" width="6.28515625" style="29" customWidth="1"/>
    <col min="7" max="7" width="5.85546875" style="29" customWidth="1"/>
    <col min="8" max="8" width="7.85546875" style="29" customWidth="1"/>
    <col min="9" max="9" width="8.28515625" style="29" customWidth="1"/>
    <col min="10" max="12" width="4.28515625" style="29" customWidth="1"/>
    <col min="13" max="13" width="6.28515625" style="29" customWidth="1"/>
    <col min="14" max="14" width="6.42578125" style="29" customWidth="1"/>
    <col min="15" max="15" width="7" style="29" customWidth="1"/>
    <col min="16" max="16" width="4.85546875" style="29" customWidth="1"/>
    <col min="17" max="17" width="3.85546875" style="29" customWidth="1"/>
    <col min="18" max="18" width="4" style="29" customWidth="1"/>
    <col min="19" max="19" width="7.140625" style="29" customWidth="1"/>
    <col min="20" max="20" width="6.85546875" style="29" customWidth="1"/>
    <col min="21" max="21" width="7.140625" style="29" customWidth="1"/>
    <col min="22" max="22" width="5.140625" style="29" customWidth="1"/>
    <col min="23" max="23" width="4.140625" style="29" customWidth="1"/>
    <col min="24" max="24" width="4.7109375" style="29" customWidth="1"/>
    <col min="25" max="25" width="7" style="29" customWidth="1"/>
    <col min="26" max="26" width="5.28515625" style="29" customWidth="1"/>
    <col min="243" max="243" width="3.85546875" customWidth="1"/>
    <col min="244" max="244" width="18" customWidth="1"/>
    <col min="245" max="245" width="6.28515625" customWidth="1"/>
    <col min="246" max="246" width="6.85546875" customWidth="1"/>
    <col min="247" max="247" width="6" customWidth="1"/>
    <col min="248" max="248" width="7.42578125" customWidth="1"/>
    <col min="249" max="249" width="4.7109375" customWidth="1"/>
    <col min="250" max="250" width="8.28515625" customWidth="1"/>
    <col min="251" max="251" width="6" customWidth="1"/>
    <col min="252" max="252" width="5.28515625" customWidth="1"/>
    <col min="253" max="253" width="4.42578125" customWidth="1"/>
    <col min="254" max="254" width="5.42578125" customWidth="1"/>
    <col min="255" max="255" width="4.42578125" customWidth="1"/>
    <col min="256" max="256" width="4" customWidth="1"/>
    <col min="257" max="257" width="4.140625" customWidth="1"/>
    <col min="258" max="258" width="3.85546875" customWidth="1"/>
    <col min="259" max="259" width="4.140625" customWidth="1"/>
    <col min="260" max="260" width="4.28515625" customWidth="1"/>
    <col min="261" max="261" width="4" customWidth="1"/>
    <col min="262" max="262" width="5" customWidth="1"/>
    <col min="263" max="264" width="4.7109375" customWidth="1"/>
    <col min="265" max="265" width="6" customWidth="1"/>
    <col min="266" max="266" width="4.85546875" customWidth="1"/>
    <col min="267" max="267" width="4.28515625" customWidth="1"/>
    <col min="268" max="268" width="3.85546875" customWidth="1"/>
    <col min="269" max="269" width="3.7109375" customWidth="1"/>
    <col min="270" max="270" width="4.42578125" customWidth="1"/>
    <col min="271" max="271" width="3.5703125" customWidth="1"/>
    <col min="272" max="273" width="4.5703125" customWidth="1"/>
    <col min="274" max="274" width="7.5703125" customWidth="1"/>
    <col min="275" max="275" width="4.85546875" customWidth="1"/>
    <col min="276" max="276" width="4.7109375" customWidth="1"/>
    <col min="277" max="277" width="7.140625" customWidth="1"/>
    <col min="278" max="278" width="4.7109375" customWidth="1"/>
    <col min="279" max="279" width="7.5703125" customWidth="1"/>
    <col min="280" max="280" width="6" customWidth="1"/>
    <col min="281" max="281" width="5.28515625" customWidth="1"/>
    <col min="499" max="499" width="3.85546875" customWidth="1"/>
    <col min="500" max="500" width="18" customWidth="1"/>
    <col min="501" max="501" width="6.28515625" customWidth="1"/>
    <col min="502" max="502" width="6.85546875" customWidth="1"/>
    <col min="503" max="503" width="6" customWidth="1"/>
    <col min="504" max="504" width="7.42578125" customWidth="1"/>
    <col min="505" max="505" width="4.7109375" customWidth="1"/>
    <col min="506" max="506" width="8.28515625" customWidth="1"/>
    <col min="507" max="507" width="6" customWidth="1"/>
    <col min="508" max="508" width="5.28515625" customWidth="1"/>
    <col min="509" max="509" width="4.42578125" customWidth="1"/>
    <col min="510" max="510" width="5.42578125" customWidth="1"/>
    <col min="511" max="511" width="4.42578125" customWidth="1"/>
    <col min="512" max="512" width="4" customWidth="1"/>
    <col min="513" max="513" width="4.140625" customWidth="1"/>
    <col min="514" max="514" width="3.85546875" customWidth="1"/>
    <col min="515" max="515" width="4.140625" customWidth="1"/>
    <col min="516" max="516" width="4.28515625" customWidth="1"/>
    <col min="517" max="517" width="4" customWidth="1"/>
    <col min="518" max="518" width="5" customWidth="1"/>
    <col min="519" max="520" width="4.7109375" customWidth="1"/>
    <col min="521" max="521" width="6" customWidth="1"/>
    <col min="522" max="522" width="4.85546875" customWidth="1"/>
    <col min="523" max="523" width="4.28515625" customWidth="1"/>
    <col min="524" max="524" width="3.85546875" customWidth="1"/>
    <col min="525" max="525" width="3.7109375" customWidth="1"/>
    <col min="526" max="526" width="4.42578125" customWidth="1"/>
    <col min="527" max="527" width="3.5703125" customWidth="1"/>
    <col min="528" max="529" width="4.5703125" customWidth="1"/>
    <col min="530" max="530" width="7.5703125" customWidth="1"/>
    <col min="531" max="531" width="4.85546875" customWidth="1"/>
    <col min="532" max="532" width="4.7109375" customWidth="1"/>
    <col min="533" max="533" width="7.140625" customWidth="1"/>
    <col min="534" max="534" width="4.7109375" customWidth="1"/>
    <col min="535" max="535" width="7.5703125" customWidth="1"/>
    <col min="536" max="536" width="6" customWidth="1"/>
    <col min="537" max="537" width="5.28515625" customWidth="1"/>
    <col min="755" max="755" width="3.85546875" customWidth="1"/>
    <col min="756" max="756" width="18" customWidth="1"/>
    <col min="757" max="757" width="6.28515625" customWidth="1"/>
    <col min="758" max="758" width="6.85546875" customWidth="1"/>
    <col min="759" max="759" width="6" customWidth="1"/>
    <col min="760" max="760" width="7.42578125" customWidth="1"/>
    <col min="761" max="761" width="4.7109375" customWidth="1"/>
    <col min="762" max="762" width="8.28515625" customWidth="1"/>
    <col min="763" max="763" width="6" customWidth="1"/>
    <col min="764" max="764" width="5.28515625" customWidth="1"/>
    <col min="765" max="765" width="4.42578125" customWidth="1"/>
    <col min="766" max="766" width="5.42578125" customWidth="1"/>
    <col min="767" max="767" width="4.42578125" customWidth="1"/>
    <col min="768" max="768" width="4" customWidth="1"/>
    <col min="769" max="769" width="4.140625" customWidth="1"/>
    <col min="770" max="770" width="3.85546875" customWidth="1"/>
    <col min="771" max="771" width="4.140625" customWidth="1"/>
    <col min="772" max="772" width="4.28515625" customWidth="1"/>
    <col min="773" max="773" width="4" customWidth="1"/>
    <col min="774" max="774" width="5" customWidth="1"/>
    <col min="775" max="776" width="4.7109375" customWidth="1"/>
    <col min="777" max="777" width="6" customWidth="1"/>
    <col min="778" max="778" width="4.85546875" customWidth="1"/>
    <col min="779" max="779" width="4.28515625" customWidth="1"/>
    <col min="780" max="780" width="3.85546875" customWidth="1"/>
    <col min="781" max="781" width="3.7109375" customWidth="1"/>
    <col min="782" max="782" width="4.42578125" customWidth="1"/>
    <col min="783" max="783" width="3.5703125" customWidth="1"/>
    <col min="784" max="785" width="4.5703125" customWidth="1"/>
    <col min="786" max="786" width="7.5703125" customWidth="1"/>
    <col min="787" max="787" width="4.85546875" customWidth="1"/>
    <col min="788" max="788" width="4.7109375" customWidth="1"/>
    <col min="789" max="789" width="7.140625" customWidth="1"/>
    <col min="790" max="790" width="4.7109375" customWidth="1"/>
    <col min="791" max="791" width="7.5703125" customWidth="1"/>
    <col min="792" max="792" width="6" customWidth="1"/>
    <col min="793" max="793" width="5.28515625" customWidth="1"/>
    <col min="1011" max="1011" width="3.85546875" customWidth="1"/>
    <col min="1012" max="1012" width="18" customWidth="1"/>
    <col min="1013" max="1013" width="6.28515625" customWidth="1"/>
    <col min="1014" max="1014" width="6.85546875" customWidth="1"/>
    <col min="1015" max="1015" width="6" customWidth="1"/>
    <col min="1016" max="1016" width="7.42578125" customWidth="1"/>
    <col min="1017" max="1017" width="4.7109375" customWidth="1"/>
    <col min="1018" max="1018" width="8.28515625" customWidth="1"/>
    <col min="1019" max="1019" width="6" customWidth="1"/>
    <col min="1020" max="1020" width="5.28515625" customWidth="1"/>
    <col min="1021" max="1021" width="4.42578125" customWidth="1"/>
    <col min="1022" max="1022" width="5.42578125" customWidth="1"/>
    <col min="1023" max="1023" width="4.42578125" customWidth="1"/>
    <col min="1024" max="1024" width="4" customWidth="1"/>
    <col min="1025" max="1025" width="4.140625" customWidth="1"/>
    <col min="1026" max="1026" width="3.85546875" customWidth="1"/>
    <col min="1027" max="1027" width="4.140625" customWidth="1"/>
    <col min="1028" max="1028" width="4.28515625" customWidth="1"/>
    <col min="1029" max="1029" width="4" customWidth="1"/>
    <col min="1030" max="1030" width="5" customWidth="1"/>
    <col min="1031" max="1032" width="4.7109375" customWidth="1"/>
    <col min="1033" max="1033" width="6" customWidth="1"/>
    <col min="1034" max="1034" width="4.85546875" customWidth="1"/>
    <col min="1035" max="1035" width="4.28515625" customWidth="1"/>
    <col min="1036" max="1036" width="3.85546875" customWidth="1"/>
    <col min="1037" max="1037" width="3.7109375" customWidth="1"/>
    <col min="1038" max="1038" width="4.42578125" customWidth="1"/>
    <col min="1039" max="1039" width="3.5703125" customWidth="1"/>
    <col min="1040" max="1041" width="4.5703125" customWidth="1"/>
    <col min="1042" max="1042" width="7.5703125" customWidth="1"/>
    <col min="1043" max="1043" width="4.85546875" customWidth="1"/>
    <col min="1044" max="1044" width="4.7109375" customWidth="1"/>
    <col min="1045" max="1045" width="7.140625" customWidth="1"/>
    <col min="1046" max="1046" width="4.7109375" customWidth="1"/>
    <col min="1047" max="1047" width="7.5703125" customWidth="1"/>
    <col min="1048" max="1048" width="6" customWidth="1"/>
    <col min="1049" max="1049" width="5.28515625" customWidth="1"/>
    <col min="1267" max="1267" width="3.85546875" customWidth="1"/>
    <col min="1268" max="1268" width="18" customWidth="1"/>
    <col min="1269" max="1269" width="6.28515625" customWidth="1"/>
    <col min="1270" max="1270" width="6.85546875" customWidth="1"/>
    <col min="1271" max="1271" width="6" customWidth="1"/>
    <col min="1272" max="1272" width="7.42578125" customWidth="1"/>
    <col min="1273" max="1273" width="4.7109375" customWidth="1"/>
    <col min="1274" max="1274" width="8.28515625" customWidth="1"/>
    <col min="1275" max="1275" width="6" customWidth="1"/>
    <col min="1276" max="1276" width="5.28515625" customWidth="1"/>
    <col min="1277" max="1277" width="4.42578125" customWidth="1"/>
    <col min="1278" max="1278" width="5.42578125" customWidth="1"/>
    <col min="1279" max="1279" width="4.42578125" customWidth="1"/>
    <col min="1280" max="1280" width="4" customWidth="1"/>
    <col min="1281" max="1281" width="4.140625" customWidth="1"/>
    <col min="1282" max="1282" width="3.85546875" customWidth="1"/>
    <col min="1283" max="1283" width="4.140625" customWidth="1"/>
    <col min="1284" max="1284" width="4.28515625" customWidth="1"/>
    <col min="1285" max="1285" width="4" customWidth="1"/>
    <col min="1286" max="1286" width="5" customWidth="1"/>
    <col min="1287" max="1288" width="4.7109375" customWidth="1"/>
    <col min="1289" max="1289" width="6" customWidth="1"/>
    <col min="1290" max="1290" width="4.85546875" customWidth="1"/>
    <col min="1291" max="1291" width="4.28515625" customWidth="1"/>
    <col min="1292" max="1292" width="3.85546875" customWidth="1"/>
    <col min="1293" max="1293" width="3.7109375" customWidth="1"/>
    <col min="1294" max="1294" width="4.42578125" customWidth="1"/>
    <col min="1295" max="1295" width="3.5703125" customWidth="1"/>
    <col min="1296" max="1297" width="4.5703125" customWidth="1"/>
    <col min="1298" max="1298" width="7.5703125" customWidth="1"/>
    <col min="1299" max="1299" width="4.85546875" customWidth="1"/>
    <col min="1300" max="1300" width="4.7109375" customWidth="1"/>
    <col min="1301" max="1301" width="7.140625" customWidth="1"/>
    <col min="1302" max="1302" width="4.7109375" customWidth="1"/>
    <col min="1303" max="1303" width="7.5703125" customWidth="1"/>
    <col min="1304" max="1304" width="6" customWidth="1"/>
    <col min="1305" max="1305" width="5.28515625" customWidth="1"/>
    <col min="1523" max="1523" width="3.85546875" customWidth="1"/>
    <col min="1524" max="1524" width="18" customWidth="1"/>
    <col min="1525" max="1525" width="6.28515625" customWidth="1"/>
    <col min="1526" max="1526" width="6.85546875" customWidth="1"/>
    <col min="1527" max="1527" width="6" customWidth="1"/>
    <col min="1528" max="1528" width="7.42578125" customWidth="1"/>
    <col min="1529" max="1529" width="4.7109375" customWidth="1"/>
    <col min="1530" max="1530" width="8.28515625" customWidth="1"/>
    <col min="1531" max="1531" width="6" customWidth="1"/>
    <col min="1532" max="1532" width="5.28515625" customWidth="1"/>
    <col min="1533" max="1533" width="4.42578125" customWidth="1"/>
    <col min="1534" max="1534" width="5.42578125" customWidth="1"/>
    <col min="1535" max="1535" width="4.42578125" customWidth="1"/>
    <col min="1536" max="1536" width="4" customWidth="1"/>
    <col min="1537" max="1537" width="4.140625" customWidth="1"/>
    <col min="1538" max="1538" width="3.85546875" customWidth="1"/>
    <col min="1539" max="1539" width="4.140625" customWidth="1"/>
    <col min="1540" max="1540" width="4.28515625" customWidth="1"/>
    <col min="1541" max="1541" width="4" customWidth="1"/>
    <col min="1542" max="1542" width="5" customWidth="1"/>
    <col min="1543" max="1544" width="4.7109375" customWidth="1"/>
    <col min="1545" max="1545" width="6" customWidth="1"/>
    <col min="1546" max="1546" width="4.85546875" customWidth="1"/>
    <col min="1547" max="1547" width="4.28515625" customWidth="1"/>
    <col min="1548" max="1548" width="3.85546875" customWidth="1"/>
    <col min="1549" max="1549" width="3.7109375" customWidth="1"/>
    <col min="1550" max="1550" width="4.42578125" customWidth="1"/>
    <col min="1551" max="1551" width="3.5703125" customWidth="1"/>
    <col min="1552" max="1553" width="4.5703125" customWidth="1"/>
    <col min="1554" max="1554" width="7.5703125" customWidth="1"/>
    <col min="1555" max="1555" width="4.85546875" customWidth="1"/>
    <col min="1556" max="1556" width="4.7109375" customWidth="1"/>
    <col min="1557" max="1557" width="7.140625" customWidth="1"/>
    <col min="1558" max="1558" width="4.7109375" customWidth="1"/>
    <col min="1559" max="1559" width="7.5703125" customWidth="1"/>
    <col min="1560" max="1560" width="6" customWidth="1"/>
    <col min="1561" max="1561" width="5.28515625" customWidth="1"/>
    <col min="1779" max="1779" width="3.85546875" customWidth="1"/>
    <col min="1780" max="1780" width="18" customWidth="1"/>
    <col min="1781" max="1781" width="6.28515625" customWidth="1"/>
    <col min="1782" max="1782" width="6.85546875" customWidth="1"/>
    <col min="1783" max="1783" width="6" customWidth="1"/>
    <col min="1784" max="1784" width="7.42578125" customWidth="1"/>
    <col min="1785" max="1785" width="4.7109375" customWidth="1"/>
    <col min="1786" max="1786" width="8.28515625" customWidth="1"/>
    <col min="1787" max="1787" width="6" customWidth="1"/>
    <col min="1788" max="1788" width="5.28515625" customWidth="1"/>
    <col min="1789" max="1789" width="4.42578125" customWidth="1"/>
    <col min="1790" max="1790" width="5.42578125" customWidth="1"/>
    <col min="1791" max="1791" width="4.42578125" customWidth="1"/>
    <col min="1792" max="1792" width="4" customWidth="1"/>
    <col min="1793" max="1793" width="4.140625" customWidth="1"/>
    <col min="1794" max="1794" width="3.85546875" customWidth="1"/>
    <col min="1795" max="1795" width="4.140625" customWidth="1"/>
    <col min="1796" max="1796" width="4.28515625" customWidth="1"/>
    <col min="1797" max="1797" width="4" customWidth="1"/>
    <col min="1798" max="1798" width="5" customWidth="1"/>
    <col min="1799" max="1800" width="4.7109375" customWidth="1"/>
    <col min="1801" max="1801" width="6" customWidth="1"/>
    <col min="1802" max="1802" width="4.85546875" customWidth="1"/>
    <col min="1803" max="1803" width="4.28515625" customWidth="1"/>
    <col min="1804" max="1804" width="3.85546875" customWidth="1"/>
    <col min="1805" max="1805" width="3.7109375" customWidth="1"/>
    <col min="1806" max="1806" width="4.42578125" customWidth="1"/>
    <col min="1807" max="1807" width="3.5703125" customWidth="1"/>
    <col min="1808" max="1809" width="4.5703125" customWidth="1"/>
    <col min="1810" max="1810" width="7.5703125" customWidth="1"/>
    <col min="1811" max="1811" width="4.85546875" customWidth="1"/>
    <col min="1812" max="1812" width="4.7109375" customWidth="1"/>
    <col min="1813" max="1813" width="7.140625" customWidth="1"/>
    <col min="1814" max="1814" width="4.7109375" customWidth="1"/>
    <col min="1815" max="1815" width="7.5703125" customWidth="1"/>
    <col min="1816" max="1816" width="6" customWidth="1"/>
    <col min="1817" max="1817" width="5.28515625" customWidth="1"/>
    <col min="2035" max="2035" width="3.85546875" customWidth="1"/>
    <col min="2036" max="2036" width="18" customWidth="1"/>
    <col min="2037" max="2037" width="6.28515625" customWidth="1"/>
    <col min="2038" max="2038" width="6.85546875" customWidth="1"/>
    <col min="2039" max="2039" width="6" customWidth="1"/>
    <col min="2040" max="2040" width="7.42578125" customWidth="1"/>
    <col min="2041" max="2041" width="4.7109375" customWidth="1"/>
    <col min="2042" max="2042" width="8.28515625" customWidth="1"/>
    <col min="2043" max="2043" width="6" customWidth="1"/>
    <col min="2044" max="2044" width="5.28515625" customWidth="1"/>
    <col min="2045" max="2045" width="4.42578125" customWidth="1"/>
    <col min="2046" max="2046" width="5.42578125" customWidth="1"/>
    <col min="2047" max="2047" width="4.42578125" customWidth="1"/>
    <col min="2048" max="2048" width="4" customWidth="1"/>
    <col min="2049" max="2049" width="4.140625" customWidth="1"/>
    <col min="2050" max="2050" width="3.85546875" customWidth="1"/>
    <col min="2051" max="2051" width="4.140625" customWidth="1"/>
    <col min="2052" max="2052" width="4.28515625" customWidth="1"/>
    <col min="2053" max="2053" width="4" customWidth="1"/>
    <col min="2054" max="2054" width="5" customWidth="1"/>
    <col min="2055" max="2056" width="4.7109375" customWidth="1"/>
    <col min="2057" max="2057" width="6" customWidth="1"/>
    <col min="2058" max="2058" width="4.85546875" customWidth="1"/>
    <col min="2059" max="2059" width="4.28515625" customWidth="1"/>
    <col min="2060" max="2060" width="3.85546875" customWidth="1"/>
    <col min="2061" max="2061" width="3.7109375" customWidth="1"/>
    <col min="2062" max="2062" width="4.42578125" customWidth="1"/>
    <col min="2063" max="2063" width="3.5703125" customWidth="1"/>
    <col min="2064" max="2065" width="4.5703125" customWidth="1"/>
    <col min="2066" max="2066" width="7.5703125" customWidth="1"/>
    <col min="2067" max="2067" width="4.85546875" customWidth="1"/>
    <col min="2068" max="2068" width="4.7109375" customWidth="1"/>
    <col min="2069" max="2069" width="7.140625" customWidth="1"/>
    <col min="2070" max="2070" width="4.7109375" customWidth="1"/>
    <col min="2071" max="2071" width="7.5703125" customWidth="1"/>
    <col min="2072" max="2072" width="6" customWidth="1"/>
    <col min="2073" max="2073" width="5.28515625" customWidth="1"/>
    <col min="2291" max="2291" width="3.85546875" customWidth="1"/>
    <col min="2292" max="2292" width="18" customWidth="1"/>
    <col min="2293" max="2293" width="6.28515625" customWidth="1"/>
    <col min="2294" max="2294" width="6.85546875" customWidth="1"/>
    <col min="2295" max="2295" width="6" customWidth="1"/>
    <col min="2296" max="2296" width="7.42578125" customWidth="1"/>
    <col min="2297" max="2297" width="4.7109375" customWidth="1"/>
    <col min="2298" max="2298" width="8.28515625" customWidth="1"/>
    <col min="2299" max="2299" width="6" customWidth="1"/>
    <col min="2300" max="2300" width="5.28515625" customWidth="1"/>
    <col min="2301" max="2301" width="4.42578125" customWidth="1"/>
    <col min="2302" max="2302" width="5.42578125" customWidth="1"/>
    <col min="2303" max="2303" width="4.42578125" customWidth="1"/>
    <col min="2304" max="2304" width="4" customWidth="1"/>
    <col min="2305" max="2305" width="4.140625" customWidth="1"/>
    <col min="2306" max="2306" width="3.85546875" customWidth="1"/>
    <col min="2307" max="2307" width="4.140625" customWidth="1"/>
    <col min="2308" max="2308" width="4.28515625" customWidth="1"/>
    <col min="2309" max="2309" width="4" customWidth="1"/>
    <col min="2310" max="2310" width="5" customWidth="1"/>
    <col min="2311" max="2312" width="4.7109375" customWidth="1"/>
    <col min="2313" max="2313" width="6" customWidth="1"/>
    <col min="2314" max="2314" width="4.85546875" customWidth="1"/>
    <col min="2315" max="2315" width="4.28515625" customWidth="1"/>
    <col min="2316" max="2316" width="3.85546875" customWidth="1"/>
    <col min="2317" max="2317" width="3.7109375" customWidth="1"/>
    <col min="2318" max="2318" width="4.42578125" customWidth="1"/>
    <col min="2319" max="2319" width="3.5703125" customWidth="1"/>
    <col min="2320" max="2321" width="4.5703125" customWidth="1"/>
    <col min="2322" max="2322" width="7.5703125" customWidth="1"/>
    <col min="2323" max="2323" width="4.85546875" customWidth="1"/>
    <col min="2324" max="2324" width="4.7109375" customWidth="1"/>
    <col min="2325" max="2325" width="7.140625" customWidth="1"/>
    <col min="2326" max="2326" width="4.7109375" customWidth="1"/>
    <col min="2327" max="2327" width="7.5703125" customWidth="1"/>
    <col min="2328" max="2328" width="6" customWidth="1"/>
    <col min="2329" max="2329" width="5.28515625" customWidth="1"/>
    <col min="2547" max="2547" width="3.85546875" customWidth="1"/>
    <col min="2548" max="2548" width="18" customWidth="1"/>
    <col min="2549" max="2549" width="6.28515625" customWidth="1"/>
    <col min="2550" max="2550" width="6.85546875" customWidth="1"/>
    <col min="2551" max="2551" width="6" customWidth="1"/>
    <col min="2552" max="2552" width="7.42578125" customWidth="1"/>
    <col min="2553" max="2553" width="4.7109375" customWidth="1"/>
    <col min="2554" max="2554" width="8.28515625" customWidth="1"/>
    <col min="2555" max="2555" width="6" customWidth="1"/>
    <col min="2556" max="2556" width="5.28515625" customWidth="1"/>
    <col min="2557" max="2557" width="4.42578125" customWidth="1"/>
    <col min="2558" max="2558" width="5.42578125" customWidth="1"/>
    <col min="2559" max="2559" width="4.42578125" customWidth="1"/>
    <col min="2560" max="2560" width="4" customWidth="1"/>
    <col min="2561" max="2561" width="4.140625" customWidth="1"/>
    <col min="2562" max="2562" width="3.85546875" customWidth="1"/>
    <col min="2563" max="2563" width="4.140625" customWidth="1"/>
    <col min="2564" max="2564" width="4.28515625" customWidth="1"/>
    <col min="2565" max="2565" width="4" customWidth="1"/>
    <col min="2566" max="2566" width="5" customWidth="1"/>
    <col min="2567" max="2568" width="4.7109375" customWidth="1"/>
    <col min="2569" max="2569" width="6" customWidth="1"/>
    <col min="2570" max="2570" width="4.85546875" customWidth="1"/>
    <col min="2571" max="2571" width="4.28515625" customWidth="1"/>
    <col min="2572" max="2572" width="3.85546875" customWidth="1"/>
    <col min="2573" max="2573" width="3.7109375" customWidth="1"/>
    <col min="2574" max="2574" width="4.42578125" customWidth="1"/>
    <col min="2575" max="2575" width="3.5703125" customWidth="1"/>
    <col min="2576" max="2577" width="4.5703125" customWidth="1"/>
    <col min="2578" max="2578" width="7.5703125" customWidth="1"/>
    <col min="2579" max="2579" width="4.85546875" customWidth="1"/>
    <col min="2580" max="2580" width="4.7109375" customWidth="1"/>
    <col min="2581" max="2581" width="7.140625" customWidth="1"/>
    <col min="2582" max="2582" width="4.7109375" customWidth="1"/>
    <col min="2583" max="2583" width="7.5703125" customWidth="1"/>
    <col min="2584" max="2584" width="6" customWidth="1"/>
    <col min="2585" max="2585" width="5.28515625" customWidth="1"/>
    <col min="2803" max="2803" width="3.85546875" customWidth="1"/>
    <col min="2804" max="2804" width="18" customWidth="1"/>
    <col min="2805" max="2805" width="6.28515625" customWidth="1"/>
    <col min="2806" max="2806" width="6.85546875" customWidth="1"/>
    <col min="2807" max="2807" width="6" customWidth="1"/>
    <col min="2808" max="2808" width="7.42578125" customWidth="1"/>
    <col min="2809" max="2809" width="4.7109375" customWidth="1"/>
    <col min="2810" max="2810" width="8.28515625" customWidth="1"/>
    <col min="2811" max="2811" width="6" customWidth="1"/>
    <col min="2812" max="2812" width="5.28515625" customWidth="1"/>
    <col min="2813" max="2813" width="4.42578125" customWidth="1"/>
    <col min="2814" max="2814" width="5.42578125" customWidth="1"/>
    <col min="2815" max="2815" width="4.42578125" customWidth="1"/>
    <col min="2816" max="2816" width="4" customWidth="1"/>
    <col min="2817" max="2817" width="4.140625" customWidth="1"/>
    <col min="2818" max="2818" width="3.85546875" customWidth="1"/>
    <col min="2819" max="2819" width="4.140625" customWidth="1"/>
    <col min="2820" max="2820" width="4.28515625" customWidth="1"/>
    <col min="2821" max="2821" width="4" customWidth="1"/>
    <col min="2822" max="2822" width="5" customWidth="1"/>
    <col min="2823" max="2824" width="4.7109375" customWidth="1"/>
    <col min="2825" max="2825" width="6" customWidth="1"/>
    <col min="2826" max="2826" width="4.85546875" customWidth="1"/>
    <col min="2827" max="2827" width="4.28515625" customWidth="1"/>
    <col min="2828" max="2828" width="3.85546875" customWidth="1"/>
    <col min="2829" max="2829" width="3.7109375" customWidth="1"/>
    <col min="2830" max="2830" width="4.42578125" customWidth="1"/>
    <col min="2831" max="2831" width="3.5703125" customWidth="1"/>
    <col min="2832" max="2833" width="4.5703125" customWidth="1"/>
    <col min="2834" max="2834" width="7.5703125" customWidth="1"/>
    <col min="2835" max="2835" width="4.85546875" customWidth="1"/>
    <col min="2836" max="2836" width="4.7109375" customWidth="1"/>
    <col min="2837" max="2837" width="7.140625" customWidth="1"/>
    <col min="2838" max="2838" width="4.7109375" customWidth="1"/>
    <col min="2839" max="2839" width="7.5703125" customWidth="1"/>
    <col min="2840" max="2840" width="6" customWidth="1"/>
    <col min="2841" max="2841" width="5.28515625" customWidth="1"/>
    <col min="3059" max="3059" width="3.85546875" customWidth="1"/>
    <col min="3060" max="3060" width="18" customWidth="1"/>
    <col min="3061" max="3061" width="6.28515625" customWidth="1"/>
    <col min="3062" max="3062" width="6.85546875" customWidth="1"/>
    <col min="3063" max="3063" width="6" customWidth="1"/>
    <col min="3064" max="3064" width="7.42578125" customWidth="1"/>
    <col min="3065" max="3065" width="4.7109375" customWidth="1"/>
    <col min="3066" max="3066" width="8.28515625" customWidth="1"/>
    <col min="3067" max="3067" width="6" customWidth="1"/>
    <col min="3068" max="3068" width="5.28515625" customWidth="1"/>
    <col min="3069" max="3069" width="4.42578125" customWidth="1"/>
    <col min="3070" max="3070" width="5.42578125" customWidth="1"/>
    <col min="3071" max="3071" width="4.42578125" customWidth="1"/>
    <col min="3072" max="3072" width="4" customWidth="1"/>
    <col min="3073" max="3073" width="4.140625" customWidth="1"/>
    <col min="3074" max="3074" width="3.85546875" customWidth="1"/>
    <col min="3075" max="3075" width="4.140625" customWidth="1"/>
    <col min="3076" max="3076" width="4.28515625" customWidth="1"/>
    <col min="3077" max="3077" width="4" customWidth="1"/>
    <col min="3078" max="3078" width="5" customWidth="1"/>
    <col min="3079" max="3080" width="4.7109375" customWidth="1"/>
    <col min="3081" max="3081" width="6" customWidth="1"/>
    <col min="3082" max="3082" width="4.85546875" customWidth="1"/>
    <col min="3083" max="3083" width="4.28515625" customWidth="1"/>
    <col min="3084" max="3084" width="3.85546875" customWidth="1"/>
    <col min="3085" max="3085" width="3.7109375" customWidth="1"/>
    <col min="3086" max="3086" width="4.42578125" customWidth="1"/>
    <col min="3087" max="3087" width="3.5703125" customWidth="1"/>
    <col min="3088" max="3089" width="4.5703125" customWidth="1"/>
    <col min="3090" max="3090" width="7.5703125" customWidth="1"/>
    <col min="3091" max="3091" width="4.85546875" customWidth="1"/>
    <col min="3092" max="3092" width="4.7109375" customWidth="1"/>
    <col min="3093" max="3093" width="7.140625" customWidth="1"/>
    <col min="3094" max="3094" width="4.7109375" customWidth="1"/>
    <col min="3095" max="3095" width="7.5703125" customWidth="1"/>
    <col min="3096" max="3096" width="6" customWidth="1"/>
    <col min="3097" max="3097" width="5.28515625" customWidth="1"/>
    <col min="3315" max="3315" width="3.85546875" customWidth="1"/>
    <col min="3316" max="3316" width="18" customWidth="1"/>
    <col min="3317" max="3317" width="6.28515625" customWidth="1"/>
    <col min="3318" max="3318" width="6.85546875" customWidth="1"/>
    <col min="3319" max="3319" width="6" customWidth="1"/>
    <col min="3320" max="3320" width="7.42578125" customWidth="1"/>
    <col min="3321" max="3321" width="4.7109375" customWidth="1"/>
    <col min="3322" max="3322" width="8.28515625" customWidth="1"/>
    <col min="3323" max="3323" width="6" customWidth="1"/>
    <col min="3324" max="3324" width="5.28515625" customWidth="1"/>
    <col min="3325" max="3325" width="4.42578125" customWidth="1"/>
    <col min="3326" max="3326" width="5.42578125" customWidth="1"/>
    <col min="3327" max="3327" width="4.42578125" customWidth="1"/>
    <col min="3328" max="3328" width="4" customWidth="1"/>
    <col min="3329" max="3329" width="4.140625" customWidth="1"/>
    <col min="3330" max="3330" width="3.85546875" customWidth="1"/>
    <col min="3331" max="3331" width="4.140625" customWidth="1"/>
    <col min="3332" max="3332" width="4.28515625" customWidth="1"/>
    <col min="3333" max="3333" width="4" customWidth="1"/>
    <col min="3334" max="3334" width="5" customWidth="1"/>
    <col min="3335" max="3336" width="4.7109375" customWidth="1"/>
    <col min="3337" max="3337" width="6" customWidth="1"/>
    <col min="3338" max="3338" width="4.85546875" customWidth="1"/>
    <col min="3339" max="3339" width="4.28515625" customWidth="1"/>
    <col min="3340" max="3340" width="3.85546875" customWidth="1"/>
    <col min="3341" max="3341" width="3.7109375" customWidth="1"/>
    <col min="3342" max="3342" width="4.42578125" customWidth="1"/>
    <col min="3343" max="3343" width="3.5703125" customWidth="1"/>
    <col min="3344" max="3345" width="4.5703125" customWidth="1"/>
    <col min="3346" max="3346" width="7.5703125" customWidth="1"/>
    <col min="3347" max="3347" width="4.85546875" customWidth="1"/>
    <col min="3348" max="3348" width="4.7109375" customWidth="1"/>
    <col min="3349" max="3349" width="7.140625" customWidth="1"/>
    <col min="3350" max="3350" width="4.7109375" customWidth="1"/>
    <col min="3351" max="3351" width="7.5703125" customWidth="1"/>
    <col min="3352" max="3352" width="6" customWidth="1"/>
    <col min="3353" max="3353" width="5.28515625" customWidth="1"/>
    <col min="3571" max="3571" width="3.85546875" customWidth="1"/>
    <col min="3572" max="3572" width="18" customWidth="1"/>
    <col min="3573" max="3573" width="6.28515625" customWidth="1"/>
    <col min="3574" max="3574" width="6.85546875" customWidth="1"/>
    <col min="3575" max="3575" width="6" customWidth="1"/>
    <col min="3576" max="3576" width="7.42578125" customWidth="1"/>
    <col min="3577" max="3577" width="4.7109375" customWidth="1"/>
    <col min="3578" max="3578" width="8.28515625" customWidth="1"/>
    <col min="3579" max="3579" width="6" customWidth="1"/>
    <col min="3580" max="3580" width="5.28515625" customWidth="1"/>
    <col min="3581" max="3581" width="4.42578125" customWidth="1"/>
    <col min="3582" max="3582" width="5.42578125" customWidth="1"/>
    <col min="3583" max="3583" width="4.42578125" customWidth="1"/>
    <col min="3584" max="3584" width="4" customWidth="1"/>
    <col min="3585" max="3585" width="4.140625" customWidth="1"/>
    <col min="3586" max="3586" width="3.85546875" customWidth="1"/>
    <col min="3587" max="3587" width="4.140625" customWidth="1"/>
    <col min="3588" max="3588" width="4.28515625" customWidth="1"/>
    <col min="3589" max="3589" width="4" customWidth="1"/>
    <col min="3590" max="3590" width="5" customWidth="1"/>
    <col min="3591" max="3592" width="4.7109375" customWidth="1"/>
    <col min="3593" max="3593" width="6" customWidth="1"/>
    <col min="3594" max="3594" width="4.85546875" customWidth="1"/>
    <col min="3595" max="3595" width="4.28515625" customWidth="1"/>
    <col min="3596" max="3596" width="3.85546875" customWidth="1"/>
    <col min="3597" max="3597" width="3.7109375" customWidth="1"/>
    <col min="3598" max="3598" width="4.42578125" customWidth="1"/>
    <col min="3599" max="3599" width="3.5703125" customWidth="1"/>
    <col min="3600" max="3601" width="4.5703125" customWidth="1"/>
    <col min="3602" max="3602" width="7.5703125" customWidth="1"/>
    <col min="3603" max="3603" width="4.85546875" customWidth="1"/>
    <col min="3604" max="3604" width="4.7109375" customWidth="1"/>
    <col min="3605" max="3605" width="7.140625" customWidth="1"/>
    <col min="3606" max="3606" width="4.7109375" customWidth="1"/>
    <col min="3607" max="3607" width="7.5703125" customWidth="1"/>
    <col min="3608" max="3608" width="6" customWidth="1"/>
    <col min="3609" max="3609" width="5.28515625" customWidth="1"/>
    <col min="3827" max="3827" width="3.85546875" customWidth="1"/>
    <col min="3828" max="3828" width="18" customWidth="1"/>
    <col min="3829" max="3829" width="6.28515625" customWidth="1"/>
    <col min="3830" max="3830" width="6.85546875" customWidth="1"/>
    <col min="3831" max="3831" width="6" customWidth="1"/>
    <col min="3832" max="3832" width="7.42578125" customWidth="1"/>
    <col min="3833" max="3833" width="4.7109375" customWidth="1"/>
    <col min="3834" max="3834" width="8.28515625" customWidth="1"/>
    <col min="3835" max="3835" width="6" customWidth="1"/>
    <col min="3836" max="3836" width="5.28515625" customWidth="1"/>
    <col min="3837" max="3837" width="4.42578125" customWidth="1"/>
    <col min="3838" max="3838" width="5.42578125" customWidth="1"/>
    <col min="3839" max="3839" width="4.42578125" customWidth="1"/>
    <col min="3840" max="3840" width="4" customWidth="1"/>
    <col min="3841" max="3841" width="4.140625" customWidth="1"/>
    <col min="3842" max="3842" width="3.85546875" customWidth="1"/>
    <col min="3843" max="3843" width="4.140625" customWidth="1"/>
    <col min="3844" max="3844" width="4.28515625" customWidth="1"/>
    <col min="3845" max="3845" width="4" customWidth="1"/>
    <col min="3846" max="3846" width="5" customWidth="1"/>
    <col min="3847" max="3848" width="4.7109375" customWidth="1"/>
    <col min="3849" max="3849" width="6" customWidth="1"/>
    <col min="3850" max="3850" width="4.85546875" customWidth="1"/>
    <col min="3851" max="3851" width="4.28515625" customWidth="1"/>
    <col min="3852" max="3852" width="3.85546875" customWidth="1"/>
    <col min="3853" max="3853" width="3.7109375" customWidth="1"/>
    <col min="3854" max="3854" width="4.42578125" customWidth="1"/>
    <col min="3855" max="3855" width="3.5703125" customWidth="1"/>
    <col min="3856" max="3857" width="4.5703125" customWidth="1"/>
    <col min="3858" max="3858" width="7.5703125" customWidth="1"/>
    <col min="3859" max="3859" width="4.85546875" customWidth="1"/>
    <col min="3860" max="3860" width="4.7109375" customWidth="1"/>
    <col min="3861" max="3861" width="7.140625" customWidth="1"/>
    <col min="3862" max="3862" width="4.7109375" customWidth="1"/>
    <col min="3863" max="3863" width="7.5703125" customWidth="1"/>
    <col min="3864" max="3864" width="6" customWidth="1"/>
    <col min="3865" max="3865" width="5.28515625" customWidth="1"/>
    <col min="4083" max="4083" width="3.85546875" customWidth="1"/>
    <col min="4084" max="4084" width="18" customWidth="1"/>
    <col min="4085" max="4085" width="6.28515625" customWidth="1"/>
    <col min="4086" max="4086" width="6.85546875" customWidth="1"/>
    <col min="4087" max="4087" width="6" customWidth="1"/>
    <col min="4088" max="4088" width="7.42578125" customWidth="1"/>
    <col min="4089" max="4089" width="4.7109375" customWidth="1"/>
    <col min="4090" max="4090" width="8.28515625" customWidth="1"/>
    <col min="4091" max="4091" width="6" customWidth="1"/>
    <col min="4092" max="4092" width="5.28515625" customWidth="1"/>
    <col min="4093" max="4093" width="4.42578125" customWidth="1"/>
    <col min="4094" max="4094" width="5.42578125" customWidth="1"/>
    <col min="4095" max="4095" width="4.42578125" customWidth="1"/>
    <col min="4096" max="4096" width="4" customWidth="1"/>
    <col min="4097" max="4097" width="4.140625" customWidth="1"/>
    <col min="4098" max="4098" width="3.85546875" customWidth="1"/>
    <col min="4099" max="4099" width="4.140625" customWidth="1"/>
    <col min="4100" max="4100" width="4.28515625" customWidth="1"/>
    <col min="4101" max="4101" width="4" customWidth="1"/>
    <col min="4102" max="4102" width="5" customWidth="1"/>
    <col min="4103" max="4104" width="4.7109375" customWidth="1"/>
    <col min="4105" max="4105" width="6" customWidth="1"/>
    <col min="4106" max="4106" width="4.85546875" customWidth="1"/>
    <col min="4107" max="4107" width="4.28515625" customWidth="1"/>
    <col min="4108" max="4108" width="3.85546875" customWidth="1"/>
    <col min="4109" max="4109" width="3.7109375" customWidth="1"/>
    <col min="4110" max="4110" width="4.42578125" customWidth="1"/>
    <col min="4111" max="4111" width="3.5703125" customWidth="1"/>
    <col min="4112" max="4113" width="4.5703125" customWidth="1"/>
    <col min="4114" max="4114" width="7.5703125" customWidth="1"/>
    <col min="4115" max="4115" width="4.85546875" customWidth="1"/>
    <col min="4116" max="4116" width="4.7109375" customWidth="1"/>
    <col min="4117" max="4117" width="7.140625" customWidth="1"/>
    <col min="4118" max="4118" width="4.7109375" customWidth="1"/>
    <col min="4119" max="4119" width="7.5703125" customWidth="1"/>
    <col min="4120" max="4120" width="6" customWidth="1"/>
    <col min="4121" max="4121" width="5.28515625" customWidth="1"/>
    <col min="4339" max="4339" width="3.85546875" customWidth="1"/>
    <col min="4340" max="4340" width="18" customWidth="1"/>
    <col min="4341" max="4341" width="6.28515625" customWidth="1"/>
    <col min="4342" max="4342" width="6.85546875" customWidth="1"/>
    <col min="4343" max="4343" width="6" customWidth="1"/>
    <col min="4344" max="4344" width="7.42578125" customWidth="1"/>
    <col min="4345" max="4345" width="4.7109375" customWidth="1"/>
    <col min="4346" max="4346" width="8.28515625" customWidth="1"/>
    <col min="4347" max="4347" width="6" customWidth="1"/>
    <col min="4348" max="4348" width="5.28515625" customWidth="1"/>
    <col min="4349" max="4349" width="4.42578125" customWidth="1"/>
    <col min="4350" max="4350" width="5.42578125" customWidth="1"/>
    <col min="4351" max="4351" width="4.42578125" customWidth="1"/>
    <col min="4352" max="4352" width="4" customWidth="1"/>
    <col min="4353" max="4353" width="4.140625" customWidth="1"/>
    <col min="4354" max="4354" width="3.85546875" customWidth="1"/>
    <col min="4355" max="4355" width="4.140625" customWidth="1"/>
    <col min="4356" max="4356" width="4.28515625" customWidth="1"/>
    <col min="4357" max="4357" width="4" customWidth="1"/>
    <col min="4358" max="4358" width="5" customWidth="1"/>
    <col min="4359" max="4360" width="4.7109375" customWidth="1"/>
    <col min="4361" max="4361" width="6" customWidth="1"/>
    <col min="4362" max="4362" width="4.85546875" customWidth="1"/>
    <col min="4363" max="4363" width="4.28515625" customWidth="1"/>
    <col min="4364" max="4364" width="3.85546875" customWidth="1"/>
    <col min="4365" max="4365" width="3.7109375" customWidth="1"/>
    <col min="4366" max="4366" width="4.42578125" customWidth="1"/>
    <col min="4367" max="4367" width="3.5703125" customWidth="1"/>
    <col min="4368" max="4369" width="4.5703125" customWidth="1"/>
    <col min="4370" max="4370" width="7.5703125" customWidth="1"/>
    <col min="4371" max="4371" width="4.85546875" customWidth="1"/>
    <col min="4372" max="4372" width="4.7109375" customWidth="1"/>
    <col min="4373" max="4373" width="7.140625" customWidth="1"/>
    <col min="4374" max="4374" width="4.7109375" customWidth="1"/>
    <col min="4375" max="4375" width="7.5703125" customWidth="1"/>
    <col min="4376" max="4376" width="6" customWidth="1"/>
    <col min="4377" max="4377" width="5.28515625" customWidth="1"/>
    <col min="4595" max="4595" width="3.85546875" customWidth="1"/>
    <col min="4596" max="4596" width="18" customWidth="1"/>
    <col min="4597" max="4597" width="6.28515625" customWidth="1"/>
    <col min="4598" max="4598" width="6.85546875" customWidth="1"/>
    <col min="4599" max="4599" width="6" customWidth="1"/>
    <col min="4600" max="4600" width="7.42578125" customWidth="1"/>
    <col min="4601" max="4601" width="4.7109375" customWidth="1"/>
    <col min="4602" max="4602" width="8.28515625" customWidth="1"/>
    <col min="4603" max="4603" width="6" customWidth="1"/>
    <col min="4604" max="4604" width="5.28515625" customWidth="1"/>
    <col min="4605" max="4605" width="4.42578125" customWidth="1"/>
    <col min="4606" max="4606" width="5.42578125" customWidth="1"/>
    <col min="4607" max="4607" width="4.42578125" customWidth="1"/>
    <col min="4608" max="4608" width="4" customWidth="1"/>
    <col min="4609" max="4609" width="4.140625" customWidth="1"/>
    <col min="4610" max="4610" width="3.85546875" customWidth="1"/>
    <col min="4611" max="4611" width="4.140625" customWidth="1"/>
    <col min="4612" max="4612" width="4.28515625" customWidth="1"/>
    <col min="4613" max="4613" width="4" customWidth="1"/>
    <col min="4614" max="4614" width="5" customWidth="1"/>
    <col min="4615" max="4616" width="4.7109375" customWidth="1"/>
    <col min="4617" max="4617" width="6" customWidth="1"/>
    <col min="4618" max="4618" width="4.85546875" customWidth="1"/>
    <col min="4619" max="4619" width="4.28515625" customWidth="1"/>
    <col min="4620" max="4620" width="3.85546875" customWidth="1"/>
    <col min="4621" max="4621" width="3.7109375" customWidth="1"/>
    <col min="4622" max="4622" width="4.42578125" customWidth="1"/>
    <col min="4623" max="4623" width="3.5703125" customWidth="1"/>
    <col min="4624" max="4625" width="4.5703125" customWidth="1"/>
    <col min="4626" max="4626" width="7.5703125" customWidth="1"/>
    <col min="4627" max="4627" width="4.85546875" customWidth="1"/>
    <col min="4628" max="4628" width="4.7109375" customWidth="1"/>
    <col min="4629" max="4629" width="7.140625" customWidth="1"/>
    <col min="4630" max="4630" width="4.7109375" customWidth="1"/>
    <col min="4631" max="4631" width="7.5703125" customWidth="1"/>
    <col min="4632" max="4632" width="6" customWidth="1"/>
    <col min="4633" max="4633" width="5.28515625" customWidth="1"/>
    <col min="4851" max="4851" width="3.85546875" customWidth="1"/>
    <col min="4852" max="4852" width="18" customWidth="1"/>
    <col min="4853" max="4853" width="6.28515625" customWidth="1"/>
    <col min="4854" max="4854" width="6.85546875" customWidth="1"/>
    <col min="4855" max="4855" width="6" customWidth="1"/>
    <col min="4856" max="4856" width="7.42578125" customWidth="1"/>
    <col min="4857" max="4857" width="4.7109375" customWidth="1"/>
    <col min="4858" max="4858" width="8.28515625" customWidth="1"/>
    <col min="4859" max="4859" width="6" customWidth="1"/>
    <col min="4860" max="4860" width="5.28515625" customWidth="1"/>
    <col min="4861" max="4861" width="4.42578125" customWidth="1"/>
    <col min="4862" max="4862" width="5.42578125" customWidth="1"/>
    <col min="4863" max="4863" width="4.42578125" customWidth="1"/>
    <col min="4864" max="4864" width="4" customWidth="1"/>
    <col min="4865" max="4865" width="4.140625" customWidth="1"/>
    <col min="4866" max="4866" width="3.85546875" customWidth="1"/>
    <col min="4867" max="4867" width="4.140625" customWidth="1"/>
    <col min="4868" max="4868" width="4.28515625" customWidth="1"/>
    <col min="4869" max="4869" width="4" customWidth="1"/>
    <col min="4870" max="4870" width="5" customWidth="1"/>
    <col min="4871" max="4872" width="4.7109375" customWidth="1"/>
    <col min="4873" max="4873" width="6" customWidth="1"/>
    <col min="4874" max="4874" width="4.85546875" customWidth="1"/>
    <col min="4875" max="4875" width="4.28515625" customWidth="1"/>
    <col min="4876" max="4876" width="3.85546875" customWidth="1"/>
    <col min="4877" max="4877" width="3.7109375" customWidth="1"/>
    <col min="4878" max="4878" width="4.42578125" customWidth="1"/>
    <col min="4879" max="4879" width="3.5703125" customWidth="1"/>
    <col min="4880" max="4881" width="4.5703125" customWidth="1"/>
    <col min="4882" max="4882" width="7.5703125" customWidth="1"/>
    <col min="4883" max="4883" width="4.85546875" customWidth="1"/>
    <col min="4884" max="4884" width="4.7109375" customWidth="1"/>
    <col min="4885" max="4885" width="7.140625" customWidth="1"/>
    <col min="4886" max="4886" width="4.7109375" customWidth="1"/>
    <col min="4887" max="4887" width="7.5703125" customWidth="1"/>
    <col min="4888" max="4888" width="6" customWidth="1"/>
    <col min="4889" max="4889" width="5.28515625" customWidth="1"/>
    <col min="5107" max="5107" width="3.85546875" customWidth="1"/>
    <col min="5108" max="5108" width="18" customWidth="1"/>
    <col min="5109" max="5109" width="6.28515625" customWidth="1"/>
    <col min="5110" max="5110" width="6.85546875" customWidth="1"/>
    <col min="5111" max="5111" width="6" customWidth="1"/>
    <col min="5112" max="5112" width="7.42578125" customWidth="1"/>
    <col min="5113" max="5113" width="4.7109375" customWidth="1"/>
    <col min="5114" max="5114" width="8.28515625" customWidth="1"/>
    <col min="5115" max="5115" width="6" customWidth="1"/>
    <col min="5116" max="5116" width="5.28515625" customWidth="1"/>
    <col min="5117" max="5117" width="4.42578125" customWidth="1"/>
    <col min="5118" max="5118" width="5.42578125" customWidth="1"/>
    <col min="5119" max="5119" width="4.42578125" customWidth="1"/>
    <col min="5120" max="5120" width="4" customWidth="1"/>
    <col min="5121" max="5121" width="4.140625" customWidth="1"/>
    <col min="5122" max="5122" width="3.85546875" customWidth="1"/>
    <col min="5123" max="5123" width="4.140625" customWidth="1"/>
    <col min="5124" max="5124" width="4.28515625" customWidth="1"/>
    <col min="5125" max="5125" width="4" customWidth="1"/>
    <col min="5126" max="5126" width="5" customWidth="1"/>
    <col min="5127" max="5128" width="4.7109375" customWidth="1"/>
    <col min="5129" max="5129" width="6" customWidth="1"/>
    <col min="5130" max="5130" width="4.85546875" customWidth="1"/>
    <col min="5131" max="5131" width="4.28515625" customWidth="1"/>
    <col min="5132" max="5132" width="3.85546875" customWidth="1"/>
    <col min="5133" max="5133" width="3.7109375" customWidth="1"/>
    <col min="5134" max="5134" width="4.42578125" customWidth="1"/>
    <col min="5135" max="5135" width="3.5703125" customWidth="1"/>
    <col min="5136" max="5137" width="4.5703125" customWidth="1"/>
    <col min="5138" max="5138" width="7.5703125" customWidth="1"/>
    <col min="5139" max="5139" width="4.85546875" customWidth="1"/>
    <col min="5140" max="5140" width="4.7109375" customWidth="1"/>
    <col min="5141" max="5141" width="7.140625" customWidth="1"/>
    <col min="5142" max="5142" width="4.7109375" customWidth="1"/>
    <col min="5143" max="5143" width="7.5703125" customWidth="1"/>
    <col min="5144" max="5144" width="6" customWidth="1"/>
    <col min="5145" max="5145" width="5.28515625" customWidth="1"/>
    <col min="5363" max="5363" width="3.85546875" customWidth="1"/>
    <col min="5364" max="5364" width="18" customWidth="1"/>
    <col min="5365" max="5365" width="6.28515625" customWidth="1"/>
    <col min="5366" max="5366" width="6.85546875" customWidth="1"/>
    <col min="5367" max="5367" width="6" customWidth="1"/>
    <col min="5368" max="5368" width="7.42578125" customWidth="1"/>
    <col min="5369" max="5369" width="4.7109375" customWidth="1"/>
    <col min="5370" max="5370" width="8.28515625" customWidth="1"/>
    <col min="5371" max="5371" width="6" customWidth="1"/>
    <col min="5372" max="5372" width="5.28515625" customWidth="1"/>
    <col min="5373" max="5373" width="4.42578125" customWidth="1"/>
    <col min="5374" max="5374" width="5.42578125" customWidth="1"/>
    <col min="5375" max="5375" width="4.42578125" customWidth="1"/>
    <col min="5376" max="5376" width="4" customWidth="1"/>
    <col min="5377" max="5377" width="4.140625" customWidth="1"/>
    <col min="5378" max="5378" width="3.85546875" customWidth="1"/>
    <col min="5379" max="5379" width="4.140625" customWidth="1"/>
    <col min="5380" max="5380" width="4.28515625" customWidth="1"/>
    <col min="5381" max="5381" width="4" customWidth="1"/>
    <col min="5382" max="5382" width="5" customWidth="1"/>
    <col min="5383" max="5384" width="4.7109375" customWidth="1"/>
    <col min="5385" max="5385" width="6" customWidth="1"/>
    <col min="5386" max="5386" width="4.85546875" customWidth="1"/>
    <col min="5387" max="5387" width="4.28515625" customWidth="1"/>
    <col min="5388" max="5388" width="3.85546875" customWidth="1"/>
    <col min="5389" max="5389" width="3.7109375" customWidth="1"/>
    <col min="5390" max="5390" width="4.42578125" customWidth="1"/>
    <col min="5391" max="5391" width="3.5703125" customWidth="1"/>
    <col min="5392" max="5393" width="4.5703125" customWidth="1"/>
    <col min="5394" max="5394" width="7.5703125" customWidth="1"/>
    <col min="5395" max="5395" width="4.85546875" customWidth="1"/>
    <col min="5396" max="5396" width="4.7109375" customWidth="1"/>
    <col min="5397" max="5397" width="7.140625" customWidth="1"/>
    <col min="5398" max="5398" width="4.7109375" customWidth="1"/>
    <col min="5399" max="5399" width="7.5703125" customWidth="1"/>
    <col min="5400" max="5400" width="6" customWidth="1"/>
    <col min="5401" max="5401" width="5.28515625" customWidth="1"/>
    <col min="5619" max="5619" width="3.85546875" customWidth="1"/>
    <col min="5620" max="5620" width="18" customWidth="1"/>
    <col min="5621" max="5621" width="6.28515625" customWidth="1"/>
    <col min="5622" max="5622" width="6.85546875" customWidth="1"/>
    <col min="5623" max="5623" width="6" customWidth="1"/>
    <col min="5624" max="5624" width="7.42578125" customWidth="1"/>
    <col min="5625" max="5625" width="4.7109375" customWidth="1"/>
    <col min="5626" max="5626" width="8.28515625" customWidth="1"/>
    <col min="5627" max="5627" width="6" customWidth="1"/>
    <col min="5628" max="5628" width="5.28515625" customWidth="1"/>
    <col min="5629" max="5629" width="4.42578125" customWidth="1"/>
    <col min="5630" max="5630" width="5.42578125" customWidth="1"/>
    <col min="5631" max="5631" width="4.42578125" customWidth="1"/>
    <col min="5632" max="5632" width="4" customWidth="1"/>
    <col min="5633" max="5633" width="4.140625" customWidth="1"/>
    <col min="5634" max="5634" width="3.85546875" customWidth="1"/>
    <col min="5635" max="5635" width="4.140625" customWidth="1"/>
    <col min="5636" max="5636" width="4.28515625" customWidth="1"/>
    <col min="5637" max="5637" width="4" customWidth="1"/>
    <col min="5638" max="5638" width="5" customWidth="1"/>
    <col min="5639" max="5640" width="4.7109375" customWidth="1"/>
    <col min="5641" max="5641" width="6" customWidth="1"/>
    <col min="5642" max="5642" width="4.85546875" customWidth="1"/>
    <col min="5643" max="5643" width="4.28515625" customWidth="1"/>
    <col min="5644" max="5644" width="3.85546875" customWidth="1"/>
    <col min="5645" max="5645" width="3.7109375" customWidth="1"/>
    <col min="5646" max="5646" width="4.42578125" customWidth="1"/>
    <col min="5647" max="5647" width="3.5703125" customWidth="1"/>
    <col min="5648" max="5649" width="4.5703125" customWidth="1"/>
    <col min="5650" max="5650" width="7.5703125" customWidth="1"/>
    <col min="5651" max="5651" width="4.85546875" customWidth="1"/>
    <col min="5652" max="5652" width="4.7109375" customWidth="1"/>
    <col min="5653" max="5653" width="7.140625" customWidth="1"/>
    <col min="5654" max="5654" width="4.7109375" customWidth="1"/>
    <col min="5655" max="5655" width="7.5703125" customWidth="1"/>
    <col min="5656" max="5656" width="6" customWidth="1"/>
    <col min="5657" max="5657" width="5.28515625" customWidth="1"/>
    <col min="5875" max="5875" width="3.85546875" customWidth="1"/>
    <col min="5876" max="5876" width="18" customWidth="1"/>
    <col min="5877" max="5877" width="6.28515625" customWidth="1"/>
    <col min="5878" max="5878" width="6.85546875" customWidth="1"/>
    <col min="5879" max="5879" width="6" customWidth="1"/>
    <col min="5880" max="5880" width="7.42578125" customWidth="1"/>
    <col min="5881" max="5881" width="4.7109375" customWidth="1"/>
    <col min="5882" max="5882" width="8.28515625" customWidth="1"/>
    <col min="5883" max="5883" width="6" customWidth="1"/>
    <col min="5884" max="5884" width="5.28515625" customWidth="1"/>
    <col min="5885" max="5885" width="4.42578125" customWidth="1"/>
    <col min="5886" max="5886" width="5.42578125" customWidth="1"/>
    <col min="5887" max="5887" width="4.42578125" customWidth="1"/>
    <col min="5888" max="5888" width="4" customWidth="1"/>
    <col min="5889" max="5889" width="4.140625" customWidth="1"/>
    <col min="5890" max="5890" width="3.85546875" customWidth="1"/>
    <col min="5891" max="5891" width="4.140625" customWidth="1"/>
    <col min="5892" max="5892" width="4.28515625" customWidth="1"/>
    <col min="5893" max="5893" width="4" customWidth="1"/>
    <col min="5894" max="5894" width="5" customWidth="1"/>
    <col min="5895" max="5896" width="4.7109375" customWidth="1"/>
    <col min="5897" max="5897" width="6" customWidth="1"/>
    <col min="5898" max="5898" width="4.85546875" customWidth="1"/>
    <col min="5899" max="5899" width="4.28515625" customWidth="1"/>
    <col min="5900" max="5900" width="3.85546875" customWidth="1"/>
    <col min="5901" max="5901" width="3.7109375" customWidth="1"/>
    <col min="5902" max="5902" width="4.42578125" customWidth="1"/>
    <col min="5903" max="5903" width="3.5703125" customWidth="1"/>
    <col min="5904" max="5905" width="4.5703125" customWidth="1"/>
    <col min="5906" max="5906" width="7.5703125" customWidth="1"/>
    <col min="5907" max="5907" width="4.85546875" customWidth="1"/>
    <col min="5908" max="5908" width="4.7109375" customWidth="1"/>
    <col min="5909" max="5909" width="7.140625" customWidth="1"/>
    <col min="5910" max="5910" width="4.7109375" customWidth="1"/>
    <col min="5911" max="5911" width="7.5703125" customWidth="1"/>
    <col min="5912" max="5912" width="6" customWidth="1"/>
    <col min="5913" max="5913" width="5.28515625" customWidth="1"/>
    <col min="6131" max="6131" width="3.85546875" customWidth="1"/>
    <col min="6132" max="6132" width="18" customWidth="1"/>
    <col min="6133" max="6133" width="6.28515625" customWidth="1"/>
    <col min="6134" max="6134" width="6.85546875" customWidth="1"/>
    <col min="6135" max="6135" width="6" customWidth="1"/>
    <col min="6136" max="6136" width="7.42578125" customWidth="1"/>
    <col min="6137" max="6137" width="4.7109375" customWidth="1"/>
    <col min="6138" max="6138" width="8.28515625" customWidth="1"/>
    <col min="6139" max="6139" width="6" customWidth="1"/>
    <col min="6140" max="6140" width="5.28515625" customWidth="1"/>
    <col min="6141" max="6141" width="4.42578125" customWidth="1"/>
    <col min="6142" max="6142" width="5.42578125" customWidth="1"/>
    <col min="6143" max="6143" width="4.42578125" customWidth="1"/>
    <col min="6144" max="6144" width="4" customWidth="1"/>
    <col min="6145" max="6145" width="4.140625" customWidth="1"/>
    <col min="6146" max="6146" width="3.85546875" customWidth="1"/>
    <col min="6147" max="6147" width="4.140625" customWidth="1"/>
    <col min="6148" max="6148" width="4.28515625" customWidth="1"/>
    <col min="6149" max="6149" width="4" customWidth="1"/>
    <col min="6150" max="6150" width="5" customWidth="1"/>
    <col min="6151" max="6152" width="4.7109375" customWidth="1"/>
    <col min="6153" max="6153" width="6" customWidth="1"/>
    <col min="6154" max="6154" width="4.85546875" customWidth="1"/>
    <col min="6155" max="6155" width="4.28515625" customWidth="1"/>
    <col min="6156" max="6156" width="3.85546875" customWidth="1"/>
    <col min="6157" max="6157" width="3.7109375" customWidth="1"/>
    <col min="6158" max="6158" width="4.42578125" customWidth="1"/>
    <col min="6159" max="6159" width="3.5703125" customWidth="1"/>
    <col min="6160" max="6161" width="4.5703125" customWidth="1"/>
    <col min="6162" max="6162" width="7.5703125" customWidth="1"/>
    <col min="6163" max="6163" width="4.85546875" customWidth="1"/>
    <col min="6164" max="6164" width="4.7109375" customWidth="1"/>
    <col min="6165" max="6165" width="7.140625" customWidth="1"/>
    <col min="6166" max="6166" width="4.7109375" customWidth="1"/>
    <col min="6167" max="6167" width="7.5703125" customWidth="1"/>
    <col min="6168" max="6168" width="6" customWidth="1"/>
    <col min="6169" max="6169" width="5.28515625" customWidth="1"/>
    <col min="6387" max="6387" width="3.85546875" customWidth="1"/>
    <col min="6388" max="6388" width="18" customWidth="1"/>
    <col min="6389" max="6389" width="6.28515625" customWidth="1"/>
    <col min="6390" max="6390" width="6.85546875" customWidth="1"/>
    <col min="6391" max="6391" width="6" customWidth="1"/>
    <col min="6392" max="6392" width="7.42578125" customWidth="1"/>
    <col min="6393" max="6393" width="4.7109375" customWidth="1"/>
    <col min="6394" max="6394" width="8.28515625" customWidth="1"/>
    <col min="6395" max="6395" width="6" customWidth="1"/>
    <col min="6396" max="6396" width="5.28515625" customWidth="1"/>
    <col min="6397" max="6397" width="4.42578125" customWidth="1"/>
    <col min="6398" max="6398" width="5.42578125" customWidth="1"/>
    <col min="6399" max="6399" width="4.42578125" customWidth="1"/>
    <col min="6400" max="6400" width="4" customWidth="1"/>
    <col min="6401" max="6401" width="4.140625" customWidth="1"/>
    <col min="6402" max="6402" width="3.85546875" customWidth="1"/>
    <col min="6403" max="6403" width="4.140625" customWidth="1"/>
    <col min="6404" max="6404" width="4.28515625" customWidth="1"/>
    <col min="6405" max="6405" width="4" customWidth="1"/>
    <col min="6406" max="6406" width="5" customWidth="1"/>
    <col min="6407" max="6408" width="4.7109375" customWidth="1"/>
    <col min="6409" max="6409" width="6" customWidth="1"/>
    <col min="6410" max="6410" width="4.85546875" customWidth="1"/>
    <col min="6411" max="6411" width="4.28515625" customWidth="1"/>
    <col min="6412" max="6412" width="3.85546875" customWidth="1"/>
    <col min="6413" max="6413" width="3.7109375" customWidth="1"/>
    <col min="6414" max="6414" width="4.42578125" customWidth="1"/>
    <col min="6415" max="6415" width="3.5703125" customWidth="1"/>
    <col min="6416" max="6417" width="4.5703125" customWidth="1"/>
    <col min="6418" max="6418" width="7.5703125" customWidth="1"/>
    <col min="6419" max="6419" width="4.85546875" customWidth="1"/>
    <col min="6420" max="6420" width="4.7109375" customWidth="1"/>
    <col min="6421" max="6421" width="7.140625" customWidth="1"/>
    <col min="6422" max="6422" width="4.7109375" customWidth="1"/>
    <col min="6423" max="6423" width="7.5703125" customWidth="1"/>
    <col min="6424" max="6424" width="6" customWidth="1"/>
    <col min="6425" max="6425" width="5.28515625" customWidth="1"/>
    <col min="6643" max="6643" width="3.85546875" customWidth="1"/>
    <col min="6644" max="6644" width="18" customWidth="1"/>
    <col min="6645" max="6645" width="6.28515625" customWidth="1"/>
    <col min="6646" max="6646" width="6.85546875" customWidth="1"/>
    <col min="6647" max="6647" width="6" customWidth="1"/>
    <col min="6648" max="6648" width="7.42578125" customWidth="1"/>
    <col min="6649" max="6649" width="4.7109375" customWidth="1"/>
    <col min="6650" max="6650" width="8.28515625" customWidth="1"/>
    <col min="6651" max="6651" width="6" customWidth="1"/>
    <col min="6652" max="6652" width="5.28515625" customWidth="1"/>
    <col min="6653" max="6653" width="4.42578125" customWidth="1"/>
    <col min="6654" max="6654" width="5.42578125" customWidth="1"/>
    <col min="6655" max="6655" width="4.42578125" customWidth="1"/>
    <col min="6656" max="6656" width="4" customWidth="1"/>
    <col min="6657" max="6657" width="4.140625" customWidth="1"/>
    <col min="6658" max="6658" width="3.85546875" customWidth="1"/>
    <col min="6659" max="6659" width="4.140625" customWidth="1"/>
    <col min="6660" max="6660" width="4.28515625" customWidth="1"/>
    <col min="6661" max="6661" width="4" customWidth="1"/>
    <col min="6662" max="6662" width="5" customWidth="1"/>
    <col min="6663" max="6664" width="4.7109375" customWidth="1"/>
    <col min="6665" max="6665" width="6" customWidth="1"/>
    <col min="6666" max="6666" width="4.85546875" customWidth="1"/>
    <col min="6667" max="6667" width="4.28515625" customWidth="1"/>
    <col min="6668" max="6668" width="3.85546875" customWidth="1"/>
    <col min="6669" max="6669" width="3.7109375" customWidth="1"/>
    <col min="6670" max="6670" width="4.42578125" customWidth="1"/>
    <col min="6671" max="6671" width="3.5703125" customWidth="1"/>
    <col min="6672" max="6673" width="4.5703125" customWidth="1"/>
    <col min="6674" max="6674" width="7.5703125" customWidth="1"/>
    <col min="6675" max="6675" width="4.85546875" customWidth="1"/>
    <col min="6676" max="6676" width="4.7109375" customWidth="1"/>
    <col min="6677" max="6677" width="7.140625" customWidth="1"/>
    <col min="6678" max="6678" width="4.7109375" customWidth="1"/>
    <col min="6679" max="6679" width="7.5703125" customWidth="1"/>
    <col min="6680" max="6680" width="6" customWidth="1"/>
    <col min="6681" max="6681" width="5.28515625" customWidth="1"/>
    <col min="6899" max="6899" width="3.85546875" customWidth="1"/>
    <col min="6900" max="6900" width="18" customWidth="1"/>
    <col min="6901" max="6901" width="6.28515625" customWidth="1"/>
    <col min="6902" max="6902" width="6.85546875" customWidth="1"/>
    <col min="6903" max="6903" width="6" customWidth="1"/>
    <col min="6904" max="6904" width="7.42578125" customWidth="1"/>
    <col min="6905" max="6905" width="4.7109375" customWidth="1"/>
    <col min="6906" max="6906" width="8.28515625" customWidth="1"/>
    <col min="6907" max="6907" width="6" customWidth="1"/>
    <col min="6908" max="6908" width="5.28515625" customWidth="1"/>
    <col min="6909" max="6909" width="4.42578125" customWidth="1"/>
    <col min="6910" max="6910" width="5.42578125" customWidth="1"/>
    <col min="6911" max="6911" width="4.42578125" customWidth="1"/>
    <col min="6912" max="6912" width="4" customWidth="1"/>
    <col min="6913" max="6913" width="4.140625" customWidth="1"/>
    <col min="6914" max="6914" width="3.85546875" customWidth="1"/>
    <col min="6915" max="6915" width="4.140625" customWidth="1"/>
    <col min="6916" max="6916" width="4.28515625" customWidth="1"/>
    <col min="6917" max="6917" width="4" customWidth="1"/>
    <col min="6918" max="6918" width="5" customWidth="1"/>
    <col min="6919" max="6920" width="4.7109375" customWidth="1"/>
    <col min="6921" max="6921" width="6" customWidth="1"/>
    <col min="6922" max="6922" width="4.85546875" customWidth="1"/>
    <col min="6923" max="6923" width="4.28515625" customWidth="1"/>
    <col min="6924" max="6924" width="3.85546875" customWidth="1"/>
    <col min="6925" max="6925" width="3.7109375" customWidth="1"/>
    <col min="6926" max="6926" width="4.42578125" customWidth="1"/>
    <col min="6927" max="6927" width="3.5703125" customWidth="1"/>
    <col min="6928" max="6929" width="4.5703125" customWidth="1"/>
    <col min="6930" max="6930" width="7.5703125" customWidth="1"/>
    <col min="6931" max="6931" width="4.85546875" customWidth="1"/>
    <col min="6932" max="6932" width="4.7109375" customWidth="1"/>
    <col min="6933" max="6933" width="7.140625" customWidth="1"/>
    <col min="6934" max="6934" width="4.7109375" customWidth="1"/>
    <col min="6935" max="6935" width="7.5703125" customWidth="1"/>
    <col min="6936" max="6936" width="6" customWidth="1"/>
    <col min="6937" max="6937" width="5.28515625" customWidth="1"/>
    <col min="7155" max="7155" width="3.85546875" customWidth="1"/>
    <col min="7156" max="7156" width="18" customWidth="1"/>
    <col min="7157" max="7157" width="6.28515625" customWidth="1"/>
    <col min="7158" max="7158" width="6.85546875" customWidth="1"/>
    <col min="7159" max="7159" width="6" customWidth="1"/>
    <col min="7160" max="7160" width="7.42578125" customWidth="1"/>
    <col min="7161" max="7161" width="4.7109375" customWidth="1"/>
    <col min="7162" max="7162" width="8.28515625" customWidth="1"/>
    <col min="7163" max="7163" width="6" customWidth="1"/>
    <col min="7164" max="7164" width="5.28515625" customWidth="1"/>
    <col min="7165" max="7165" width="4.42578125" customWidth="1"/>
    <col min="7166" max="7166" width="5.42578125" customWidth="1"/>
    <col min="7167" max="7167" width="4.42578125" customWidth="1"/>
    <col min="7168" max="7168" width="4" customWidth="1"/>
    <col min="7169" max="7169" width="4.140625" customWidth="1"/>
    <col min="7170" max="7170" width="3.85546875" customWidth="1"/>
    <col min="7171" max="7171" width="4.140625" customWidth="1"/>
    <col min="7172" max="7172" width="4.28515625" customWidth="1"/>
    <col min="7173" max="7173" width="4" customWidth="1"/>
    <col min="7174" max="7174" width="5" customWidth="1"/>
    <col min="7175" max="7176" width="4.7109375" customWidth="1"/>
    <col min="7177" max="7177" width="6" customWidth="1"/>
    <col min="7178" max="7178" width="4.85546875" customWidth="1"/>
    <col min="7179" max="7179" width="4.28515625" customWidth="1"/>
    <col min="7180" max="7180" width="3.85546875" customWidth="1"/>
    <col min="7181" max="7181" width="3.7109375" customWidth="1"/>
    <col min="7182" max="7182" width="4.42578125" customWidth="1"/>
    <col min="7183" max="7183" width="3.5703125" customWidth="1"/>
    <col min="7184" max="7185" width="4.5703125" customWidth="1"/>
    <col min="7186" max="7186" width="7.5703125" customWidth="1"/>
    <col min="7187" max="7187" width="4.85546875" customWidth="1"/>
    <col min="7188" max="7188" width="4.7109375" customWidth="1"/>
    <col min="7189" max="7189" width="7.140625" customWidth="1"/>
    <col min="7190" max="7190" width="4.7109375" customWidth="1"/>
    <col min="7191" max="7191" width="7.5703125" customWidth="1"/>
    <col min="7192" max="7192" width="6" customWidth="1"/>
    <col min="7193" max="7193" width="5.28515625" customWidth="1"/>
    <col min="7411" max="7411" width="3.85546875" customWidth="1"/>
    <col min="7412" max="7412" width="18" customWidth="1"/>
    <col min="7413" max="7413" width="6.28515625" customWidth="1"/>
    <col min="7414" max="7414" width="6.85546875" customWidth="1"/>
    <col min="7415" max="7415" width="6" customWidth="1"/>
    <col min="7416" max="7416" width="7.42578125" customWidth="1"/>
    <col min="7417" max="7417" width="4.7109375" customWidth="1"/>
    <col min="7418" max="7418" width="8.28515625" customWidth="1"/>
    <col min="7419" max="7419" width="6" customWidth="1"/>
    <col min="7420" max="7420" width="5.28515625" customWidth="1"/>
    <col min="7421" max="7421" width="4.42578125" customWidth="1"/>
    <col min="7422" max="7422" width="5.42578125" customWidth="1"/>
    <col min="7423" max="7423" width="4.42578125" customWidth="1"/>
    <col min="7424" max="7424" width="4" customWidth="1"/>
    <col min="7425" max="7425" width="4.140625" customWidth="1"/>
    <col min="7426" max="7426" width="3.85546875" customWidth="1"/>
    <col min="7427" max="7427" width="4.140625" customWidth="1"/>
    <col min="7428" max="7428" width="4.28515625" customWidth="1"/>
    <col min="7429" max="7429" width="4" customWidth="1"/>
    <col min="7430" max="7430" width="5" customWidth="1"/>
    <col min="7431" max="7432" width="4.7109375" customWidth="1"/>
    <col min="7433" max="7433" width="6" customWidth="1"/>
    <col min="7434" max="7434" width="4.85546875" customWidth="1"/>
    <col min="7435" max="7435" width="4.28515625" customWidth="1"/>
    <col min="7436" max="7436" width="3.85546875" customWidth="1"/>
    <col min="7437" max="7437" width="3.7109375" customWidth="1"/>
    <col min="7438" max="7438" width="4.42578125" customWidth="1"/>
    <col min="7439" max="7439" width="3.5703125" customWidth="1"/>
    <col min="7440" max="7441" width="4.5703125" customWidth="1"/>
    <col min="7442" max="7442" width="7.5703125" customWidth="1"/>
    <col min="7443" max="7443" width="4.85546875" customWidth="1"/>
    <col min="7444" max="7444" width="4.7109375" customWidth="1"/>
    <col min="7445" max="7445" width="7.140625" customWidth="1"/>
    <col min="7446" max="7446" width="4.7109375" customWidth="1"/>
    <col min="7447" max="7447" width="7.5703125" customWidth="1"/>
    <col min="7448" max="7448" width="6" customWidth="1"/>
    <col min="7449" max="7449" width="5.28515625" customWidth="1"/>
    <col min="7667" max="7667" width="3.85546875" customWidth="1"/>
    <col min="7668" max="7668" width="18" customWidth="1"/>
    <col min="7669" max="7669" width="6.28515625" customWidth="1"/>
    <col min="7670" max="7670" width="6.85546875" customWidth="1"/>
    <col min="7671" max="7671" width="6" customWidth="1"/>
    <col min="7672" max="7672" width="7.42578125" customWidth="1"/>
    <col min="7673" max="7673" width="4.7109375" customWidth="1"/>
    <col min="7674" max="7674" width="8.28515625" customWidth="1"/>
    <col min="7675" max="7675" width="6" customWidth="1"/>
    <col min="7676" max="7676" width="5.28515625" customWidth="1"/>
    <col min="7677" max="7677" width="4.42578125" customWidth="1"/>
    <col min="7678" max="7678" width="5.42578125" customWidth="1"/>
    <col min="7679" max="7679" width="4.42578125" customWidth="1"/>
    <col min="7680" max="7680" width="4" customWidth="1"/>
    <col min="7681" max="7681" width="4.140625" customWidth="1"/>
    <col min="7682" max="7682" width="3.85546875" customWidth="1"/>
    <col min="7683" max="7683" width="4.140625" customWidth="1"/>
    <col min="7684" max="7684" width="4.28515625" customWidth="1"/>
    <col min="7685" max="7685" width="4" customWidth="1"/>
    <col min="7686" max="7686" width="5" customWidth="1"/>
    <col min="7687" max="7688" width="4.7109375" customWidth="1"/>
    <col min="7689" max="7689" width="6" customWidth="1"/>
    <col min="7690" max="7690" width="4.85546875" customWidth="1"/>
    <col min="7691" max="7691" width="4.28515625" customWidth="1"/>
    <col min="7692" max="7692" width="3.85546875" customWidth="1"/>
    <col min="7693" max="7693" width="3.7109375" customWidth="1"/>
    <col min="7694" max="7694" width="4.42578125" customWidth="1"/>
    <col min="7695" max="7695" width="3.5703125" customWidth="1"/>
    <col min="7696" max="7697" width="4.5703125" customWidth="1"/>
    <col min="7698" max="7698" width="7.5703125" customWidth="1"/>
    <col min="7699" max="7699" width="4.85546875" customWidth="1"/>
    <col min="7700" max="7700" width="4.7109375" customWidth="1"/>
    <col min="7701" max="7701" width="7.140625" customWidth="1"/>
    <col min="7702" max="7702" width="4.7109375" customWidth="1"/>
    <col min="7703" max="7703" width="7.5703125" customWidth="1"/>
    <col min="7704" max="7704" width="6" customWidth="1"/>
    <col min="7705" max="7705" width="5.28515625" customWidth="1"/>
    <col min="7923" max="7923" width="3.85546875" customWidth="1"/>
    <col min="7924" max="7924" width="18" customWidth="1"/>
    <col min="7925" max="7925" width="6.28515625" customWidth="1"/>
    <col min="7926" max="7926" width="6.85546875" customWidth="1"/>
    <col min="7927" max="7927" width="6" customWidth="1"/>
    <col min="7928" max="7928" width="7.42578125" customWidth="1"/>
    <col min="7929" max="7929" width="4.7109375" customWidth="1"/>
    <col min="7930" max="7930" width="8.28515625" customWidth="1"/>
    <col min="7931" max="7931" width="6" customWidth="1"/>
    <col min="7932" max="7932" width="5.28515625" customWidth="1"/>
    <col min="7933" max="7933" width="4.42578125" customWidth="1"/>
    <col min="7934" max="7934" width="5.42578125" customWidth="1"/>
    <col min="7935" max="7935" width="4.42578125" customWidth="1"/>
    <col min="7936" max="7936" width="4" customWidth="1"/>
    <col min="7937" max="7937" width="4.140625" customWidth="1"/>
    <col min="7938" max="7938" width="3.85546875" customWidth="1"/>
    <col min="7939" max="7939" width="4.140625" customWidth="1"/>
    <col min="7940" max="7940" width="4.28515625" customWidth="1"/>
    <col min="7941" max="7941" width="4" customWidth="1"/>
    <col min="7942" max="7942" width="5" customWidth="1"/>
    <col min="7943" max="7944" width="4.7109375" customWidth="1"/>
    <col min="7945" max="7945" width="6" customWidth="1"/>
    <col min="7946" max="7946" width="4.85546875" customWidth="1"/>
    <col min="7947" max="7947" width="4.28515625" customWidth="1"/>
    <col min="7948" max="7948" width="3.85546875" customWidth="1"/>
    <col min="7949" max="7949" width="3.7109375" customWidth="1"/>
    <col min="7950" max="7950" width="4.42578125" customWidth="1"/>
    <col min="7951" max="7951" width="3.5703125" customWidth="1"/>
    <col min="7952" max="7953" width="4.5703125" customWidth="1"/>
    <col min="7954" max="7954" width="7.5703125" customWidth="1"/>
    <col min="7955" max="7955" width="4.85546875" customWidth="1"/>
    <col min="7956" max="7956" width="4.7109375" customWidth="1"/>
    <col min="7957" max="7957" width="7.140625" customWidth="1"/>
    <col min="7958" max="7958" width="4.7109375" customWidth="1"/>
    <col min="7959" max="7959" width="7.5703125" customWidth="1"/>
    <col min="7960" max="7960" width="6" customWidth="1"/>
    <col min="7961" max="7961" width="5.28515625" customWidth="1"/>
    <col min="8179" max="8179" width="3.85546875" customWidth="1"/>
    <col min="8180" max="8180" width="18" customWidth="1"/>
    <col min="8181" max="8181" width="6.28515625" customWidth="1"/>
    <col min="8182" max="8182" width="6.85546875" customWidth="1"/>
    <col min="8183" max="8183" width="6" customWidth="1"/>
    <col min="8184" max="8184" width="7.42578125" customWidth="1"/>
    <col min="8185" max="8185" width="4.7109375" customWidth="1"/>
    <col min="8186" max="8186" width="8.28515625" customWidth="1"/>
    <col min="8187" max="8187" width="6" customWidth="1"/>
    <col min="8188" max="8188" width="5.28515625" customWidth="1"/>
    <col min="8189" max="8189" width="4.42578125" customWidth="1"/>
    <col min="8190" max="8190" width="5.42578125" customWidth="1"/>
    <col min="8191" max="8191" width="4.42578125" customWidth="1"/>
    <col min="8192" max="8192" width="4" customWidth="1"/>
    <col min="8193" max="8193" width="4.140625" customWidth="1"/>
    <col min="8194" max="8194" width="3.85546875" customWidth="1"/>
    <col min="8195" max="8195" width="4.140625" customWidth="1"/>
    <col min="8196" max="8196" width="4.28515625" customWidth="1"/>
    <col min="8197" max="8197" width="4" customWidth="1"/>
    <col min="8198" max="8198" width="5" customWidth="1"/>
    <col min="8199" max="8200" width="4.7109375" customWidth="1"/>
    <col min="8201" max="8201" width="6" customWidth="1"/>
    <col min="8202" max="8202" width="4.85546875" customWidth="1"/>
    <col min="8203" max="8203" width="4.28515625" customWidth="1"/>
    <col min="8204" max="8204" width="3.85546875" customWidth="1"/>
    <col min="8205" max="8205" width="3.7109375" customWidth="1"/>
    <col min="8206" max="8206" width="4.42578125" customWidth="1"/>
    <col min="8207" max="8207" width="3.5703125" customWidth="1"/>
    <col min="8208" max="8209" width="4.5703125" customWidth="1"/>
    <col min="8210" max="8210" width="7.5703125" customWidth="1"/>
    <col min="8211" max="8211" width="4.85546875" customWidth="1"/>
    <col min="8212" max="8212" width="4.7109375" customWidth="1"/>
    <col min="8213" max="8213" width="7.140625" customWidth="1"/>
    <col min="8214" max="8214" width="4.7109375" customWidth="1"/>
    <col min="8215" max="8215" width="7.5703125" customWidth="1"/>
    <col min="8216" max="8216" width="6" customWidth="1"/>
    <col min="8217" max="8217" width="5.28515625" customWidth="1"/>
    <col min="8435" max="8435" width="3.85546875" customWidth="1"/>
    <col min="8436" max="8436" width="18" customWidth="1"/>
    <col min="8437" max="8437" width="6.28515625" customWidth="1"/>
    <col min="8438" max="8438" width="6.85546875" customWidth="1"/>
    <col min="8439" max="8439" width="6" customWidth="1"/>
    <col min="8440" max="8440" width="7.42578125" customWidth="1"/>
    <col min="8441" max="8441" width="4.7109375" customWidth="1"/>
    <col min="8442" max="8442" width="8.28515625" customWidth="1"/>
    <col min="8443" max="8443" width="6" customWidth="1"/>
    <col min="8444" max="8444" width="5.28515625" customWidth="1"/>
    <col min="8445" max="8445" width="4.42578125" customWidth="1"/>
    <col min="8446" max="8446" width="5.42578125" customWidth="1"/>
    <col min="8447" max="8447" width="4.42578125" customWidth="1"/>
    <col min="8448" max="8448" width="4" customWidth="1"/>
    <col min="8449" max="8449" width="4.140625" customWidth="1"/>
    <col min="8450" max="8450" width="3.85546875" customWidth="1"/>
    <col min="8451" max="8451" width="4.140625" customWidth="1"/>
    <col min="8452" max="8452" width="4.28515625" customWidth="1"/>
    <col min="8453" max="8453" width="4" customWidth="1"/>
    <col min="8454" max="8454" width="5" customWidth="1"/>
    <col min="8455" max="8456" width="4.7109375" customWidth="1"/>
    <col min="8457" max="8457" width="6" customWidth="1"/>
    <col min="8458" max="8458" width="4.85546875" customWidth="1"/>
    <col min="8459" max="8459" width="4.28515625" customWidth="1"/>
    <col min="8460" max="8460" width="3.85546875" customWidth="1"/>
    <col min="8461" max="8461" width="3.7109375" customWidth="1"/>
    <col min="8462" max="8462" width="4.42578125" customWidth="1"/>
    <col min="8463" max="8463" width="3.5703125" customWidth="1"/>
    <col min="8464" max="8465" width="4.5703125" customWidth="1"/>
    <col min="8466" max="8466" width="7.5703125" customWidth="1"/>
    <col min="8467" max="8467" width="4.85546875" customWidth="1"/>
    <col min="8468" max="8468" width="4.7109375" customWidth="1"/>
    <col min="8469" max="8469" width="7.140625" customWidth="1"/>
    <col min="8470" max="8470" width="4.7109375" customWidth="1"/>
    <col min="8471" max="8471" width="7.5703125" customWidth="1"/>
    <col min="8472" max="8472" width="6" customWidth="1"/>
    <col min="8473" max="8473" width="5.28515625" customWidth="1"/>
    <col min="8691" max="8691" width="3.85546875" customWidth="1"/>
    <col min="8692" max="8692" width="18" customWidth="1"/>
    <col min="8693" max="8693" width="6.28515625" customWidth="1"/>
    <col min="8694" max="8694" width="6.85546875" customWidth="1"/>
    <col min="8695" max="8695" width="6" customWidth="1"/>
    <col min="8696" max="8696" width="7.42578125" customWidth="1"/>
    <col min="8697" max="8697" width="4.7109375" customWidth="1"/>
    <col min="8698" max="8698" width="8.28515625" customWidth="1"/>
    <col min="8699" max="8699" width="6" customWidth="1"/>
    <col min="8700" max="8700" width="5.28515625" customWidth="1"/>
    <col min="8701" max="8701" width="4.42578125" customWidth="1"/>
    <col min="8702" max="8702" width="5.42578125" customWidth="1"/>
    <col min="8703" max="8703" width="4.42578125" customWidth="1"/>
    <col min="8704" max="8704" width="4" customWidth="1"/>
    <col min="8705" max="8705" width="4.140625" customWidth="1"/>
    <col min="8706" max="8706" width="3.85546875" customWidth="1"/>
    <col min="8707" max="8707" width="4.140625" customWidth="1"/>
    <col min="8708" max="8708" width="4.28515625" customWidth="1"/>
    <col min="8709" max="8709" width="4" customWidth="1"/>
    <col min="8710" max="8710" width="5" customWidth="1"/>
    <col min="8711" max="8712" width="4.7109375" customWidth="1"/>
    <col min="8713" max="8713" width="6" customWidth="1"/>
    <col min="8714" max="8714" width="4.85546875" customWidth="1"/>
    <col min="8715" max="8715" width="4.28515625" customWidth="1"/>
    <col min="8716" max="8716" width="3.85546875" customWidth="1"/>
    <col min="8717" max="8717" width="3.7109375" customWidth="1"/>
    <col min="8718" max="8718" width="4.42578125" customWidth="1"/>
    <col min="8719" max="8719" width="3.5703125" customWidth="1"/>
    <col min="8720" max="8721" width="4.5703125" customWidth="1"/>
    <col min="8722" max="8722" width="7.5703125" customWidth="1"/>
    <col min="8723" max="8723" width="4.85546875" customWidth="1"/>
    <col min="8724" max="8724" width="4.7109375" customWidth="1"/>
    <col min="8725" max="8725" width="7.140625" customWidth="1"/>
    <col min="8726" max="8726" width="4.7109375" customWidth="1"/>
    <col min="8727" max="8727" width="7.5703125" customWidth="1"/>
    <col min="8728" max="8728" width="6" customWidth="1"/>
    <col min="8729" max="8729" width="5.28515625" customWidth="1"/>
    <col min="8947" max="8947" width="3.85546875" customWidth="1"/>
    <col min="8948" max="8948" width="18" customWidth="1"/>
    <col min="8949" max="8949" width="6.28515625" customWidth="1"/>
    <col min="8950" max="8950" width="6.85546875" customWidth="1"/>
    <col min="8951" max="8951" width="6" customWidth="1"/>
    <col min="8952" max="8952" width="7.42578125" customWidth="1"/>
    <col min="8953" max="8953" width="4.7109375" customWidth="1"/>
    <col min="8954" max="8954" width="8.28515625" customWidth="1"/>
    <col min="8955" max="8955" width="6" customWidth="1"/>
    <col min="8956" max="8956" width="5.28515625" customWidth="1"/>
    <col min="8957" max="8957" width="4.42578125" customWidth="1"/>
    <col min="8958" max="8958" width="5.42578125" customWidth="1"/>
    <col min="8959" max="8959" width="4.42578125" customWidth="1"/>
    <col min="8960" max="8960" width="4" customWidth="1"/>
    <col min="8961" max="8961" width="4.140625" customWidth="1"/>
    <col min="8962" max="8962" width="3.85546875" customWidth="1"/>
    <col min="8963" max="8963" width="4.140625" customWidth="1"/>
    <col min="8964" max="8964" width="4.28515625" customWidth="1"/>
    <col min="8965" max="8965" width="4" customWidth="1"/>
    <col min="8966" max="8966" width="5" customWidth="1"/>
    <col min="8967" max="8968" width="4.7109375" customWidth="1"/>
    <col min="8969" max="8969" width="6" customWidth="1"/>
    <col min="8970" max="8970" width="4.85546875" customWidth="1"/>
    <col min="8971" max="8971" width="4.28515625" customWidth="1"/>
    <col min="8972" max="8972" width="3.85546875" customWidth="1"/>
    <col min="8973" max="8973" width="3.7109375" customWidth="1"/>
    <col min="8974" max="8974" width="4.42578125" customWidth="1"/>
    <col min="8975" max="8975" width="3.5703125" customWidth="1"/>
    <col min="8976" max="8977" width="4.5703125" customWidth="1"/>
    <col min="8978" max="8978" width="7.5703125" customWidth="1"/>
    <col min="8979" max="8979" width="4.85546875" customWidth="1"/>
    <col min="8980" max="8980" width="4.7109375" customWidth="1"/>
    <col min="8981" max="8981" width="7.140625" customWidth="1"/>
    <col min="8982" max="8982" width="4.7109375" customWidth="1"/>
    <col min="8983" max="8983" width="7.5703125" customWidth="1"/>
    <col min="8984" max="8984" width="6" customWidth="1"/>
    <col min="8985" max="8985" width="5.28515625" customWidth="1"/>
    <col min="9203" max="9203" width="3.85546875" customWidth="1"/>
    <col min="9204" max="9204" width="18" customWidth="1"/>
    <col min="9205" max="9205" width="6.28515625" customWidth="1"/>
    <col min="9206" max="9206" width="6.85546875" customWidth="1"/>
    <col min="9207" max="9207" width="6" customWidth="1"/>
    <col min="9208" max="9208" width="7.42578125" customWidth="1"/>
    <col min="9209" max="9209" width="4.7109375" customWidth="1"/>
    <col min="9210" max="9210" width="8.28515625" customWidth="1"/>
    <col min="9211" max="9211" width="6" customWidth="1"/>
    <col min="9212" max="9212" width="5.28515625" customWidth="1"/>
    <col min="9213" max="9213" width="4.42578125" customWidth="1"/>
    <col min="9214" max="9214" width="5.42578125" customWidth="1"/>
    <col min="9215" max="9215" width="4.42578125" customWidth="1"/>
    <col min="9216" max="9216" width="4" customWidth="1"/>
    <col min="9217" max="9217" width="4.140625" customWidth="1"/>
    <col min="9218" max="9218" width="3.85546875" customWidth="1"/>
    <col min="9219" max="9219" width="4.140625" customWidth="1"/>
    <col min="9220" max="9220" width="4.28515625" customWidth="1"/>
    <col min="9221" max="9221" width="4" customWidth="1"/>
    <col min="9222" max="9222" width="5" customWidth="1"/>
    <col min="9223" max="9224" width="4.7109375" customWidth="1"/>
    <col min="9225" max="9225" width="6" customWidth="1"/>
    <col min="9226" max="9226" width="4.85546875" customWidth="1"/>
    <col min="9227" max="9227" width="4.28515625" customWidth="1"/>
    <col min="9228" max="9228" width="3.85546875" customWidth="1"/>
    <col min="9229" max="9229" width="3.7109375" customWidth="1"/>
    <col min="9230" max="9230" width="4.42578125" customWidth="1"/>
    <col min="9231" max="9231" width="3.5703125" customWidth="1"/>
    <col min="9232" max="9233" width="4.5703125" customWidth="1"/>
    <col min="9234" max="9234" width="7.5703125" customWidth="1"/>
    <col min="9235" max="9235" width="4.85546875" customWidth="1"/>
    <col min="9236" max="9236" width="4.7109375" customWidth="1"/>
    <col min="9237" max="9237" width="7.140625" customWidth="1"/>
    <col min="9238" max="9238" width="4.7109375" customWidth="1"/>
    <col min="9239" max="9239" width="7.5703125" customWidth="1"/>
    <col min="9240" max="9240" width="6" customWidth="1"/>
    <col min="9241" max="9241" width="5.28515625" customWidth="1"/>
    <col min="9459" max="9459" width="3.85546875" customWidth="1"/>
    <col min="9460" max="9460" width="18" customWidth="1"/>
    <col min="9461" max="9461" width="6.28515625" customWidth="1"/>
    <col min="9462" max="9462" width="6.85546875" customWidth="1"/>
    <col min="9463" max="9463" width="6" customWidth="1"/>
    <col min="9464" max="9464" width="7.42578125" customWidth="1"/>
    <col min="9465" max="9465" width="4.7109375" customWidth="1"/>
    <col min="9466" max="9466" width="8.28515625" customWidth="1"/>
    <col min="9467" max="9467" width="6" customWidth="1"/>
    <col min="9468" max="9468" width="5.28515625" customWidth="1"/>
    <col min="9469" max="9469" width="4.42578125" customWidth="1"/>
    <col min="9470" max="9470" width="5.42578125" customWidth="1"/>
    <col min="9471" max="9471" width="4.42578125" customWidth="1"/>
    <col min="9472" max="9472" width="4" customWidth="1"/>
    <col min="9473" max="9473" width="4.140625" customWidth="1"/>
    <col min="9474" max="9474" width="3.85546875" customWidth="1"/>
    <col min="9475" max="9475" width="4.140625" customWidth="1"/>
    <col min="9476" max="9476" width="4.28515625" customWidth="1"/>
    <col min="9477" max="9477" width="4" customWidth="1"/>
    <col min="9478" max="9478" width="5" customWidth="1"/>
    <col min="9479" max="9480" width="4.7109375" customWidth="1"/>
    <col min="9481" max="9481" width="6" customWidth="1"/>
    <col min="9482" max="9482" width="4.85546875" customWidth="1"/>
    <col min="9483" max="9483" width="4.28515625" customWidth="1"/>
    <col min="9484" max="9484" width="3.85546875" customWidth="1"/>
    <col min="9485" max="9485" width="3.7109375" customWidth="1"/>
    <col min="9486" max="9486" width="4.42578125" customWidth="1"/>
    <col min="9487" max="9487" width="3.5703125" customWidth="1"/>
    <col min="9488" max="9489" width="4.5703125" customWidth="1"/>
    <col min="9490" max="9490" width="7.5703125" customWidth="1"/>
    <col min="9491" max="9491" width="4.85546875" customWidth="1"/>
    <col min="9492" max="9492" width="4.7109375" customWidth="1"/>
    <col min="9493" max="9493" width="7.140625" customWidth="1"/>
    <col min="9494" max="9494" width="4.7109375" customWidth="1"/>
    <col min="9495" max="9495" width="7.5703125" customWidth="1"/>
    <col min="9496" max="9496" width="6" customWidth="1"/>
    <col min="9497" max="9497" width="5.28515625" customWidth="1"/>
    <col min="9715" max="9715" width="3.85546875" customWidth="1"/>
    <col min="9716" max="9716" width="18" customWidth="1"/>
    <col min="9717" max="9717" width="6.28515625" customWidth="1"/>
    <col min="9718" max="9718" width="6.85546875" customWidth="1"/>
    <col min="9719" max="9719" width="6" customWidth="1"/>
    <col min="9720" max="9720" width="7.42578125" customWidth="1"/>
    <col min="9721" max="9721" width="4.7109375" customWidth="1"/>
    <col min="9722" max="9722" width="8.28515625" customWidth="1"/>
    <col min="9723" max="9723" width="6" customWidth="1"/>
    <col min="9724" max="9724" width="5.28515625" customWidth="1"/>
    <col min="9725" max="9725" width="4.42578125" customWidth="1"/>
    <col min="9726" max="9726" width="5.42578125" customWidth="1"/>
    <col min="9727" max="9727" width="4.42578125" customWidth="1"/>
    <col min="9728" max="9728" width="4" customWidth="1"/>
    <col min="9729" max="9729" width="4.140625" customWidth="1"/>
    <col min="9730" max="9730" width="3.85546875" customWidth="1"/>
    <col min="9731" max="9731" width="4.140625" customWidth="1"/>
    <col min="9732" max="9732" width="4.28515625" customWidth="1"/>
    <col min="9733" max="9733" width="4" customWidth="1"/>
    <col min="9734" max="9734" width="5" customWidth="1"/>
    <col min="9735" max="9736" width="4.7109375" customWidth="1"/>
    <col min="9737" max="9737" width="6" customWidth="1"/>
    <col min="9738" max="9738" width="4.85546875" customWidth="1"/>
    <col min="9739" max="9739" width="4.28515625" customWidth="1"/>
    <col min="9740" max="9740" width="3.85546875" customWidth="1"/>
    <col min="9741" max="9741" width="3.7109375" customWidth="1"/>
    <col min="9742" max="9742" width="4.42578125" customWidth="1"/>
    <col min="9743" max="9743" width="3.5703125" customWidth="1"/>
    <col min="9744" max="9745" width="4.5703125" customWidth="1"/>
    <col min="9746" max="9746" width="7.5703125" customWidth="1"/>
    <col min="9747" max="9747" width="4.85546875" customWidth="1"/>
    <col min="9748" max="9748" width="4.7109375" customWidth="1"/>
    <col min="9749" max="9749" width="7.140625" customWidth="1"/>
    <col min="9750" max="9750" width="4.7109375" customWidth="1"/>
    <col min="9751" max="9751" width="7.5703125" customWidth="1"/>
    <col min="9752" max="9752" width="6" customWidth="1"/>
    <col min="9753" max="9753" width="5.28515625" customWidth="1"/>
    <col min="9971" max="9971" width="3.85546875" customWidth="1"/>
    <col min="9972" max="9972" width="18" customWidth="1"/>
    <col min="9973" max="9973" width="6.28515625" customWidth="1"/>
    <col min="9974" max="9974" width="6.85546875" customWidth="1"/>
    <col min="9975" max="9975" width="6" customWidth="1"/>
    <col min="9976" max="9976" width="7.42578125" customWidth="1"/>
    <col min="9977" max="9977" width="4.7109375" customWidth="1"/>
    <col min="9978" max="9978" width="8.28515625" customWidth="1"/>
    <col min="9979" max="9979" width="6" customWidth="1"/>
    <col min="9980" max="9980" width="5.28515625" customWidth="1"/>
    <col min="9981" max="9981" width="4.42578125" customWidth="1"/>
    <col min="9982" max="9982" width="5.42578125" customWidth="1"/>
    <col min="9983" max="9983" width="4.42578125" customWidth="1"/>
    <col min="9984" max="9984" width="4" customWidth="1"/>
    <col min="9985" max="9985" width="4.140625" customWidth="1"/>
    <col min="9986" max="9986" width="3.85546875" customWidth="1"/>
    <col min="9987" max="9987" width="4.140625" customWidth="1"/>
    <col min="9988" max="9988" width="4.28515625" customWidth="1"/>
    <col min="9989" max="9989" width="4" customWidth="1"/>
    <col min="9990" max="9990" width="5" customWidth="1"/>
    <col min="9991" max="9992" width="4.7109375" customWidth="1"/>
    <col min="9993" max="9993" width="6" customWidth="1"/>
    <col min="9994" max="9994" width="4.85546875" customWidth="1"/>
    <col min="9995" max="9995" width="4.28515625" customWidth="1"/>
    <col min="9996" max="9996" width="3.85546875" customWidth="1"/>
    <col min="9997" max="9997" width="3.7109375" customWidth="1"/>
    <col min="9998" max="9998" width="4.42578125" customWidth="1"/>
    <col min="9999" max="9999" width="3.5703125" customWidth="1"/>
    <col min="10000" max="10001" width="4.5703125" customWidth="1"/>
    <col min="10002" max="10002" width="7.5703125" customWidth="1"/>
    <col min="10003" max="10003" width="4.85546875" customWidth="1"/>
    <col min="10004" max="10004" width="4.7109375" customWidth="1"/>
    <col min="10005" max="10005" width="7.140625" customWidth="1"/>
    <col min="10006" max="10006" width="4.7109375" customWidth="1"/>
    <col min="10007" max="10007" width="7.5703125" customWidth="1"/>
    <col min="10008" max="10008" width="6" customWidth="1"/>
    <col min="10009" max="10009" width="5.28515625" customWidth="1"/>
    <col min="10227" max="10227" width="3.85546875" customWidth="1"/>
    <col min="10228" max="10228" width="18" customWidth="1"/>
    <col min="10229" max="10229" width="6.28515625" customWidth="1"/>
    <col min="10230" max="10230" width="6.85546875" customWidth="1"/>
    <col min="10231" max="10231" width="6" customWidth="1"/>
    <col min="10232" max="10232" width="7.42578125" customWidth="1"/>
    <col min="10233" max="10233" width="4.7109375" customWidth="1"/>
    <col min="10234" max="10234" width="8.28515625" customWidth="1"/>
    <col min="10235" max="10235" width="6" customWidth="1"/>
    <col min="10236" max="10236" width="5.28515625" customWidth="1"/>
    <col min="10237" max="10237" width="4.42578125" customWidth="1"/>
    <col min="10238" max="10238" width="5.42578125" customWidth="1"/>
    <col min="10239" max="10239" width="4.42578125" customWidth="1"/>
    <col min="10240" max="10240" width="4" customWidth="1"/>
    <col min="10241" max="10241" width="4.140625" customWidth="1"/>
    <col min="10242" max="10242" width="3.85546875" customWidth="1"/>
    <col min="10243" max="10243" width="4.140625" customWidth="1"/>
    <col min="10244" max="10244" width="4.28515625" customWidth="1"/>
    <col min="10245" max="10245" width="4" customWidth="1"/>
    <col min="10246" max="10246" width="5" customWidth="1"/>
    <col min="10247" max="10248" width="4.7109375" customWidth="1"/>
    <col min="10249" max="10249" width="6" customWidth="1"/>
    <col min="10250" max="10250" width="4.85546875" customWidth="1"/>
    <col min="10251" max="10251" width="4.28515625" customWidth="1"/>
    <col min="10252" max="10252" width="3.85546875" customWidth="1"/>
    <col min="10253" max="10253" width="3.7109375" customWidth="1"/>
    <col min="10254" max="10254" width="4.42578125" customWidth="1"/>
    <col min="10255" max="10255" width="3.5703125" customWidth="1"/>
    <col min="10256" max="10257" width="4.5703125" customWidth="1"/>
    <col min="10258" max="10258" width="7.5703125" customWidth="1"/>
    <col min="10259" max="10259" width="4.85546875" customWidth="1"/>
    <col min="10260" max="10260" width="4.7109375" customWidth="1"/>
    <col min="10261" max="10261" width="7.140625" customWidth="1"/>
    <col min="10262" max="10262" width="4.7109375" customWidth="1"/>
    <col min="10263" max="10263" width="7.5703125" customWidth="1"/>
    <col min="10264" max="10264" width="6" customWidth="1"/>
    <col min="10265" max="10265" width="5.28515625" customWidth="1"/>
    <col min="10483" max="10483" width="3.85546875" customWidth="1"/>
    <col min="10484" max="10484" width="18" customWidth="1"/>
    <col min="10485" max="10485" width="6.28515625" customWidth="1"/>
    <col min="10486" max="10486" width="6.85546875" customWidth="1"/>
    <col min="10487" max="10487" width="6" customWidth="1"/>
    <col min="10488" max="10488" width="7.42578125" customWidth="1"/>
    <col min="10489" max="10489" width="4.7109375" customWidth="1"/>
    <col min="10490" max="10490" width="8.28515625" customWidth="1"/>
    <col min="10491" max="10491" width="6" customWidth="1"/>
    <col min="10492" max="10492" width="5.28515625" customWidth="1"/>
    <col min="10493" max="10493" width="4.42578125" customWidth="1"/>
    <col min="10494" max="10494" width="5.42578125" customWidth="1"/>
    <col min="10495" max="10495" width="4.42578125" customWidth="1"/>
    <col min="10496" max="10496" width="4" customWidth="1"/>
    <col min="10497" max="10497" width="4.140625" customWidth="1"/>
    <col min="10498" max="10498" width="3.85546875" customWidth="1"/>
    <col min="10499" max="10499" width="4.140625" customWidth="1"/>
    <col min="10500" max="10500" width="4.28515625" customWidth="1"/>
    <col min="10501" max="10501" width="4" customWidth="1"/>
    <col min="10502" max="10502" width="5" customWidth="1"/>
    <col min="10503" max="10504" width="4.7109375" customWidth="1"/>
    <col min="10505" max="10505" width="6" customWidth="1"/>
    <col min="10506" max="10506" width="4.85546875" customWidth="1"/>
    <col min="10507" max="10507" width="4.28515625" customWidth="1"/>
    <col min="10508" max="10508" width="3.85546875" customWidth="1"/>
    <col min="10509" max="10509" width="3.7109375" customWidth="1"/>
    <col min="10510" max="10510" width="4.42578125" customWidth="1"/>
    <col min="10511" max="10511" width="3.5703125" customWidth="1"/>
    <col min="10512" max="10513" width="4.5703125" customWidth="1"/>
    <col min="10514" max="10514" width="7.5703125" customWidth="1"/>
    <col min="10515" max="10515" width="4.85546875" customWidth="1"/>
    <col min="10516" max="10516" width="4.7109375" customWidth="1"/>
    <col min="10517" max="10517" width="7.140625" customWidth="1"/>
    <col min="10518" max="10518" width="4.7109375" customWidth="1"/>
    <col min="10519" max="10519" width="7.5703125" customWidth="1"/>
    <col min="10520" max="10520" width="6" customWidth="1"/>
    <col min="10521" max="10521" width="5.28515625" customWidth="1"/>
    <col min="10739" max="10739" width="3.85546875" customWidth="1"/>
    <col min="10740" max="10740" width="18" customWidth="1"/>
    <col min="10741" max="10741" width="6.28515625" customWidth="1"/>
    <col min="10742" max="10742" width="6.85546875" customWidth="1"/>
    <col min="10743" max="10743" width="6" customWidth="1"/>
    <col min="10744" max="10744" width="7.42578125" customWidth="1"/>
    <col min="10745" max="10745" width="4.7109375" customWidth="1"/>
    <col min="10746" max="10746" width="8.28515625" customWidth="1"/>
    <col min="10747" max="10747" width="6" customWidth="1"/>
    <col min="10748" max="10748" width="5.28515625" customWidth="1"/>
    <col min="10749" max="10749" width="4.42578125" customWidth="1"/>
    <col min="10750" max="10750" width="5.42578125" customWidth="1"/>
    <col min="10751" max="10751" width="4.42578125" customWidth="1"/>
    <col min="10752" max="10752" width="4" customWidth="1"/>
    <col min="10753" max="10753" width="4.140625" customWidth="1"/>
    <col min="10754" max="10754" width="3.85546875" customWidth="1"/>
    <col min="10755" max="10755" width="4.140625" customWidth="1"/>
    <col min="10756" max="10756" width="4.28515625" customWidth="1"/>
    <col min="10757" max="10757" width="4" customWidth="1"/>
    <col min="10758" max="10758" width="5" customWidth="1"/>
    <col min="10759" max="10760" width="4.7109375" customWidth="1"/>
    <col min="10761" max="10761" width="6" customWidth="1"/>
    <col min="10762" max="10762" width="4.85546875" customWidth="1"/>
    <col min="10763" max="10763" width="4.28515625" customWidth="1"/>
    <col min="10764" max="10764" width="3.85546875" customWidth="1"/>
    <col min="10765" max="10765" width="3.7109375" customWidth="1"/>
    <col min="10766" max="10766" width="4.42578125" customWidth="1"/>
    <col min="10767" max="10767" width="3.5703125" customWidth="1"/>
    <col min="10768" max="10769" width="4.5703125" customWidth="1"/>
    <col min="10770" max="10770" width="7.5703125" customWidth="1"/>
    <col min="10771" max="10771" width="4.85546875" customWidth="1"/>
    <col min="10772" max="10772" width="4.7109375" customWidth="1"/>
    <col min="10773" max="10773" width="7.140625" customWidth="1"/>
    <col min="10774" max="10774" width="4.7109375" customWidth="1"/>
    <col min="10775" max="10775" width="7.5703125" customWidth="1"/>
    <col min="10776" max="10776" width="6" customWidth="1"/>
    <col min="10777" max="10777" width="5.28515625" customWidth="1"/>
    <col min="10995" max="10995" width="3.85546875" customWidth="1"/>
    <col min="10996" max="10996" width="18" customWidth="1"/>
    <col min="10997" max="10997" width="6.28515625" customWidth="1"/>
    <col min="10998" max="10998" width="6.85546875" customWidth="1"/>
    <col min="10999" max="10999" width="6" customWidth="1"/>
    <col min="11000" max="11000" width="7.42578125" customWidth="1"/>
    <col min="11001" max="11001" width="4.7109375" customWidth="1"/>
    <col min="11002" max="11002" width="8.28515625" customWidth="1"/>
    <col min="11003" max="11003" width="6" customWidth="1"/>
    <col min="11004" max="11004" width="5.28515625" customWidth="1"/>
    <col min="11005" max="11005" width="4.42578125" customWidth="1"/>
    <col min="11006" max="11006" width="5.42578125" customWidth="1"/>
    <col min="11007" max="11007" width="4.42578125" customWidth="1"/>
    <col min="11008" max="11008" width="4" customWidth="1"/>
    <col min="11009" max="11009" width="4.140625" customWidth="1"/>
    <col min="11010" max="11010" width="3.85546875" customWidth="1"/>
    <col min="11011" max="11011" width="4.140625" customWidth="1"/>
    <col min="11012" max="11012" width="4.28515625" customWidth="1"/>
    <col min="11013" max="11013" width="4" customWidth="1"/>
    <col min="11014" max="11014" width="5" customWidth="1"/>
    <col min="11015" max="11016" width="4.7109375" customWidth="1"/>
    <col min="11017" max="11017" width="6" customWidth="1"/>
    <col min="11018" max="11018" width="4.85546875" customWidth="1"/>
    <col min="11019" max="11019" width="4.28515625" customWidth="1"/>
    <col min="11020" max="11020" width="3.85546875" customWidth="1"/>
    <col min="11021" max="11021" width="3.7109375" customWidth="1"/>
    <col min="11022" max="11022" width="4.42578125" customWidth="1"/>
    <col min="11023" max="11023" width="3.5703125" customWidth="1"/>
    <col min="11024" max="11025" width="4.5703125" customWidth="1"/>
    <col min="11026" max="11026" width="7.5703125" customWidth="1"/>
    <col min="11027" max="11027" width="4.85546875" customWidth="1"/>
    <col min="11028" max="11028" width="4.7109375" customWidth="1"/>
    <col min="11029" max="11029" width="7.140625" customWidth="1"/>
    <col min="11030" max="11030" width="4.7109375" customWidth="1"/>
    <col min="11031" max="11031" width="7.5703125" customWidth="1"/>
    <col min="11032" max="11032" width="6" customWidth="1"/>
    <col min="11033" max="11033" width="5.28515625" customWidth="1"/>
    <col min="11251" max="11251" width="3.85546875" customWidth="1"/>
    <col min="11252" max="11252" width="18" customWidth="1"/>
    <col min="11253" max="11253" width="6.28515625" customWidth="1"/>
    <col min="11254" max="11254" width="6.85546875" customWidth="1"/>
    <col min="11255" max="11255" width="6" customWidth="1"/>
    <col min="11256" max="11256" width="7.42578125" customWidth="1"/>
    <col min="11257" max="11257" width="4.7109375" customWidth="1"/>
    <col min="11258" max="11258" width="8.28515625" customWidth="1"/>
    <col min="11259" max="11259" width="6" customWidth="1"/>
    <col min="11260" max="11260" width="5.28515625" customWidth="1"/>
    <col min="11261" max="11261" width="4.42578125" customWidth="1"/>
    <col min="11262" max="11262" width="5.42578125" customWidth="1"/>
    <col min="11263" max="11263" width="4.42578125" customWidth="1"/>
    <col min="11264" max="11264" width="4" customWidth="1"/>
    <col min="11265" max="11265" width="4.140625" customWidth="1"/>
    <col min="11266" max="11266" width="3.85546875" customWidth="1"/>
    <col min="11267" max="11267" width="4.140625" customWidth="1"/>
    <col min="11268" max="11268" width="4.28515625" customWidth="1"/>
    <col min="11269" max="11269" width="4" customWidth="1"/>
    <col min="11270" max="11270" width="5" customWidth="1"/>
    <col min="11271" max="11272" width="4.7109375" customWidth="1"/>
    <col min="11273" max="11273" width="6" customWidth="1"/>
    <col min="11274" max="11274" width="4.85546875" customWidth="1"/>
    <col min="11275" max="11275" width="4.28515625" customWidth="1"/>
    <col min="11276" max="11276" width="3.85546875" customWidth="1"/>
    <col min="11277" max="11277" width="3.7109375" customWidth="1"/>
    <col min="11278" max="11278" width="4.42578125" customWidth="1"/>
    <col min="11279" max="11279" width="3.5703125" customWidth="1"/>
    <col min="11280" max="11281" width="4.5703125" customWidth="1"/>
    <col min="11282" max="11282" width="7.5703125" customWidth="1"/>
    <col min="11283" max="11283" width="4.85546875" customWidth="1"/>
    <col min="11284" max="11284" width="4.7109375" customWidth="1"/>
    <col min="11285" max="11285" width="7.140625" customWidth="1"/>
    <col min="11286" max="11286" width="4.7109375" customWidth="1"/>
    <col min="11287" max="11287" width="7.5703125" customWidth="1"/>
    <col min="11288" max="11288" width="6" customWidth="1"/>
    <col min="11289" max="11289" width="5.28515625" customWidth="1"/>
    <col min="11507" max="11507" width="3.85546875" customWidth="1"/>
    <col min="11508" max="11508" width="18" customWidth="1"/>
    <col min="11509" max="11509" width="6.28515625" customWidth="1"/>
    <col min="11510" max="11510" width="6.85546875" customWidth="1"/>
    <col min="11511" max="11511" width="6" customWidth="1"/>
    <col min="11512" max="11512" width="7.42578125" customWidth="1"/>
    <col min="11513" max="11513" width="4.7109375" customWidth="1"/>
    <col min="11514" max="11514" width="8.28515625" customWidth="1"/>
    <col min="11515" max="11515" width="6" customWidth="1"/>
    <col min="11516" max="11516" width="5.28515625" customWidth="1"/>
    <col min="11517" max="11517" width="4.42578125" customWidth="1"/>
    <col min="11518" max="11518" width="5.42578125" customWidth="1"/>
    <col min="11519" max="11519" width="4.42578125" customWidth="1"/>
    <col min="11520" max="11520" width="4" customWidth="1"/>
    <col min="11521" max="11521" width="4.140625" customWidth="1"/>
    <col min="11522" max="11522" width="3.85546875" customWidth="1"/>
    <col min="11523" max="11523" width="4.140625" customWidth="1"/>
    <col min="11524" max="11524" width="4.28515625" customWidth="1"/>
    <col min="11525" max="11525" width="4" customWidth="1"/>
    <col min="11526" max="11526" width="5" customWidth="1"/>
    <col min="11527" max="11528" width="4.7109375" customWidth="1"/>
    <col min="11529" max="11529" width="6" customWidth="1"/>
    <col min="11530" max="11530" width="4.85546875" customWidth="1"/>
    <col min="11531" max="11531" width="4.28515625" customWidth="1"/>
    <col min="11532" max="11532" width="3.85546875" customWidth="1"/>
    <col min="11533" max="11533" width="3.7109375" customWidth="1"/>
    <col min="11534" max="11534" width="4.42578125" customWidth="1"/>
    <col min="11535" max="11535" width="3.5703125" customWidth="1"/>
    <col min="11536" max="11537" width="4.5703125" customWidth="1"/>
    <col min="11538" max="11538" width="7.5703125" customWidth="1"/>
    <col min="11539" max="11539" width="4.85546875" customWidth="1"/>
    <col min="11540" max="11540" width="4.7109375" customWidth="1"/>
    <col min="11541" max="11541" width="7.140625" customWidth="1"/>
    <col min="11542" max="11542" width="4.7109375" customWidth="1"/>
    <col min="11543" max="11543" width="7.5703125" customWidth="1"/>
    <col min="11544" max="11544" width="6" customWidth="1"/>
    <col min="11545" max="11545" width="5.28515625" customWidth="1"/>
    <col min="11763" max="11763" width="3.85546875" customWidth="1"/>
    <col min="11764" max="11764" width="18" customWidth="1"/>
    <col min="11765" max="11765" width="6.28515625" customWidth="1"/>
    <col min="11766" max="11766" width="6.85546875" customWidth="1"/>
    <col min="11767" max="11767" width="6" customWidth="1"/>
    <col min="11768" max="11768" width="7.42578125" customWidth="1"/>
    <col min="11769" max="11769" width="4.7109375" customWidth="1"/>
    <col min="11770" max="11770" width="8.28515625" customWidth="1"/>
    <col min="11771" max="11771" width="6" customWidth="1"/>
    <col min="11772" max="11772" width="5.28515625" customWidth="1"/>
    <col min="11773" max="11773" width="4.42578125" customWidth="1"/>
    <col min="11774" max="11774" width="5.42578125" customWidth="1"/>
    <col min="11775" max="11775" width="4.42578125" customWidth="1"/>
    <col min="11776" max="11776" width="4" customWidth="1"/>
    <col min="11777" max="11777" width="4.140625" customWidth="1"/>
    <col min="11778" max="11778" width="3.85546875" customWidth="1"/>
    <col min="11779" max="11779" width="4.140625" customWidth="1"/>
    <col min="11780" max="11780" width="4.28515625" customWidth="1"/>
    <col min="11781" max="11781" width="4" customWidth="1"/>
    <col min="11782" max="11782" width="5" customWidth="1"/>
    <col min="11783" max="11784" width="4.7109375" customWidth="1"/>
    <col min="11785" max="11785" width="6" customWidth="1"/>
    <col min="11786" max="11786" width="4.85546875" customWidth="1"/>
    <col min="11787" max="11787" width="4.28515625" customWidth="1"/>
    <col min="11788" max="11788" width="3.85546875" customWidth="1"/>
    <col min="11789" max="11789" width="3.7109375" customWidth="1"/>
    <col min="11790" max="11790" width="4.42578125" customWidth="1"/>
    <col min="11791" max="11791" width="3.5703125" customWidth="1"/>
    <col min="11792" max="11793" width="4.5703125" customWidth="1"/>
    <col min="11794" max="11794" width="7.5703125" customWidth="1"/>
    <col min="11795" max="11795" width="4.85546875" customWidth="1"/>
    <col min="11796" max="11796" width="4.7109375" customWidth="1"/>
    <col min="11797" max="11797" width="7.140625" customWidth="1"/>
    <col min="11798" max="11798" width="4.7109375" customWidth="1"/>
    <col min="11799" max="11799" width="7.5703125" customWidth="1"/>
    <col min="11800" max="11800" width="6" customWidth="1"/>
    <col min="11801" max="11801" width="5.28515625" customWidth="1"/>
    <col min="12019" max="12019" width="3.85546875" customWidth="1"/>
    <col min="12020" max="12020" width="18" customWidth="1"/>
    <col min="12021" max="12021" width="6.28515625" customWidth="1"/>
    <col min="12022" max="12022" width="6.85546875" customWidth="1"/>
    <col min="12023" max="12023" width="6" customWidth="1"/>
    <col min="12024" max="12024" width="7.42578125" customWidth="1"/>
    <col min="12025" max="12025" width="4.7109375" customWidth="1"/>
    <col min="12026" max="12026" width="8.28515625" customWidth="1"/>
    <col min="12027" max="12027" width="6" customWidth="1"/>
    <col min="12028" max="12028" width="5.28515625" customWidth="1"/>
    <col min="12029" max="12029" width="4.42578125" customWidth="1"/>
    <col min="12030" max="12030" width="5.42578125" customWidth="1"/>
    <col min="12031" max="12031" width="4.42578125" customWidth="1"/>
    <col min="12032" max="12032" width="4" customWidth="1"/>
    <col min="12033" max="12033" width="4.140625" customWidth="1"/>
    <col min="12034" max="12034" width="3.85546875" customWidth="1"/>
    <col min="12035" max="12035" width="4.140625" customWidth="1"/>
    <col min="12036" max="12036" width="4.28515625" customWidth="1"/>
    <col min="12037" max="12037" width="4" customWidth="1"/>
    <col min="12038" max="12038" width="5" customWidth="1"/>
    <col min="12039" max="12040" width="4.7109375" customWidth="1"/>
    <col min="12041" max="12041" width="6" customWidth="1"/>
    <col min="12042" max="12042" width="4.85546875" customWidth="1"/>
    <col min="12043" max="12043" width="4.28515625" customWidth="1"/>
    <col min="12044" max="12044" width="3.85546875" customWidth="1"/>
    <col min="12045" max="12045" width="3.7109375" customWidth="1"/>
    <col min="12046" max="12046" width="4.42578125" customWidth="1"/>
    <col min="12047" max="12047" width="3.5703125" customWidth="1"/>
    <col min="12048" max="12049" width="4.5703125" customWidth="1"/>
    <col min="12050" max="12050" width="7.5703125" customWidth="1"/>
    <col min="12051" max="12051" width="4.85546875" customWidth="1"/>
    <col min="12052" max="12052" width="4.7109375" customWidth="1"/>
    <col min="12053" max="12053" width="7.140625" customWidth="1"/>
    <col min="12054" max="12054" width="4.7109375" customWidth="1"/>
    <col min="12055" max="12055" width="7.5703125" customWidth="1"/>
    <col min="12056" max="12056" width="6" customWidth="1"/>
    <col min="12057" max="12057" width="5.28515625" customWidth="1"/>
    <col min="12275" max="12275" width="3.85546875" customWidth="1"/>
    <col min="12276" max="12276" width="18" customWidth="1"/>
    <col min="12277" max="12277" width="6.28515625" customWidth="1"/>
    <col min="12278" max="12278" width="6.85546875" customWidth="1"/>
    <col min="12279" max="12279" width="6" customWidth="1"/>
    <col min="12280" max="12280" width="7.42578125" customWidth="1"/>
    <col min="12281" max="12281" width="4.7109375" customWidth="1"/>
    <col min="12282" max="12282" width="8.28515625" customWidth="1"/>
    <col min="12283" max="12283" width="6" customWidth="1"/>
    <col min="12284" max="12284" width="5.28515625" customWidth="1"/>
    <col min="12285" max="12285" width="4.42578125" customWidth="1"/>
    <col min="12286" max="12286" width="5.42578125" customWidth="1"/>
    <col min="12287" max="12287" width="4.42578125" customWidth="1"/>
    <col min="12288" max="12288" width="4" customWidth="1"/>
    <col min="12289" max="12289" width="4.140625" customWidth="1"/>
    <col min="12290" max="12290" width="3.85546875" customWidth="1"/>
    <col min="12291" max="12291" width="4.140625" customWidth="1"/>
    <col min="12292" max="12292" width="4.28515625" customWidth="1"/>
    <col min="12293" max="12293" width="4" customWidth="1"/>
    <col min="12294" max="12294" width="5" customWidth="1"/>
    <col min="12295" max="12296" width="4.7109375" customWidth="1"/>
    <col min="12297" max="12297" width="6" customWidth="1"/>
    <col min="12298" max="12298" width="4.85546875" customWidth="1"/>
    <col min="12299" max="12299" width="4.28515625" customWidth="1"/>
    <col min="12300" max="12300" width="3.85546875" customWidth="1"/>
    <col min="12301" max="12301" width="3.7109375" customWidth="1"/>
    <col min="12302" max="12302" width="4.42578125" customWidth="1"/>
    <col min="12303" max="12303" width="3.5703125" customWidth="1"/>
    <col min="12304" max="12305" width="4.5703125" customWidth="1"/>
    <col min="12306" max="12306" width="7.5703125" customWidth="1"/>
    <col min="12307" max="12307" width="4.85546875" customWidth="1"/>
    <col min="12308" max="12308" width="4.7109375" customWidth="1"/>
    <col min="12309" max="12309" width="7.140625" customWidth="1"/>
    <col min="12310" max="12310" width="4.7109375" customWidth="1"/>
    <col min="12311" max="12311" width="7.5703125" customWidth="1"/>
    <col min="12312" max="12312" width="6" customWidth="1"/>
    <col min="12313" max="12313" width="5.28515625" customWidth="1"/>
    <col min="12531" max="12531" width="3.85546875" customWidth="1"/>
    <col min="12532" max="12532" width="18" customWidth="1"/>
    <col min="12533" max="12533" width="6.28515625" customWidth="1"/>
    <col min="12534" max="12534" width="6.85546875" customWidth="1"/>
    <col min="12535" max="12535" width="6" customWidth="1"/>
    <col min="12536" max="12536" width="7.42578125" customWidth="1"/>
    <col min="12537" max="12537" width="4.7109375" customWidth="1"/>
    <col min="12538" max="12538" width="8.28515625" customWidth="1"/>
    <col min="12539" max="12539" width="6" customWidth="1"/>
    <col min="12540" max="12540" width="5.28515625" customWidth="1"/>
    <col min="12541" max="12541" width="4.42578125" customWidth="1"/>
    <col min="12542" max="12542" width="5.42578125" customWidth="1"/>
    <col min="12543" max="12543" width="4.42578125" customWidth="1"/>
    <col min="12544" max="12544" width="4" customWidth="1"/>
    <col min="12545" max="12545" width="4.140625" customWidth="1"/>
    <col min="12546" max="12546" width="3.85546875" customWidth="1"/>
    <col min="12547" max="12547" width="4.140625" customWidth="1"/>
    <col min="12548" max="12548" width="4.28515625" customWidth="1"/>
    <col min="12549" max="12549" width="4" customWidth="1"/>
    <col min="12550" max="12550" width="5" customWidth="1"/>
    <col min="12551" max="12552" width="4.7109375" customWidth="1"/>
    <col min="12553" max="12553" width="6" customWidth="1"/>
    <col min="12554" max="12554" width="4.85546875" customWidth="1"/>
    <col min="12555" max="12555" width="4.28515625" customWidth="1"/>
    <col min="12556" max="12556" width="3.85546875" customWidth="1"/>
    <col min="12557" max="12557" width="3.7109375" customWidth="1"/>
    <col min="12558" max="12558" width="4.42578125" customWidth="1"/>
    <col min="12559" max="12559" width="3.5703125" customWidth="1"/>
    <col min="12560" max="12561" width="4.5703125" customWidth="1"/>
    <col min="12562" max="12562" width="7.5703125" customWidth="1"/>
    <col min="12563" max="12563" width="4.85546875" customWidth="1"/>
    <col min="12564" max="12564" width="4.7109375" customWidth="1"/>
    <col min="12565" max="12565" width="7.140625" customWidth="1"/>
    <col min="12566" max="12566" width="4.7109375" customWidth="1"/>
    <col min="12567" max="12567" width="7.5703125" customWidth="1"/>
    <col min="12568" max="12568" width="6" customWidth="1"/>
    <col min="12569" max="12569" width="5.28515625" customWidth="1"/>
    <col min="12787" max="12787" width="3.85546875" customWidth="1"/>
    <col min="12788" max="12788" width="18" customWidth="1"/>
    <col min="12789" max="12789" width="6.28515625" customWidth="1"/>
    <col min="12790" max="12790" width="6.85546875" customWidth="1"/>
    <col min="12791" max="12791" width="6" customWidth="1"/>
    <col min="12792" max="12792" width="7.42578125" customWidth="1"/>
    <col min="12793" max="12793" width="4.7109375" customWidth="1"/>
    <col min="12794" max="12794" width="8.28515625" customWidth="1"/>
    <col min="12795" max="12795" width="6" customWidth="1"/>
    <col min="12796" max="12796" width="5.28515625" customWidth="1"/>
    <col min="12797" max="12797" width="4.42578125" customWidth="1"/>
    <col min="12798" max="12798" width="5.42578125" customWidth="1"/>
    <col min="12799" max="12799" width="4.42578125" customWidth="1"/>
    <col min="12800" max="12800" width="4" customWidth="1"/>
    <col min="12801" max="12801" width="4.140625" customWidth="1"/>
    <col min="12802" max="12802" width="3.85546875" customWidth="1"/>
    <col min="12803" max="12803" width="4.140625" customWidth="1"/>
    <col min="12804" max="12804" width="4.28515625" customWidth="1"/>
    <col min="12805" max="12805" width="4" customWidth="1"/>
    <col min="12806" max="12806" width="5" customWidth="1"/>
    <col min="12807" max="12808" width="4.7109375" customWidth="1"/>
    <col min="12809" max="12809" width="6" customWidth="1"/>
    <col min="12810" max="12810" width="4.85546875" customWidth="1"/>
    <col min="12811" max="12811" width="4.28515625" customWidth="1"/>
    <col min="12812" max="12812" width="3.85546875" customWidth="1"/>
    <col min="12813" max="12813" width="3.7109375" customWidth="1"/>
    <col min="12814" max="12814" width="4.42578125" customWidth="1"/>
    <col min="12815" max="12815" width="3.5703125" customWidth="1"/>
    <col min="12816" max="12817" width="4.5703125" customWidth="1"/>
    <col min="12818" max="12818" width="7.5703125" customWidth="1"/>
    <col min="12819" max="12819" width="4.85546875" customWidth="1"/>
    <col min="12820" max="12820" width="4.7109375" customWidth="1"/>
    <col min="12821" max="12821" width="7.140625" customWidth="1"/>
    <col min="12822" max="12822" width="4.7109375" customWidth="1"/>
    <col min="12823" max="12823" width="7.5703125" customWidth="1"/>
    <col min="12824" max="12824" width="6" customWidth="1"/>
    <col min="12825" max="12825" width="5.28515625" customWidth="1"/>
    <col min="13043" max="13043" width="3.85546875" customWidth="1"/>
    <col min="13044" max="13044" width="18" customWidth="1"/>
    <col min="13045" max="13045" width="6.28515625" customWidth="1"/>
    <col min="13046" max="13046" width="6.85546875" customWidth="1"/>
    <col min="13047" max="13047" width="6" customWidth="1"/>
    <col min="13048" max="13048" width="7.42578125" customWidth="1"/>
    <col min="13049" max="13049" width="4.7109375" customWidth="1"/>
    <col min="13050" max="13050" width="8.28515625" customWidth="1"/>
    <col min="13051" max="13051" width="6" customWidth="1"/>
    <col min="13052" max="13052" width="5.28515625" customWidth="1"/>
    <col min="13053" max="13053" width="4.42578125" customWidth="1"/>
    <col min="13054" max="13054" width="5.42578125" customWidth="1"/>
    <col min="13055" max="13055" width="4.42578125" customWidth="1"/>
    <col min="13056" max="13056" width="4" customWidth="1"/>
    <col min="13057" max="13057" width="4.140625" customWidth="1"/>
    <col min="13058" max="13058" width="3.85546875" customWidth="1"/>
    <col min="13059" max="13059" width="4.140625" customWidth="1"/>
    <col min="13060" max="13060" width="4.28515625" customWidth="1"/>
    <col min="13061" max="13061" width="4" customWidth="1"/>
    <col min="13062" max="13062" width="5" customWidth="1"/>
    <col min="13063" max="13064" width="4.7109375" customWidth="1"/>
    <col min="13065" max="13065" width="6" customWidth="1"/>
    <col min="13066" max="13066" width="4.85546875" customWidth="1"/>
    <col min="13067" max="13067" width="4.28515625" customWidth="1"/>
    <col min="13068" max="13068" width="3.85546875" customWidth="1"/>
    <col min="13069" max="13069" width="3.7109375" customWidth="1"/>
    <col min="13070" max="13070" width="4.42578125" customWidth="1"/>
    <col min="13071" max="13071" width="3.5703125" customWidth="1"/>
    <col min="13072" max="13073" width="4.5703125" customWidth="1"/>
    <col min="13074" max="13074" width="7.5703125" customWidth="1"/>
    <col min="13075" max="13075" width="4.85546875" customWidth="1"/>
    <col min="13076" max="13076" width="4.7109375" customWidth="1"/>
    <col min="13077" max="13077" width="7.140625" customWidth="1"/>
    <col min="13078" max="13078" width="4.7109375" customWidth="1"/>
    <col min="13079" max="13079" width="7.5703125" customWidth="1"/>
    <col min="13080" max="13080" width="6" customWidth="1"/>
    <col min="13081" max="13081" width="5.28515625" customWidth="1"/>
    <col min="13299" max="13299" width="3.85546875" customWidth="1"/>
    <col min="13300" max="13300" width="18" customWidth="1"/>
    <col min="13301" max="13301" width="6.28515625" customWidth="1"/>
    <col min="13302" max="13302" width="6.85546875" customWidth="1"/>
    <col min="13303" max="13303" width="6" customWidth="1"/>
    <col min="13304" max="13304" width="7.42578125" customWidth="1"/>
    <col min="13305" max="13305" width="4.7109375" customWidth="1"/>
    <col min="13306" max="13306" width="8.28515625" customWidth="1"/>
    <col min="13307" max="13307" width="6" customWidth="1"/>
    <col min="13308" max="13308" width="5.28515625" customWidth="1"/>
    <col min="13309" max="13309" width="4.42578125" customWidth="1"/>
    <col min="13310" max="13310" width="5.42578125" customWidth="1"/>
    <col min="13311" max="13311" width="4.42578125" customWidth="1"/>
    <col min="13312" max="13312" width="4" customWidth="1"/>
    <col min="13313" max="13313" width="4.140625" customWidth="1"/>
    <col min="13314" max="13314" width="3.85546875" customWidth="1"/>
    <col min="13315" max="13315" width="4.140625" customWidth="1"/>
    <col min="13316" max="13316" width="4.28515625" customWidth="1"/>
    <col min="13317" max="13317" width="4" customWidth="1"/>
    <col min="13318" max="13318" width="5" customWidth="1"/>
    <col min="13319" max="13320" width="4.7109375" customWidth="1"/>
    <col min="13321" max="13321" width="6" customWidth="1"/>
    <col min="13322" max="13322" width="4.85546875" customWidth="1"/>
    <col min="13323" max="13323" width="4.28515625" customWidth="1"/>
    <col min="13324" max="13324" width="3.85546875" customWidth="1"/>
    <col min="13325" max="13325" width="3.7109375" customWidth="1"/>
    <col min="13326" max="13326" width="4.42578125" customWidth="1"/>
    <col min="13327" max="13327" width="3.5703125" customWidth="1"/>
    <col min="13328" max="13329" width="4.5703125" customWidth="1"/>
    <col min="13330" max="13330" width="7.5703125" customWidth="1"/>
    <col min="13331" max="13331" width="4.85546875" customWidth="1"/>
    <col min="13332" max="13332" width="4.7109375" customWidth="1"/>
    <col min="13333" max="13333" width="7.140625" customWidth="1"/>
    <col min="13334" max="13334" width="4.7109375" customWidth="1"/>
    <col min="13335" max="13335" width="7.5703125" customWidth="1"/>
    <col min="13336" max="13336" width="6" customWidth="1"/>
    <col min="13337" max="13337" width="5.28515625" customWidth="1"/>
    <col min="13555" max="13555" width="3.85546875" customWidth="1"/>
    <col min="13556" max="13556" width="18" customWidth="1"/>
    <col min="13557" max="13557" width="6.28515625" customWidth="1"/>
    <col min="13558" max="13558" width="6.85546875" customWidth="1"/>
    <col min="13559" max="13559" width="6" customWidth="1"/>
    <col min="13560" max="13560" width="7.42578125" customWidth="1"/>
    <col min="13561" max="13561" width="4.7109375" customWidth="1"/>
    <col min="13562" max="13562" width="8.28515625" customWidth="1"/>
    <col min="13563" max="13563" width="6" customWidth="1"/>
    <col min="13564" max="13564" width="5.28515625" customWidth="1"/>
    <col min="13565" max="13565" width="4.42578125" customWidth="1"/>
    <col min="13566" max="13566" width="5.42578125" customWidth="1"/>
    <col min="13567" max="13567" width="4.42578125" customWidth="1"/>
    <col min="13568" max="13568" width="4" customWidth="1"/>
    <col min="13569" max="13569" width="4.140625" customWidth="1"/>
    <col min="13570" max="13570" width="3.85546875" customWidth="1"/>
    <col min="13571" max="13571" width="4.140625" customWidth="1"/>
    <col min="13572" max="13572" width="4.28515625" customWidth="1"/>
    <col min="13573" max="13573" width="4" customWidth="1"/>
    <col min="13574" max="13574" width="5" customWidth="1"/>
    <col min="13575" max="13576" width="4.7109375" customWidth="1"/>
    <col min="13577" max="13577" width="6" customWidth="1"/>
    <col min="13578" max="13578" width="4.85546875" customWidth="1"/>
    <col min="13579" max="13579" width="4.28515625" customWidth="1"/>
    <col min="13580" max="13580" width="3.85546875" customWidth="1"/>
    <col min="13581" max="13581" width="3.7109375" customWidth="1"/>
    <col min="13582" max="13582" width="4.42578125" customWidth="1"/>
    <col min="13583" max="13583" width="3.5703125" customWidth="1"/>
    <col min="13584" max="13585" width="4.5703125" customWidth="1"/>
    <col min="13586" max="13586" width="7.5703125" customWidth="1"/>
    <col min="13587" max="13587" width="4.85546875" customWidth="1"/>
    <col min="13588" max="13588" width="4.7109375" customWidth="1"/>
    <col min="13589" max="13589" width="7.140625" customWidth="1"/>
    <col min="13590" max="13590" width="4.7109375" customWidth="1"/>
    <col min="13591" max="13591" width="7.5703125" customWidth="1"/>
    <col min="13592" max="13592" width="6" customWidth="1"/>
    <col min="13593" max="13593" width="5.28515625" customWidth="1"/>
    <col min="13811" max="13811" width="3.85546875" customWidth="1"/>
    <col min="13812" max="13812" width="18" customWidth="1"/>
    <col min="13813" max="13813" width="6.28515625" customWidth="1"/>
    <col min="13814" max="13814" width="6.85546875" customWidth="1"/>
    <col min="13815" max="13815" width="6" customWidth="1"/>
    <col min="13816" max="13816" width="7.42578125" customWidth="1"/>
    <col min="13817" max="13817" width="4.7109375" customWidth="1"/>
    <col min="13818" max="13818" width="8.28515625" customWidth="1"/>
    <col min="13819" max="13819" width="6" customWidth="1"/>
    <col min="13820" max="13820" width="5.28515625" customWidth="1"/>
    <col min="13821" max="13821" width="4.42578125" customWidth="1"/>
    <col min="13822" max="13822" width="5.42578125" customWidth="1"/>
    <col min="13823" max="13823" width="4.42578125" customWidth="1"/>
    <col min="13824" max="13824" width="4" customWidth="1"/>
    <col min="13825" max="13825" width="4.140625" customWidth="1"/>
    <col min="13826" max="13826" width="3.85546875" customWidth="1"/>
    <col min="13827" max="13827" width="4.140625" customWidth="1"/>
    <col min="13828" max="13828" width="4.28515625" customWidth="1"/>
    <col min="13829" max="13829" width="4" customWidth="1"/>
    <col min="13830" max="13830" width="5" customWidth="1"/>
    <col min="13831" max="13832" width="4.7109375" customWidth="1"/>
    <col min="13833" max="13833" width="6" customWidth="1"/>
    <col min="13834" max="13834" width="4.85546875" customWidth="1"/>
    <col min="13835" max="13835" width="4.28515625" customWidth="1"/>
    <col min="13836" max="13836" width="3.85546875" customWidth="1"/>
    <col min="13837" max="13837" width="3.7109375" customWidth="1"/>
    <col min="13838" max="13838" width="4.42578125" customWidth="1"/>
    <col min="13839" max="13839" width="3.5703125" customWidth="1"/>
    <col min="13840" max="13841" width="4.5703125" customWidth="1"/>
    <col min="13842" max="13842" width="7.5703125" customWidth="1"/>
    <col min="13843" max="13843" width="4.85546875" customWidth="1"/>
    <col min="13844" max="13844" width="4.7109375" customWidth="1"/>
    <col min="13845" max="13845" width="7.140625" customWidth="1"/>
    <col min="13846" max="13846" width="4.7109375" customWidth="1"/>
    <col min="13847" max="13847" width="7.5703125" customWidth="1"/>
    <col min="13848" max="13848" width="6" customWidth="1"/>
    <col min="13849" max="13849" width="5.28515625" customWidth="1"/>
    <col min="14067" max="14067" width="3.85546875" customWidth="1"/>
    <col min="14068" max="14068" width="18" customWidth="1"/>
    <col min="14069" max="14069" width="6.28515625" customWidth="1"/>
    <col min="14070" max="14070" width="6.85546875" customWidth="1"/>
    <col min="14071" max="14071" width="6" customWidth="1"/>
    <col min="14072" max="14072" width="7.42578125" customWidth="1"/>
    <col min="14073" max="14073" width="4.7109375" customWidth="1"/>
    <col min="14074" max="14074" width="8.28515625" customWidth="1"/>
    <col min="14075" max="14075" width="6" customWidth="1"/>
    <col min="14076" max="14076" width="5.28515625" customWidth="1"/>
    <col min="14077" max="14077" width="4.42578125" customWidth="1"/>
    <col min="14078" max="14078" width="5.42578125" customWidth="1"/>
    <col min="14079" max="14079" width="4.42578125" customWidth="1"/>
    <col min="14080" max="14080" width="4" customWidth="1"/>
    <col min="14081" max="14081" width="4.140625" customWidth="1"/>
    <col min="14082" max="14082" width="3.85546875" customWidth="1"/>
    <col min="14083" max="14083" width="4.140625" customWidth="1"/>
    <col min="14084" max="14084" width="4.28515625" customWidth="1"/>
    <col min="14085" max="14085" width="4" customWidth="1"/>
    <col min="14086" max="14086" width="5" customWidth="1"/>
    <col min="14087" max="14088" width="4.7109375" customWidth="1"/>
    <col min="14089" max="14089" width="6" customWidth="1"/>
    <col min="14090" max="14090" width="4.85546875" customWidth="1"/>
    <col min="14091" max="14091" width="4.28515625" customWidth="1"/>
    <col min="14092" max="14092" width="3.85546875" customWidth="1"/>
    <col min="14093" max="14093" width="3.7109375" customWidth="1"/>
    <col min="14094" max="14094" width="4.42578125" customWidth="1"/>
    <col min="14095" max="14095" width="3.5703125" customWidth="1"/>
    <col min="14096" max="14097" width="4.5703125" customWidth="1"/>
    <col min="14098" max="14098" width="7.5703125" customWidth="1"/>
    <col min="14099" max="14099" width="4.85546875" customWidth="1"/>
    <col min="14100" max="14100" width="4.7109375" customWidth="1"/>
    <col min="14101" max="14101" width="7.140625" customWidth="1"/>
    <col min="14102" max="14102" width="4.7109375" customWidth="1"/>
    <col min="14103" max="14103" width="7.5703125" customWidth="1"/>
    <col min="14104" max="14104" width="6" customWidth="1"/>
    <col min="14105" max="14105" width="5.28515625" customWidth="1"/>
    <col min="14323" max="14323" width="3.85546875" customWidth="1"/>
    <col min="14324" max="14324" width="18" customWidth="1"/>
    <col min="14325" max="14325" width="6.28515625" customWidth="1"/>
    <col min="14326" max="14326" width="6.85546875" customWidth="1"/>
    <col min="14327" max="14327" width="6" customWidth="1"/>
    <col min="14328" max="14328" width="7.42578125" customWidth="1"/>
    <col min="14329" max="14329" width="4.7109375" customWidth="1"/>
    <col min="14330" max="14330" width="8.28515625" customWidth="1"/>
    <col min="14331" max="14331" width="6" customWidth="1"/>
    <col min="14332" max="14332" width="5.28515625" customWidth="1"/>
    <col min="14333" max="14333" width="4.42578125" customWidth="1"/>
    <col min="14334" max="14334" width="5.42578125" customWidth="1"/>
    <col min="14335" max="14335" width="4.42578125" customWidth="1"/>
    <col min="14336" max="14336" width="4" customWidth="1"/>
    <col min="14337" max="14337" width="4.140625" customWidth="1"/>
    <col min="14338" max="14338" width="3.85546875" customWidth="1"/>
    <col min="14339" max="14339" width="4.140625" customWidth="1"/>
    <col min="14340" max="14340" width="4.28515625" customWidth="1"/>
    <col min="14341" max="14341" width="4" customWidth="1"/>
    <col min="14342" max="14342" width="5" customWidth="1"/>
    <col min="14343" max="14344" width="4.7109375" customWidth="1"/>
    <col min="14345" max="14345" width="6" customWidth="1"/>
    <col min="14346" max="14346" width="4.85546875" customWidth="1"/>
    <col min="14347" max="14347" width="4.28515625" customWidth="1"/>
    <col min="14348" max="14348" width="3.85546875" customWidth="1"/>
    <col min="14349" max="14349" width="3.7109375" customWidth="1"/>
    <col min="14350" max="14350" width="4.42578125" customWidth="1"/>
    <col min="14351" max="14351" width="3.5703125" customWidth="1"/>
    <col min="14352" max="14353" width="4.5703125" customWidth="1"/>
    <col min="14354" max="14354" width="7.5703125" customWidth="1"/>
    <col min="14355" max="14355" width="4.85546875" customWidth="1"/>
    <col min="14356" max="14356" width="4.7109375" customWidth="1"/>
    <col min="14357" max="14357" width="7.140625" customWidth="1"/>
    <col min="14358" max="14358" width="4.7109375" customWidth="1"/>
    <col min="14359" max="14359" width="7.5703125" customWidth="1"/>
    <col min="14360" max="14360" width="6" customWidth="1"/>
    <col min="14361" max="14361" width="5.28515625" customWidth="1"/>
    <col min="14579" max="14579" width="3.85546875" customWidth="1"/>
    <col min="14580" max="14580" width="18" customWidth="1"/>
    <col min="14581" max="14581" width="6.28515625" customWidth="1"/>
    <col min="14582" max="14582" width="6.85546875" customWidth="1"/>
    <col min="14583" max="14583" width="6" customWidth="1"/>
    <col min="14584" max="14584" width="7.42578125" customWidth="1"/>
    <col min="14585" max="14585" width="4.7109375" customWidth="1"/>
    <col min="14586" max="14586" width="8.28515625" customWidth="1"/>
    <col min="14587" max="14587" width="6" customWidth="1"/>
    <col min="14588" max="14588" width="5.28515625" customWidth="1"/>
    <col min="14589" max="14589" width="4.42578125" customWidth="1"/>
    <col min="14590" max="14590" width="5.42578125" customWidth="1"/>
    <col min="14591" max="14591" width="4.42578125" customWidth="1"/>
    <col min="14592" max="14592" width="4" customWidth="1"/>
    <col min="14593" max="14593" width="4.140625" customWidth="1"/>
    <col min="14594" max="14594" width="3.85546875" customWidth="1"/>
    <col min="14595" max="14595" width="4.140625" customWidth="1"/>
    <col min="14596" max="14596" width="4.28515625" customWidth="1"/>
    <col min="14597" max="14597" width="4" customWidth="1"/>
    <col min="14598" max="14598" width="5" customWidth="1"/>
    <col min="14599" max="14600" width="4.7109375" customWidth="1"/>
    <col min="14601" max="14601" width="6" customWidth="1"/>
    <col min="14602" max="14602" width="4.85546875" customWidth="1"/>
    <col min="14603" max="14603" width="4.28515625" customWidth="1"/>
    <col min="14604" max="14604" width="3.85546875" customWidth="1"/>
    <col min="14605" max="14605" width="3.7109375" customWidth="1"/>
    <col min="14606" max="14606" width="4.42578125" customWidth="1"/>
    <col min="14607" max="14607" width="3.5703125" customWidth="1"/>
    <col min="14608" max="14609" width="4.5703125" customWidth="1"/>
    <col min="14610" max="14610" width="7.5703125" customWidth="1"/>
    <col min="14611" max="14611" width="4.85546875" customWidth="1"/>
    <col min="14612" max="14612" width="4.7109375" customWidth="1"/>
    <col min="14613" max="14613" width="7.140625" customWidth="1"/>
    <col min="14614" max="14614" width="4.7109375" customWidth="1"/>
    <col min="14615" max="14615" width="7.5703125" customWidth="1"/>
    <col min="14616" max="14616" width="6" customWidth="1"/>
    <col min="14617" max="14617" width="5.28515625" customWidth="1"/>
    <col min="14835" max="14835" width="3.85546875" customWidth="1"/>
    <col min="14836" max="14836" width="18" customWidth="1"/>
    <col min="14837" max="14837" width="6.28515625" customWidth="1"/>
    <col min="14838" max="14838" width="6.85546875" customWidth="1"/>
    <col min="14839" max="14839" width="6" customWidth="1"/>
    <col min="14840" max="14840" width="7.42578125" customWidth="1"/>
    <col min="14841" max="14841" width="4.7109375" customWidth="1"/>
    <col min="14842" max="14842" width="8.28515625" customWidth="1"/>
    <col min="14843" max="14843" width="6" customWidth="1"/>
    <col min="14844" max="14844" width="5.28515625" customWidth="1"/>
    <col min="14845" max="14845" width="4.42578125" customWidth="1"/>
    <col min="14846" max="14846" width="5.42578125" customWidth="1"/>
    <col min="14847" max="14847" width="4.42578125" customWidth="1"/>
    <col min="14848" max="14848" width="4" customWidth="1"/>
    <col min="14849" max="14849" width="4.140625" customWidth="1"/>
    <col min="14850" max="14850" width="3.85546875" customWidth="1"/>
    <col min="14851" max="14851" width="4.140625" customWidth="1"/>
    <col min="14852" max="14852" width="4.28515625" customWidth="1"/>
    <col min="14853" max="14853" width="4" customWidth="1"/>
    <col min="14854" max="14854" width="5" customWidth="1"/>
    <col min="14855" max="14856" width="4.7109375" customWidth="1"/>
    <col min="14857" max="14857" width="6" customWidth="1"/>
    <col min="14858" max="14858" width="4.85546875" customWidth="1"/>
    <col min="14859" max="14859" width="4.28515625" customWidth="1"/>
    <col min="14860" max="14860" width="3.85546875" customWidth="1"/>
    <col min="14861" max="14861" width="3.7109375" customWidth="1"/>
    <col min="14862" max="14862" width="4.42578125" customWidth="1"/>
    <col min="14863" max="14863" width="3.5703125" customWidth="1"/>
    <col min="14864" max="14865" width="4.5703125" customWidth="1"/>
    <col min="14866" max="14866" width="7.5703125" customWidth="1"/>
    <col min="14867" max="14867" width="4.85546875" customWidth="1"/>
    <col min="14868" max="14868" width="4.7109375" customWidth="1"/>
    <col min="14869" max="14869" width="7.140625" customWidth="1"/>
    <col min="14870" max="14870" width="4.7109375" customWidth="1"/>
    <col min="14871" max="14871" width="7.5703125" customWidth="1"/>
    <col min="14872" max="14872" width="6" customWidth="1"/>
    <col min="14873" max="14873" width="5.28515625" customWidth="1"/>
    <col min="15091" max="15091" width="3.85546875" customWidth="1"/>
    <col min="15092" max="15092" width="18" customWidth="1"/>
    <col min="15093" max="15093" width="6.28515625" customWidth="1"/>
    <col min="15094" max="15094" width="6.85546875" customWidth="1"/>
    <col min="15095" max="15095" width="6" customWidth="1"/>
    <col min="15096" max="15096" width="7.42578125" customWidth="1"/>
    <col min="15097" max="15097" width="4.7109375" customWidth="1"/>
    <col min="15098" max="15098" width="8.28515625" customWidth="1"/>
    <col min="15099" max="15099" width="6" customWidth="1"/>
    <col min="15100" max="15100" width="5.28515625" customWidth="1"/>
    <col min="15101" max="15101" width="4.42578125" customWidth="1"/>
    <col min="15102" max="15102" width="5.42578125" customWidth="1"/>
    <col min="15103" max="15103" width="4.42578125" customWidth="1"/>
    <col min="15104" max="15104" width="4" customWidth="1"/>
    <col min="15105" max="15105" width="4.140625" customWidth="1"/>
    <col min="15106" max="15106" width="3.85546875" customWidth="1"/>
    <col min="15107" max="15107" width="4.140625" customWidth="1"/>
    <col min="15108" max="15108" width="4.28515625" customWidth="1"/>
    <col min="15109" max="15109" width="4" customWidth="1"/>
    <col min="15110" max="15110" width="5" customWidth="1"/>
    <col min="15111" max="15112" width="4.7109375" customWidth="1"/>
    <col min="15113" max="15113" width="6" customWidth="1"/>
    <col min="15114" max="15114" width="4.85546875" customWidth="1"/>
    <col min="15115" max="15115" width="4.28515625" customWidth="1"/>
    <col min="15116" max="15116" width="3.85546875" customWidth="1"/>
    <col min="15117" max="15117" width="3.7109375" customWidth="1"/>
    <col min="15118" max="15118" width="4.42578125" customWidth="1"/>
    <col min="15119" max="15119" width="3.5703125" customWidth="1"/>
    <col min="15120" max="15121" width="4.5703125" customWidth="1"/>
    <col min="15122" max="15122" width="7.5703125" customWidth="1"/>
    <col min="15123" max="15123" width="4.85546875" customWidth="1"/>
    <col min="15124" max="15124" width="4.7109375" customWidth="1"/>
    <col min="15125" max="15125" width="7.140625" customWidth="1"/>
    <col min="15126" max="15126" width="4.7109375" customWidth="1"/>
    <col min="15127" max="15127" width="7.5703125" customWidth="1"/>
    <col min="15128" max="15128" width="6" customWidth="1"/>
    <col min="15129" max="15129" width="5.28515625" customWidth="1"/>
    <col min="15347" max="15347" width="3.85546875" customWidth="1"/>
    <col min="15348" max="15348" width="18" customWidth="1"/>
    <col min="15349" max="15349" width="6.28515625" customWidth="1"/>
    <col min="15350" max="15350" width="6.85546875" customWidth="1"/>
    <col min="15351" max="15351" width="6" customWidth="1"/>
    <col min="15352" max="15352" width="7.42578125" customWidth="1"/>
    <col min="15353" max="15353" width="4.7109375" customWidth="1"/>
    <col min="15354" max="15354" width="8.28515625" customWidth="1"/>
    <col min="15355" max="15355" width="6" customWidth="1"/>
    <col min="15356" max="15356" width="5.28515625" customWidth="1"/>
    <col min="15357" max="15357" width="4.42578125" customWidth="1"/>
    <col min="15358" max="15358" width="5.42578125" customWidth="1"/>
    <col min="15359" max="15359" width="4.42578125" customWidth="1"/>
    <col min="15360" max="15360" width="4" customWidth="1"/>
    <col min="15361" max="15361" width="4.140625" customWidth="1"/>
    <col min="15362" max="15362" width="3.85546875" customWidth="1"/>
    <col min="15363" max="15363" width="4.140625" customWidth="1"/>
    <col min="15364" max="15364" width="4.28515625" customWidth="1"/>
    <col min="15365" max="15365" width="4" customWidth="1"/>
    <col min="15366" max="15366" width="5" customWidth="1"/>
    <col min="15367" max="15368" width="4.7109375" customWidth="1"/>
    <col min="15369" max="15369" width="6" customWidth="1"/>
    <col min="15370" max="15370" width="4.85546875" customWidth="1"/>
    <col min="15371" max="15371" width="4.28515625" customWidth="1"/>
    <col min="15372" max="15372" width="3.85546875" customWidth="1"/>
    <col min="15373" max="15373" width="3.7109375" customWidth="1"/>
    <col min="15374" max="15374" width="4.42578125" customWidth="1"/>
    <col min="15375" max="15375" width="3.5703125" customWidth="1"/>
    <col min="15376" max="15377" width="4.5703125" customWidth="1"/>
    <col min="15378" max="15378" width="7.5703125" customWidth="1"/>
    <col min="15379" max="15379" width="4.85546875" customWidth="1"/>
    <col min="15380" max="15380" width="4.7109375" customWidth="1"/>
    <col min="15381" max="15381" width="7.140625" customWidth="1"/>
    <col min="15382" max="15382" width="4.7109375" customWidth="1"/>
    <col min="15383" max="15383" width="7.5703125" customWidth="1"/>
    <col min="15384" max="15384" width="6" customWidth="1"/>
    <col min="15385" max="15385" width="5.28515625" customWidth="1"/>
    <col min="15603" max="15603" width="3.85546875" customWidth="1"/>
    <col min="15604" max="15604" width="18" customWidth="1"/>
    <col min="15605" max="15605" width="6.28515625" customWidth="1"/>
    <col min="15606" max="15606" width="6.85546875" customWidth="1"/>
    <col min="15607" max="15607" width="6" customWidth="1"/>
    <col min="15608" max="15608" width="7.42578125" customWidth="1"/>
    <col min="15609" max="15609" width="4.7109375" customWidth="1"/>
    <col min="15610" max="15610" width="8.28515625" customWidth="1"/>
    <col min="15611" max="15611" width="6" customWidth="1"/>
    <col min="15612" max="15612" width="5.28515625" customWidth="1"/>
    <col min="15613" max="15613" width="4.42578125" customWidth="1"/>
    <col min="15614" max="15614" width="5.42578125" customWidth="1"/>
    <col min="15615" max="15615" width="4.42578125" customWidth="1"/>
    <col min="15616" max="15616" width="4" customWidth="1"/>
    <col min="15617" max="15617" width="4.140625" customWidth="1"/>
    <col min="15618" max="15618" width="3.85546875" customWidth="1"/>
    <col min="15619" max="15619" width="4.140625" customWidth="1"/>
    <col min="15620" max="15620" width="4.28515625" customWidth="1"/>
    <col min="15621" max="15621" width="4" customWidth="1"/>
    <col min="15622" max="15622" width="5" customWidth="1"/>
    <col min="15623" max="15624" width="4.7109375" customWidth="1"/>
    <col min="15625" max="15625" width="6" customWidth="1"/>
    <col min="15626" max="15626" width="4.85546875" customWidth="1"/>
    <col min="15627" max="15627" width="4.28515625" customWidth="1"/>
    <col min="15628" max="15628" width="3.85546875" customWidth="1"/>
    <col min="15629" max="15629" width="3.7109375" customWidth="1"/>
    <col min="15630" max="15630" width="4.42578125" customWidth="1"/>
    <col min="15631" max="15631" width="3.5703125" customWidth="1"/>
    <col min="15632" max="15633" width="4.5703125" customWidth="1"/>
    <col min="15634" max="15634" width="7.5703125" customWidth="1"/>
    <col min="15635" max="15635" width="4.85546875" customWidth="1"/>
    <col min="15636" max="15636" width="4.7109375" customWidth="1"/>
    <col min="15637" max="15637" width="7.140625" customWidth="1"/>
    <col min="15638" max="15638" width="4.7109375" customWidth="1"/>
    <col min="15639" max="15639" width="7.5703125" customWidth="1"/>
    <col min="15640" max="15640" width="6" customWidth="1"/>
    <col min="15641" max="15641" width="5.28515625" customWidth="1"/>
    <col min="15859" max="15859" width="3.85546875" customWidth="1"/>
    <col min="15860" max="15860" width="18" customWidth="1"/>
    <col min="15861" max="15861" width="6.28515625" customWidth="1"/>
    <col min="15862" max="15862" width="6.85546875" customWidth="1"/>
    <col min="15863" max="15863" width="6" customWidth="1"/>
    <col min="15864" max="15864" width="7.42578125" customWidth="1"/>
    <col min="15865" max="15865" width="4.7109375" customWidth="1"/>
    <col min="15866" max="15866" width="8.28515625" customWidth="1"/>
    <col min="15867" max="15867" width="6" customWidth="1"/>
    <col min="15868" max="15868" width="5.28515625" customWidth="1"/>
    <col min="15869" max="15869" width="4.42578125" customWidth="1"/>
    <col min="15870" max="15870" width="5.42578125" customWidth="1"/>
    <col min="15871" max="15871" width="4.42578125" customWidth="1"/>
    <col min="15872" max="15872" width="4" customWidth="1"/>
    <col min="15873" max="15873" width="4.140625" customWidth="1"/>
    <col min="15874" max="15874" width="3.85546875" customWidth="1"/>
    <col min="15875" max="15875" width="4.140625" customWidth="1"/>
    <col min="15876" max="15876" width="4.28515625" customWidth="1"/>
    <col min="15877" max="15877" width="4" customWidth="1"/>
    <col min="15878" max="15878" width="5" customWidth="1"/>
    <col min="15879" max="15880" width="4.7109375" customWidth="1"/>
    <col min="15881" max="15881" width="6" customWidth="1"/>
    <col min="15882" max="15882" width="4.85546875" customWidth="1"/>
    <col min="15883" max="15883" width="4.28515625" customWidth="1"/>
    <col min="15884" max="15884" width="3.85546875" customWidth="1"/>
    <col min="15885" max="15885" width="3.7109375" customWidth="1"/>
    <col min="15886" max="15886" width="4.42578125" customWidth="1"/>
    <col min="15887" max="15887" width="3.5703125" customWidth="1"/>
    <col min="15888" max="15889" width="4.5703125" customWidth="1"/>
    <col min="15890" max="15890" width="7.5703125" customWidth="1"/>
    <col min="15891" max="15891" width="4.85546875" customWidth="1"/>
    <col min="15892" max="15892" width="4.7109375" customWidth="1"/>
    <col min="15893" max="15893" width="7.140625" customWidth="1"/>
    <col min="15894" max="15894" width="4.7109375" customWidth="1"/>
    <col min="15895" max="15895" width="7.5703125" customWidth="1"/>
    <col min="15896" max="15896" width="6" customWidth="1"/>
    <col min="15897" max="15897" width="5.28515625" customWidth="1"/>
    <col min="16115" max="16115" width="3.85546875" customWidth="1"/>
    <col min="16116" max="16116" width="18" customWidth="1"/>
    <col min="16117" max="16117" width="6.28515625" customWidth="1"/>
    <col min="16118" max="16118" width="6.85546875" customWidth="1"/>
    <col min="16119" max="16119" width="6" customWidth="1"/>
    <col min="16120" max="16120" width="7.42578125" customWidth="1"/>
    <col min="16121" max="16121" width="4.7109375" customWidth="1"/>
    <col min="16122" max="16122" width="8.28515625" customWidth="1"/>
    <col min="16123" max="16123" width="6" customWidth="1"/>
    <col min="16124" max="16124" width="5.28515625" customWidth="1"/>
    <col min="16125" max="16125" width="4.42578125" customWidth="1"/>
    <col min="16126" max="16126" width="5.42578125" customWidth="1"/>
    <col min="16127" max="16127" width="4.42578125" customWidth="1"/>
    <col min="16128" max="16128" width="4" customWidth="1"/>
    <col min="16129" max="16129" width="4.140625" customWidth="1"/>
    <col min="16130" max="16130" width="3.85546875" customWidth="1"/>
    <col min="16131" max="16131" width="4.140625" customWidth="1"/>
    <col min="16132" max="16132" width="4.28515625" customWidth="1"/>
    <col min="16133" max="16133" width="4" customWidth="1"/>
    <col min="16134" max="16134" width="5" customWidth="1"/>
    <col min="16135" max="16136" width="4.7109375" customWidth="1"/>
    <col min="16137" max="16137" width="6" customWidth="1"/>
    <col min="16138" max="16138" width="4.85546875" customWidth="1"/>
    <col min="16139" max="16139" width="4.28515625" customWidth="1"/>
    <col min="16140" max="16140" width="3.85546875" customWidth="1"/>
    <col min="16141" max="16141" width="3.7109375" customWidth="1"/>
    <col min="16142" max="16142" width="4.42578125" customWidth="1"/>
    <col min="16143" max="16143" width="3.5703125" customWidth="1"/>
    <col min="16144" max="16145" width="4.5703125" customWidth="1"/>
    <col min="16146" max="16146" width="7.5703125" customWidth="1"/>
    <col min="16147" max="16147" width="4.85546875" customWidth="1"/>
    <col min="16148" max="16148" width="4.7109375" customWidth="1"/>
    <col min="16149" max="16149" width="7.140625" customWidth="1"/>
    <col min="16150" max="16150" width="4.7109375" customWidth="1"/>
    <col min="16151" max="16151" width="7.5703125" customWidth="1"/>
    <col min="16152" max="16152" width="6" customWidth="1"/>
    <col min="16153" max="16153" width="5.28515625" customWidth="1"/>
  </cols>
  <sheetData>
    <row r="1" spans="1:30" ht="20.25" customHeight="1" x14ac:dyDescent="0.2">
      <c r="A1" s="234" t="s">
        <v>242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4"/>
      <c r="W1" s="234"/>
      <c r="X1" s="234"/>
      <c r="Y1" s="234"/>
      <c r="Z1" s="234"/>
    </row>
    <row r="2" spans="1:30" ht="12.75" hidden="1" customHeight="1" x14ac:dyDescent="0.2">
      <c r="A2" s="234"/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  <c r="M2" s="234"/>
      <c r="N2" s="234"/>
      <c r="O2" s="234"/>
      <c r="P2" s="234"/>
      <c r="Q2" s="234"/>
      <c r="R2" s="234"/>
      <c r="S2" s="234"/>
      <c r="T2" s="234"/>
      <c r="U2" s="234"/>
      <c r="V2" s="234"/>
      <c r="W2" s="234"/>
      <c r="X2" s="234"/>
      <c r="Y2" s="234"/>
      <c r="Z2" s="234"/>
    </row>
    <row r="3" spans="1:30" ht="24" customHeight="1" thickBot="1" x14ac:dyDescent="0.25">
      <c r="A3" s="235"/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  <c r="M3" s="235"/>
      <c r="N3" s="235"/>
      <c r="O3" s="235"/>
      <c r="P3" s="235"/>
      <c r="Q3" s="235"/>
      <c r="R3" s="235"/>
      <c r="S3" s="235"/>
      <c r="T3" s="235"/>
      <c r="U3" s="235"/>
      <c r="V3" s="235"/>
      <c r="W3" s="235"/>
      <c r="X3" s="235"/>
      <c r="Y3" s="235"/>
      <c r="Z3" s="235"/>
    </row>
    <row r="4" spans="1:30" ht="24" customHeight="1" thickBot="1" x14ac:dyDescent="0.25">
      <c r="A4" s="236" t="s">
        <v>56</v>
      </c>
      <c r="B4" s="227" t="s">
        <v>57</v>
      </c>
      <c r="C4" s="228"/>
      <c r="D4" s="228"/>
      <c r="E4" s="228"/>
      <c r="F4" s="239" t="s">
        <v>225</v>
      </c>
      <c r="G4" s="242" t="s">
        <v>226</v>
      </c>
      <c r="H4" s="227" t="s">
        <v>58</v>
      </c>
      <c r="I4" s="228"/>
      <c r="J4" s="228"/>
      <c r="K4" s="228"/>
      <c r="L4" s="229"/>
      <c r="M4" s="245" t="s">
        <v>227</v>
      </c>
      <c r="N4" s="222" t="s">
        <v>236</v>
      </c>
      <c r="O4" s="225" t="s">
        <v>59</v>
      </c>
      <c r="P4" s="226"/>
      <c r="Q4" s="226"/>
      <c r="R4" s="226"/>
      <c r="S4" s="239" t="s">
        <v>229</v>
      </c>
      <c r="T4" s="222" t="s">
        <v>230</v>
      </c>
      <c r="U4" s="225" t="s">
        <v>60</v>
      </c>
      <c r="V4" s="226"/>
      <c r="W4" s="226"/>
      <c r="X4" s="226"/>
      <c r="Y4" s="239" t="s">
        <v>61</v>
      </c>
      <c r="Z4" s="222" t="s">
        <v>228</v>
      </c>
    </row>
    <row r="5" spans="1:30" ht="13.5" customHeight="1" x14ac:dyDescent="0.2">
      <c r="A5" s="237"/>
      <c r="B5" s="219" t="s">
        <v>231</v>
      </c>
      <c r="C5" s="219" t="s">
        <v>62</v>
      </c>
      <c r="D5" s="230" t="s">
        <v>63</v>
      </c>
      <c r="E5" s="219" t="s">
        <v>28</v>
      </c>
      <c r="F5" s="240"/>
      <c r="G5" s="243"/>
      <c r="H5" s="216" t="s">
        <v>233</v>
      </c>
      <c r="I5" s="216" t="s">
        <v>232</v>
      </c>
      <c r="J5" s="216" t="s">
        <v>62</v>
      </c>
      <c r="K5" s="216" t="s">
        <v>63</v>
      </c>
      <c r="L5" s="216" t="s">
        <v>64</v>
      </c>
      <c r="M5" s="246"/>
      <c r="N5" s="223"/>
      <c r="O5" s="219" t="s">
        <v>234</v>
      </c>
      <c r="P5" s="219" t="s">
        <v>62</v>
      </c>
      <c r="Q5" s="219" t="s">
        <v>63</v>
      </c>
      <c r="R5" s="219" t="s">
        <v>65</v>
      </c>
      <c r="S5" s="240"/>
      <c r="T5" s="223"/>
      <c r="U5" s="219" t="s">
        <v>235</v>
      </c>
      <c r="V5" s="219" t="s">
        <v>62</v>
      </c>
      <c r="W5" s="219" t="s">
        <v>63</v>
      </c>
      <c r="X5" s="219" t="s">
        <v>64</v>
      </c>
      <c r="Y5" s="240"/>
      <c r="Z5" s="223"/>
    </row>
    <row r="6" spans="1:30" ht="13.5" customHeight="1" x14ac:dyDescent="0.2">
      <c r="A6" s="237"/>
      <c r="B6" s="220"/>
      <c r="C6" s="220"/>
      <c r="D6" s="231"/>
      <c r="E6" s="220"/>
      <c r="F6" s="240"/>
      <c r="G6" s="243"/>
      <c r="H6" s="217"/>
      <c r="I6" s="217"/>
      <c r="J6" s="217"/>
      <c r="K6" s="217"/>
      <c r="L6" s="217"/>
      <c r="M6" s="246"/>
      <c r="N6" s="223"/>
      <c r="O6" s="220"/>
      <c r="P6" s="220"/>
      <c r="Q6" s="220"/>
      <c r="R6" s="220"/>
      <c r="S6" s="240"/>
      <c r="T6" s="223"/>
      <c r="U6" s="220"/>
      <c r="V6" s="220"/>
      <c r="W6" s="220"/>
      <c r="X6" s="220"/>
      <c r="Y6" s="240"/>
      <c r="Z6" s="223"/>
    </row>
    <row r="7" spans="1:30" ht="12.75" customHeight="1" x14ac:dyDescent="0.2">
      <c r="A7" s="237"/>
      <c r="B7" s="220"/>
      <c r="C7" s="220"/>
      <c r="D7" s="231"/>
      <c r="E7" s="220"/>
      <c r="F7" s="240"/>
      <c r="G7" s="243"/>
      <c r="H7" s="217"/>
      <c r="I7" s="217"/>
      <c r="J7" s="217"/>
      <c r="K7" s="217"/>
      <c r="L7" s="217"/>
      <c r="M7" s="246"/>
      <c r="N7" s="223"/>
      <c r="O7" s="220"/>
      <c r="P7" s="220"/>
      <c r="Q7" s="220"/>
      <c r="R7" s="220"/>
      <c r="S7" s="240"/>
      <c r="T7" s="223"/>
      <c r="U7" s="220"/>
      <c r="V7" s="220"/>
      <c r="W7" s="220"/>
      <c r="X7" s="220"/>
      <c r="Y7" s="240"/>
      <c r="Z7" s="223"/>
    </row>
    <row r="8" spans="1:30" ht="108" customHeight="1" thickBot="1" x14ac:dyDescent="0.25">
      <c r="A8" s="238"/>
      <c r="B8" s="221"/>
      <c r="C8" s="221"/>
      <c r="D8" s="232"/>
      <c r="E8" s="221"/>
      <c r="F8" s="241"/>
      <c r="G8" s="244"/>
      <c r="H8" s="218"/>
      <c r="I8" s="218"/>
      <c r="J8" s="218"/>
      <c r="K8" s="218"/>
      <c r="L8" s="218"/>
      <c r="M8" s="247"/>
      <c r="N8" s="224"/>
      <c r="O8" s="221"/>
      <c r="P8" s="221"/>
      <c r="Q8" s="221"/>
      <c r="R8" s="221"/>
      <c r="S8" s="241"/>
      <c r="T8" s="224"/>
      <c r="U8" s="221"/>
      <c r="V8" s="221"/>
      <c r="W8" s="221"/>
      <c r="X8" s="221"/>
      <c r="Y8" s="241"/>
      <c r="Z8" s="224"/>
      <c r="AC8" s="10"/>
      <c r="AD8" s="10"/>
    </row>
    <row r="9" spans="1:30" ht="14.25" customHeight="1" thickBot="1" x14ac:dyDescent="0.25">
      <c r="A9" s="15" t="s">
        <v>34</v>
      </c>
      <c r="B9" s="104">
        <v>8</v>
      </c>
      <c r="C9" s="99">
        <v>0</v>
      </c>
      <c r="D9" s="100">
        <v>0</v>
      </c>
      <c r="E9" s="108">
        <v>0</v>
      </c>
      <c r="F9" s="114"/>
      <c r="G9" s="119">
        <f>100-(E9+D9)/B9*100</f>
        <v>100</v>
      </c>
      <c r="H9" s="145">
        <v>1511</v>
      </c>
      <c r="I9" s="146">
        <v>117</v>
      </c>
      <c r="J9" s="99">
        <v>3</v>
      </c>
      <c r="K9" s="101">
        <v>0</v>
      </c>
      <c r="L9" s="107">
        <v>0</v>
      </c>
      <c r="M9" s="114">
        <f>100-(L9+K9)/J9*100</f>
        <v>100</v>
      </c>
      <c r="N9" s="119">
        <f>100-(L9+K9)/I9*100</f>
        <v>100</v>
      </c>
      <c r="O9" s="81">
        <v>418</v>
      </c>
      <c r="P9" s="100">
        <v>0</v>
      </c>
      <c r="Q9" s="100">
        <v>0</v>
      </c>
      <c r="R9" s="109">
        <v>0</v>
      </c>
      <c r="S9" s="114"/>
      <c r="T9" s="119"/>
      <c r="U9" s="83">
        <v>380</v>
      </c>
      <c r="V9" s="54">
        <v>3</v>
      </c>
      <c r="W9" s="71">
        <v>0</v>
      </c>
      <c r="X9" s="110">
        <v>0</v>
      </c>
      <c r="Y9" s="114">
        <f>100-(X9+W9)/V9*100</f>
        <v>100</v>
      </c>
      <c r="Z9" s="119">
        <f>100-(X9+W9)/U9*100</f>
        <v>100</v>
      </c>
    </row>
    <row r="10" spans="1:30" ht="14.25" customHeight="1" thickBot="1" x14ac:dyDescent="0.25">
      <c r="A10" s="16" t="s">
        <v>86</v>
      </c>
      <c r="B10" s="105">
        <v>1</v>
      </c>
      <c r="C10" s="51">
        <v>0</v>
      </c>
      <c r="D10" s="51">
        <v>0</v>
      </c>
      <c r="E10" s="51">
        <v>0</v>
      </c>
      <c r="F10" s="114"/>
      <c r="G10" s="119">
        <f t="shared" ref="G10:G74" si="0">100-(E10+D10)/B10*100</f>
        <v>100</v>
      </c>
      <c r="H10" s="65">
        <v>1336</v>
      </c>
      <c r="I10" s="144">
        <v>98</v>
      </c>
      <c r="J10" s="143">
        <v>1</v>
      </c>
      <c r="K10" s="52">
        <v>0</v>
      </c>
      <c r="L10" s="52">
        <v>0</v>
      </c>
      <c r="M10" s="114">
        <f t="shared" ref="M10:M73" si="1">100-(L10+K10)/J10*100</f>
        <v>100</v>
      </c>
      <c r="N10" s="119">
        <f t="shared" ref="N10:N74" si="2">100-(L10+K10)/I10*100</f>
        <v>100</v>
      </c>
      <c r="O10" s="81">
        <v>373</v>
      </c>
      <c r="P10" s="51">
        <v>0</v>
      </c>
      <c r="Q10" s="51">
        <v>0</v>
      </c>
      <c r="R10" s="51">
        <v>0</v>
      </c>
      <c r="S10" s="117"/>
      <c r="T10" s="120"/>
      <c r="U10" s="83">
        <v>333</v>
      </c>
      <c r="V10" s="51">
        <v>5</v>
      </c>
      <c r="W10" s="71">
        <v>0</v>
      </c>
      <c r="X10" s="111">
        <v>0</v>
      </c>
      <c r="Y10" s="114">
        <f t="shared" ref="Y10:Y73" si="3">100-(X10+W10)/V10*100</f>
        <v>100</v>
      </c>
      <c r="Z10" s="119">
        <f t="shared" ref="Z10:Z74" si="4">100-(X10+W10)/U10*100</f>
        <v>100</v>
      </c>
    </row>
    <row r="11" spans="1:30" ht="14.25" customHeight="1" thickBot="1" x14ac:dyDescent="0.25">
      <c r="A11" s="16" t="s">
        <v>87</v>
      </c>
      <c r="B11" s="105">
        <v>8</v>
      </c>
      <c r="C11" s="51">
        <v>1</v>
      </c>
      <c r="D11" s="51">
        <v>0</v>
      </c>
      <c r="E11" s="51">
        <v>0</v>
      </c>
      <c r="F11" s="114">
        <f t="shared" ref="F11:F71" si="5">100-(E11+D11)/C11*100</f>
        <v>100</v>
      </c>
      <c r="G11" s="119">
        <f t="shared" si="0"/>
        <v>100</v>
      </c>
      <c r="H11" s="65">
        <v>1147</v>
      </c>
      <c r="I11" s="144">
        <v>75</v>
      </c>
      <c r="J11" s="143">
        <v>3</v>
      </c>
      <c r="K11" s="52">
        <v>0</v>
      </c>
      <c r="L11" s="52">
        <v>1</v>
      </c>
      <c r="M11" s="114">
        <f t="shared" si="1"/>
        <v>66.666666666666671</v>
      </c>
      <c r="N11" s="119">
        <f t="shared" si="2"/>
        <v>98.666666666666671</v>
      </c>
      <c r="O11" s="81">
        <v>493</v>
      </c>
      <c r="P11" s="51">
        <v>0</v>
      </c>
      <c r="Q11" s="51">
        <v>0</v>
      </c>
      <c r="R11" s="51">
        <v>0</v>
      </c>
      <c r="S11" s="117"/>
      <c r="T11" s="120"/>
      <c r="U11" s="83">
        <v>407</v>
      </c>
      <c r="V11" s="51">
        <v>3</v>
      </c>
      <c r="W11" s="71">
        <v>0</v>
      </c>
      <c r="X11" s="111">
        <v>0</v>
      </c>
      <c r="Y11" s="114">
        <f t="shared" si="3"/>
        <v>100</v>
      </c>
      <c r="Z11" s="119">
        <f t="shared" si="4"/>
        <v>100</v>
      </c>
    </row>
    <row r="12" spans="1:30" ht="14.25" customHeight="1" thickBot="1" x14ac:dyDescent="0.25">
      <c r="A12" s="16" t="s">
        <v>88</v>
      </c>
      <c r="B12" s="105">
        <v>6</v>
      </c>
      <c r="C12" s="51">
        <v>1</v>
      </c>
      <c r="D12" s="51">
        <v>0</v>
      </c>
      <c r="E12" s="51">
        <v>0</v>
      </c>
      <c r="F12" s="114">
        <f t="shared" si="5"/>
        <v>100</v>
      </c>
      <c r="G12" s="119">
        <f t="shared" si="0"/>
        <v>100</v>
      </c>
      <c r="H12" s="65">
        <v>1164</v>
      </c>
      <c r="I12" s="144">
        <v>121</v>
      </c>
      <c r="J12" s="143">
        <v>3</v>
      </c>
      <c r="K12" s="52">
        <v>0</v>
      </c>
      <c r="L12" s="52">
        <v>0</v>
      </c>
      <c r="M12" s="114">
        <f t="shared" si="1"/>
        <v>100</v>
      </c>
      <c r="N12" s="119">
        <f t="shared" si="2"/>
        <v>100</v>
      </c>
      <c r="O12" s="81">
        <v>282</v>
      </c>
      <c r="P12" s="51">
        <v>0</v>
      </c>
      <c r="Q12" s="51">
        <v>0</v>
      </c>
      <c r="R12" s="51">
        <v>0</v>
      </c>
      <c r="S12" s="117"/>
      <c r="T12" s="120"/>
      <c r="U12" s="83">
        <v>296</v>
      </c>
      <c r="V12" s="51">
        <v>4</v>
      </c>
      <c r="W12" s="71">
        <v>0</v>
      </c>
      <c r="X12" s="111">
        <v>0</v>
      </c>
      <c r="Y12" s="114">
        <f t="shared" si="3"/>
        <v>100</v>
      </c>
      <c r="Z12" s="119">
        <f t="shared" si="4"/>
        <v>100</v>
      </c>
    </row>
    <row r="13" spans="1:30" ht="14.25" customHeight="1" thickBot="1" x14ac:dyDescent="0.25">
      <c r="A13" s="16" t="s">
        <v>89</v>
      </c>
      <c r="B13" s="105">
        <v>9</v>
      </c>
      <c r="C13" s="51">
        <v>1</v>
      </c>
      <c r="D13" s="51">
        <v>0</v>
      </c>
      <c r="E13" s="51">
        <v>0</v>
      </c>
      <c r="F13" s="114">
        <f t="shared" si="5"/>
        <v>100</v>
      </c>
      <c r="G13" s="119">
        <f t="shared" si="0"/>
        <v>100</v>
      </c>
      <c r="H13" s="65">
        <v>1243</v>
      </c>
      <c r="I13" s="144">
        <v>131</v>
      </c>
      <c r="J13" s="143">
        <v>2</v>
      </c>
      <c r="K13" s="52">
        <v>0</v>
      </c>
      <c r="L13" s="52">
        <v>0</v>
      </c>
      <c r="M13" s="114">
        <f t="shared" si="1"/>
        <v>100</v>
      </c>
      <c r="N13" s="119">
        <f t="shared" si="2"/>
        <v>100</v>
      </c>
      <c r="O13" s="81">
        <v>354</v>
      </c>
      <c r="P13" s="51">
        <v>0</v>
      </c>
      <c r="Q13" s="51">
        <v>0</v>
      </c>
      <c r="R13" s="51">
        <v>0</v>
      </c>
      <c r="S13" s="117"/>
      <c r="T13" s="120"/>
      <c r="U13" s="83">
        <v>342</v>
      </c>
      <c r="V13" s="51">
        <v>4</v>
      </c>
      <c r="W13" s="71">
        <v>0</v>
      </c>
      <c r="X13" s="111">
        <v>1</v>
      </c>
      <c r="Y13" s="114">
        <f t="shared" si="3"/>
        <v>75</v>
      </c>
      <c r="Z13" s="119">
        <f t="shared" si="4"/>
        <v>99.707602339181292</v>
      </c>
    </row>
    <row r="14" spans="1:30" ht="14.25" customHeight="1" thickBot="1" x14ac:dyDescent="0.25">
      <c r="A14" s="16" t="s">
        <v>90</v>
      </c>
      <c r="B14" s="105">
        <v>7</v>
      </c>
      <c r="C14" s="51">
        <v>1</v>
      </c>
      <c r="D14" s="51">
        <v>1</v>
      </c>
      <c r="E14" s="51">
        <v>0</v>
      </c>
      <c r="F14" s="114">
        <f t="shared" si="5"/>
        <v>0</v>
      </c>
      <c r="G14" s="119">
        <f t="shared" si="0"/>
        <v>85.714285714285722</v>
      </c>
      <c r="H14" s="65">
        <v>1018</v>
      </c>
      <c r="I14" s="144">
        <v>67</v>
      </c>
      <c r="J14" s="143">
        <v>2</v>
      </c>
      <c r="K14" s="52">
        <v>0</v>
      </c>
      <c r="L14" s="52">
        <v>1</v>
      </c>
      <c r="M14" s="114">
        <f t="shared" si="1"/>
        <v>50</v>
      </c>
      <c r="N14" s="119">
        <f t="shared" si="2"/>
        <v>98.507462686567166</v>
      </c>
      <c r="O14" s="81">
        <v>263</v>
      </c>
      <c r="P14" s="51">
        <v>0</v>
      </c>
      <c r="Q14" s="51">
        <v>0</v>
      </c>
      <c r="R14" s="51">
        <v>0</v>
      </c>
      <c r="S14" s="117"/>
      <c r="T14" s="120"/>
      <c r="U14" s="83">
        <v>265</v>
      </c>
      <c r="V14" s="51">
        <v>0</v>
      </c>
      <c r="W14" s="71">
        <v>0</v>
      </c>
      <c r="X14" s="111">
        <v>0</v>
      </c>
      <c r="Y14" s="114"/>
      <c r="Z14" s="119">
        <f t="shared" si="4"/>
        <v>100</v>
      </c>
    </row>
    <row r="15" spans="1:30" ht="14.25" customHeight="1" thickBot="1" x14ac:dyDescent="0.25">
      <c r="A15" s="16" t="s">
        <v>91</v>
      </c>
      <c r="B15" s="105">
        <v>9</v>
      </c>
      <c r="C15" s="51">
        <v>0</v>
      </c>
      <c r="D15" s="51">
        <v>0</v>
      </c>
      <c r="E15" s="51">
        <v>0</v>
      </c>
      <c r="F15" s="114"/>
      <c r="G15" s="119">
        <f t="shared" si="0"/>
        <v>100</v>
      </c>
      <c r="H15" s="65">
        <v>990</v>
      </c>
      <c r="I15" s="144">
        <v>113</v>
      </c>
      <c r="J15" s="143">
        <v>2</v>
      </c>
      <c r="K15" s="52">
        <v>0</v>
      </c>
      <c r="L15" s="52">
        <v>0</v>
      </c>
      <c r="M15" s="114">
        <f t="shared" si="1"/>
        <v>100</v>
      </c>
      <c r="N15" s="119">
        <f t="shared" si="2"/>
        <v>100</v>
      </c>
      <c r="O15" s="81">
        <v>301</v>
      </c>
      <c r="P15" s="51">
        <v>0</v>
      </c>
      <c r="Q15" s="51">
        <v>0</v>
      </c>
      <c r="R15" s="51">
        <v>0</v>
      </c>
      <c r="S15" s="117"/>
      <c r="T15" s="120"/>
      <c r="U15" s="83">
        <v>394</v>
      </c>
      <c r="V15" s="51">
        <v>4</v>
      </c>
      <c r="W15" s="71">
        <v>0</v>
      </c>
      <c r="X15" s="111">
        <v>0</v>
      </c>
      <c r="Y15" s="114">
        <f t="shared" si="3"/>
        <v>100</v>
      </c>
      <c r="Z15" s="119">
        <f t="shared" si="4"/>
        <v>100</v>
      </c>
    </row>
    <row r="16" spans="1:30" ht="14.25" customHeight="1" thickBot="1" x14ac:dyDescent="0.25">
      <c r="A16" s="16" t="s">
        <v>92</v>
      </c>
      <c r="B16" s="105">
        <v>9</v>
      </c>
      <c r="C16" s="51">
        <v>1</v>
      </c>
      <c r="D16" s="51">
        <v>0</v>
      </c>
      <c r="E16" s="51">
        <v>0</v>
      </c>
      <c r="F16" s="114">
        <f t="shared" si="5"/>
        <v>100</v>
      </c>
      <c r="G16" s="119">
        <f t="shared" si="0"/>
        <v>100</v>
      </c>
      <c r="H16" s="65">
        <v>1078</v>
      </c>
      <c r="I16" s="144">
        <v>68</v>
      </c>
      <c r="J16" s="143">
        <v>2</v>
      </c>
      <c r="K16" s="52">
        <v>0</v>
      </c>
      <c r="L16" s="52">
        <v>0</v>
      </c>
      <c r="M16" s="114">
        <f t="shared" si="1"/>
        <v>100</v>
      </c>
      <c r="N16" s="119">
        <f t="shared" si="2"/>
        <v>100</v>
      </c>
      <c r="O16" s="81">
        <v>290</v>
      </c>
      <c r="P16" s="51">
        <v>0</v>
      </c>
      <c r="Q16" s="51">
        <v>0</v>
      </c>
      <c r="R16" s="51">
        <v>0</v>
      </c>
      <c r="S16" s="117"/>
      <c r="T16" s="120"/>
      <c r="U16" s="83">
        <v>338</v>
      </c>
      <c r="V16" s="51">
        <v>10</v>
      </c>
      <c r="W16" s="71">
        <v>0</v>
      </c>
      <c r="X16" s="111">
        <v>0</v>
      </c>
      <c r="Y16" s="114">
        <f t="shared" si="3"/>
        <v>100</v>
      </c>
      <c r="Z16" s="119">
        <f t="shared" si="4"/>
        <v>100</v>
      </c>
    </row>
    <row r="17" spans="1:26" ht="14.25" customHeight="1" thickBot="1" x14ac:dyDescent="0.25">
      <c r="A17" s="16" t="s">
        <v>93</v>
      </c>
      <c r="B17" s="105">
        <v>9</v>
      </c>
      <c r="C17" s="51">
        <v>1</v>
      </c>
      <c r="D17" s="51">
        <v>0</v>
      </c>
      <c r="E17" s="51">
        <v>0</v>
      </c>
      <c r="F17" s="114">
        <f t="shared" si="5"/>
        <v>100</v>
      </c>
      <c r="G17" s="119">
        <f t="shared" si="0"/>
        <v>100</v>
      </c>
      <c r="H17" s="65">
        <v>1506</v>
      </c>
      <c r="I17" s="144">
        <v>154</v>
      </c>
      <c r="J17" s="143">
        <v>3</v>
      </c>
      <c r="K17" s="52">
        <v>1</v>
      </c>
      <c r="L17" s="52">
        <v>0</v>
      </c>
      <c r="M17" s="114">
        <f t="shared" si="1"/>
        <v>66.666666666666671</v>
      </c>
      <c r="N17" s="119">
        <f t="shared" si="2"/>
        <v>99.350649350649348</v>
      </c>
      <c r="O17" s="81">
        <v>422</v>
      </c>
      <c r="P17" s="51">
        <v>0</v>
      </c>
      <c r="Q17" s="51">
        <v>0</v>
      </c>
      <c r="R17" s="51">
        <v>0</v>
      </c>
      <c r="S17" s="117"/>
      <c r="T17" s="120"/>
      <c r="U17" s="83">
        <v>336</v>
      </c>
      <c r="V17" s="51">
        <v>3</v>
      </c>
      <c r="W17" s="71">
        <v>0</v>
      </c>
      <c r="X17" s="111">
        <v>0</v>
      </c>
      <c r="Y17" s="114">
        <f t="shared" si="3"/>
        <v>100</v>
      </c>
      <c r="Z17" s="119">
        <f t="shared" si="4"/>
        <v>100</v>
      </c>
    </row>
    <row r="18" spans="1:26" ht="14.25" customHeight="1" thickBot="1" x14ac:dyDescent="0.25">
      <c r="A18" s="16" t="s">
        <v>94</v>
      </c>
      <c r="B18" s="105">
        <v>3</v>
      </c>
      <c r="C18" s="51">
        <v>1</v>
      </c>
      <c r="D18" s="51">
        <v>0</v>
      </c>
      <c r="E18" s="51">
        <v>0</v>
      </c>
      <c r="F18" s="114">
        <f t="shared" si="5"/>
        <v>100</v>
      </c>
      <c r="G18" s="119">
        <f t="shared" si="0"/>
        <v>100</v>
      </c>
      <c r="H18" s="65">
        <v>1252</v>
      </c>
      <c r="I18" s="144">
        <v>131</v>
      </c>
      <c r="J18" s="143">
        <v>12</v>
      </c>
      <c r="K18" s="52">
        <v>0</v>
      </c>
      <c r="L18" s="52">
        <v>3</v>
      </c>
      <c r="M18" s="114">
        <f t="shared" si="1"/>
        <v>75</v>
      </c>
      <c r="N18" s="119">
        <f t="shared" si="2"/>
        <v>97.709923664122144</v>
      </c>
      <c r="O18" s="81">
        <v>393</v>
      </c>
      <c r="P18" s="51">
        <v>0</v>
      </c>
      <c r="Q18" s="51">
        <v>0</v>
      </c>
      <c r="R18" s="51">
        <v>0</v>
      </c>
      <c r="S18" s="117"/>
      <c r="T18" s="120"/>
      <c r="U18" s="83">
        <v>329</v>
      </c>
      <c r="V18" s="51">
        <v>8</v>
      </c>
      <c r="W18" s="71">
        <v>0</v>
      </c>
      <c r="X18" s="111">
        <v>1</v>
      </c>
      <c r="Y18" s="114">
        <f t="shared" si="3"/>
        <v>87.5</v>
      </c>
      <c r="Z18" s="119">
        <f t="shared" si="4"/>
        <v>99.696048632218847</v>
      </c>
    </row>
    <row r="19" spans="1:26" ht="14.25" customHeight="1" thickBot="1" x14ac:dyDescent="0.25">
      <c r="A19" s="16" t="s">
        <v>95</v>
      </c>
      <c r="B19" s="105">
        <v>1</v>
      </c>
      <c r="C19" s="51">
        <v>0</v>
      </c>
      <c r="D19" s="51">
        <v>0</v>
      </c>
      <c r="E19" s="51">
        <v>0</v>
      </c>
      <c r="F19" s="114"/>
      <c r="G19" s="119">
        <f t="shared" si="0"/>
        <v>100</v>
      </c>
      <c r="H19" s="65">
        <v>1053</v>
      </c>
      <c r="I19" s="144">
        <v>76</v>
      </c>
      <c r="J19" s="143">
        <v>3</v>
      </c>
      <c r="K19" s="52">
        <v>0</v>
      </c>
      <c r="L19" s="52">
        <v>1</v>
      </c>
      <c r="M19" s="114">
        <f t="shared" si="1"/>
        <v>66.666666666666671</v>
      </c>
      <c r="N19" s="119">
        <f t="shared" si="2"/>
        <v>98.684210526315795</v>
      </c>
      <c r="O19" s="81">
        <v>335</v>
      </c>
      <c r="P19" s="51">
        <v>0</v>
      </c>
      <c r="Q19" s="51">
        <v>0</v>
      </c>
      <c r="R19" s="51">
        <v>0</v>
      </c>
      <c r="S19" s="117"/>
      <c r="T19" s="120"/>
      <c r="U19" s="83">
        <v>345</v>
      </c>
      <c r="V19" s="51">
        <v>2</v>
      </c>
      <c r="W19" s="71">
        <v>0</v>
      </c>
      <c r="X19" s="111">
        <v>0</v>
      </c>
      <c r="Y19" s="114">
        <f t="shared" si="3"/>
        <v>100</v>
      </c>
      <c r="Z19" s="119">
        <f t="shared" si="4"/>
        <v>100</v>
      </c>
    </row>
    <row r="20" spans="1:26" ht="14.25" customHeight="1" thickBot="1" x14ac:dyDescent="0.25">
      <c r="A20" s="16" t="s">
        <v>96</v>
      </c>
      <c r="B20" s="105">
        <v>7</v>
      </c>
      <c r="C20" s="51">
        <v>1</v>
      </c>
      <c r="D20" s="51">
        <v>0</v>
      </c>
      <c r="E20" s="51">
        <v>0</v>
      </c>
      <c r="F20" s="114">
        <f t="shared" si="5"/>
        <v>100</v>
      </c>
      <c r="G20" s="119">
        <f t="shared" si="0"/>
        <v>100</v>
      </c>
      <c r="H20" s="65">
        <v>759</v>
      </c>
      <c r="I20" s="144">
        <v>86</v>
      </c>
      <c r="J20" s="143">
        <v>2</v>
      </c>
      <c r="K20" s="52">
        <v>0</v>
      </c>
      <c r="L20" s="52">
        <v>0</v>
      </c>
      <c r="M20" s="114">
        <f t="shared" si="1"/>
        <v>100</v>
      </c>
      <c r="N20" s="119">
        <f t="shared" si="2"/>
        <v>100</v>
      </c>
      <c r="O20" s="81">
        <v>230</v>
      </c>
      <c r="P20" s="51">
        <v>0</v>
      </c>
      <c r="Q20" s="51">
        <v>0</v>
      </c>
      <c r="R20" s="51">
        <v>0</v>
      </c>
      <c r="S20" s="117"/>
      <c r="T20" s="120"/>
      <c r="U20" s="83">
        <v>376</v>
      </c>
      <c r="V20" s="51">
        <v>7</v>
      </c>
      <c r="W20" s="71">
        <v>0</v>
      </c>
      <c r="X20" s="111">
        <v>0</v>
      </c>
      <c r="Y20" s="114">
        <f t="shared" si="3"/>
        <v>100</v>
      </c>
      <c r="Z20" s="119">
        <f t="shared" si="4"/>
        <v>100</v>
      </c>
    </row>
    <row r="21" spans="1:26" ht="14.25" customHeight="1" thickBot="1" x14ac:dyDescent="0.25">
      <c r="A21" s="16" t="s">
        <v>97</v>
      </c>
      <c r="B21" s="105">
        <v>1</v>
      </c>
      <c r="C21" s="51">
        <v>1</v>
      </c>
      <c r="D21" s="51">
        <v>0</v>
      </c>
      <c r="E21" s="51">
        <v>0</v>
      </c>
      <c r="F21" s="114">
        <f t="shared" si="5"/>
        <v>100</v>
      </c>
      <c r="G21" s="119">
        <f t="shared" si="0"/>
        <v>100</v>
      </c>
      <c r="H21" s="65">
        <v>1359</v>
      </c>
      <c r="I21" s="144">
        <v>132</v>
      </c>
      <c r="J21" s="143">
        <v>0</v>
      </c>
      <c r="K21" s="52">
        <v>0</v>
      </c>
      <c r="L21" s="52">
        <v>0</v>
      </c>
      <c r="M21" s="114"/>
      <c r="N21" s="119">
        <f t="shared" si="2"/>
        <v>100</v>
      </c>
      <c r="O21" s="81">
        <v>337</v>
      </c>
      <c r="P21" s="51">
        <v>0</v>
      </c>
      <c r="Q21" s="51">
        <v>0</v>
      </c>
      <c r="R21" s="51">
        <v>0</v>
      </c>
      <c r="S21" s="117"/>
      <c r="T21" s="120"/>
      <c r="U21" s="83">
        <v>100</v>
      </c>
      <c r="V21" s="51">
        <v>1</v>
      </c>
      <c r="W21" s="71">
        <v>0</v>
      </c>
      <c r="X21" s="111">
        <v>0</v>
      </c>
      <c r="Y21" s="114">
        <f t="shared" si="3"/>
        <v>100</v>
      </c>
      <c r="Z21" s="119">
        <f t="shared" si="4"/>
        <v>100</v>
      </c>
    </row>
    <row r="22" spans="1:26" ht="13.5" thickBot="1" x14ac:dyDescent="0.25">
      <c r="A22" s="15" t="s">
        <v>35</v>
      </c>
      <c r="B22" s="105">
        <v>10</v>
      </c>
      <c r="C22" s="51">
        <v>1</v>
      </c>
      <c r="D22" s="51">
        <v>0</v>
      </c>
      <c r="E22" s="51">
        <v>0</v>
      </c>
      <c r="F22" s="114">
        <f t="shared" si="5"/>
        <v>100</v>
      </c>
      <c r="G22" s="119">
        <f t="shared" si="0"/>
        <v>100</v>
      </c>
      <c r="H22" s="65">
        <v>981</v>
      </c>
      <c r="I22" s="144">
        <v>90</v>
      </c>
      <c r="J22" s="143">
        <v>1</v>
      </c>
      <c r="K22" s="52">
        <v>0</v>
      </c>
      <c r="L22" s="52">
        <v>0</v>
      </c>
      <c r="M22" s="114">
        <f t="shared" si="1"/>
        <v>100</v>
      </c>
      <c r="N22" s="119">
        <f t="shared" si="2"/>
        <v>100</v>
      </c>
      <c r="O22" s="81">
        <v>238</v>
      </c>
      <c r="P22" s="51">
        <v>0</v>
      </c>
      <c r="Q22" s="51">
        <v>0</v>
      </c>
      <c r="R22" s="51">
        <v>0</v>
      </c>
      <c r="S22" s="117"/>
      <c r="T22" s="120"/>
      <c r="U22" s="83">
        <v>254</v>
      </c>
      <c r="V22" s="51">
        <v>3</v>
      </c>
      <c r="W22" s="71">
        <v>0</v>
      </c>
      <c r="X22" s="112">
        <v>1</v>
      </c>
      <c r="Y22" s="114">
        <f t="shared" si="3"/>
        <v>66.666666666666671</v>
      </c>
      <c r="Z22" s="119">
        <f t="shared" si="4"/>
        <v>99.606299212598429</v>
      </c>
    </row>
    <row r="23" spans="1:26" ht="13.5" thickBot="1" x14ac:dyDescent="0.25">
      <c r="A23" s="15" t="s">
        <v>98</v>
      </c>
      <c r="B23" s="105">
        <v>5</v>
      </c>
      <c r="C23" s="51">
        <v>0</v>
      </c>
      <c r="D23" s="51">
        <v>0</v>
      </c>
      <c r="E23" s="51">
        <v>0</v>
      </c>
      <c r="F23" s="114"/>
      <c r="G23" s="119">
        <f t="shared" si="0"/>
        <v>100</v>
      </c>
      <c r="H23" s="65">
        <v>1417</v>
      </c>
      <c r="I23" s="144">
        <v>133</v>
      </c>
      <c r="J23" s="143">
        <v>1</v>
      </c>
      <c r="K23" s="52">
        <v>0</v>
      </c>
      <c r="L23" s="52">
        <v>0</v>
      </c>
      <c r="M23" s="114">
        <f t="shared" si="1"/>
        <v>100</v>
      </c>
      <c r="N23" s="119">
        <f t="shared" si="2"/>
        <v>100</v>
      </c>
      <c r="O23" s="81">
        <v>423</v>
      </c>
      <c r="P23" s="51">
        <v>0</v>
      </c>
      <c r="Q23" s="51">
        <v>0</v>
      </c>
      <c r="R23" s="51">
        <v>0</v>
      </c>
      <c r="S23" s="117"/>
      <c r="T23" s="120"/>
      <c r="U23" s="83">
        <v>394</v>
      </c>
      <c r="V23" s="51">
        <v>4</v>
      </c>
      <c r="W23" s="71">
        <v>0</v>
      </c>
      <c r="X23" s="112">
        <v>0</v>
      </c>
      <c r="Y23" s="114">
        <f t="shared" si="3"/>
        <v>100</v>
      </c>
      <c r="Z23" s="119">
        <f t="shared" si="4"/>
        <v>100</v>
      </c>
    </row>
    <row r="24" spans="1:26" ht="13.5" thickBot="1" x14ac:dyDescent="0.25">
      <c r="A24" s="15" t="s">
        <v>99</v>
      </c>
      <c r="B24" s="105">
        <v>1</v>
      </c>
      <c r="C24" s="51">
        <v>0</v>
      </c>
      <c r="D24" s="51">
        <v>0</v>
      </c>
      <c r="E24" s="51">
        <v>0</v>
      </c>
      <c r="F24" s="114"/>
      <c r="G24" s="119">
        <f t="shared" si="0"/>
        <v>100</v>
      </c>
      <c r="H24" s="65">
        <v>821</v>
      </c>
      <c r="I24" s="144">
        <v>74</v>
      </c>
      <c r="J24" s="143">
        <v>1</v>
      </c>
      <c r="K24" s="52">
        <v>0</v>
      </c>
      <c r="L24" s="52">
        <v>0</v>
      </c>
      <c r="M24" s="114">
        <f t="shared" si="1"/>
        <v>100</v>
      </c>
      <c r="N24" s="119">
        <f t="shared" si="2"/>
        <v>100</v>
      </c>
      <c r="O24" s="81">
        <v>323</v>
      </c>
      <c r="P24" s="51">
        <v>0</v>
      </c>
      <c r="Q24" s="51">
        <v>0</v>
      </c>
      <c r="R24" s="51">
        <v>0</v>
      </c>
      <c r="S24" s="117"/>
      <c r="T24" s="120"/>
      <c r="U24" s="83">
        <v>332</v>
      </c>
      <c r="V24" s="51">
        <v>3</v>
      </c>
      <c r="W24" s="71">
        <v>0</v>
      </c>
      <c r="X24" s="112">
        <v>0</v>
      </c>
      <c r="Y24" s="114">
        <f t="shared" si="3"/>
        <v>100</v>
      </c>
      <c r="Z24" s="119">
        <f t="shared" si="4"/>
        <v>100</v>
      </c>
    </row>
    <row r="25" spans="1:26" ht="13.5" thickBot="1" x14ac:dyDescent="0.25">
      <c r="A25" s="15" t="s">
        <v>100</v>
      </c>
      <c r="B25" s="105">
        <v>2</v>
      </c>
      <c r="C25" s="51">
        <v>1</v>
      </c>
      <c r="D25" s="51">
        <v>0</v>
      </c>
      <c r="E25" s="51">
        <v>0</v>
      </c>
      <c r="F25" s="114">
        <f t="shared" si="5"/>
        <v>100</v>
      </c>
      <c r="G25" s="119">
        <f t="shared" si="0"/>
        <v>100</v>
      </c>
      <c r="H25" s="65">
        <v>897</v>
      </c>
      <c r="I25" s="144">
        <v>46</v>
      </c>
      <c r="J25" s="143">
        <v>2</v>
      </c>
      <c r="K25" s="52">
        <v>0</v>
      </c>
      <c r="L25" s="52">
        <v>0</v>
      </c>
      <c r="M25" s="114">
        <f t="shared" si="1"/>
        <v>100</v>
      </c>
      <c r="N25" s="119">
        <f t="shared" si="2"/>
        <v>100</v>
      </c>
      <c r="O25" s="81">
        <v>244</v>
      </c>
      <c r="P25" s="51">
        <v>0</v>
      </c>
      <c r="Q25" s="51">
        <v>0</v>
      </c>
      <c r="R25" s="51">
        <v>0</v>
      </c>
      <c r="S25" s="117"/>
      <c r="T25" s="120"/>
      <c r="U25" s="83">
        <v>286</v>
      </c>
      <c r="V25" s="51">
        <v>5</v>
      </c>
      <c r="W25" s="71">
        <v>1</v>
      </c>
      <c r="X25" s="112">
        <v>1</v>
      </c>
      <c r="Y25" s="114">
        <f t="shared" si="3"/>
        <v>60</v>
      </c>
      <c r="Z25" s="119">
        <f t="shared" si="4"/>
        <v>99.300699300699307</v>
      </c>
    </row>
    <row r="26" spans="1:26" ht="13.5" thickBot="1" x14ac:dyDescent="0.25">
      <c r="A26" s="15" t="s">
        <v>101</v>
      </c>
      <c r="B26" s="105">
        <v>3</v>
      </c>
      <c r="C26" s="51">
        <v>0</v>
      </c>
      <c r="D26" s="51">
        <v>0</v>
      </c>
      <c r="E26" s="51">
        <v>0</v>
      </c>
      <c r="F26" s="114"/>
      <c r="G26" s="119">
        <f t="shared" si="0"/>
        <v>100</v>
      </c>
      <c r="H26" s="65">
        <v>1114</v>
      </c>
      <c r="I26" s="144">
        <v>115</v>
      </c>
      <c r="J26" s="143">
        <v>2</v>
      </c>
      <c r="K26" s="52">
        <v>0</v>
      </c>
      <c r="L26" s="52">
        <v>0</v>
      </c>
      <c r="M26" s="114">
        <f t="shared" si="1"/>
        <v>100</v>
      </c>
      <c r="N26" s="119">
        <f t="shared" si="2"/>
        <v>100</v>
      </c>
      <c r="O26" s="81">
        <v>468</v>
      </c>
      <c r="P26" s="51">
        <v>0</v>
      </c>
      <c r="Q26" s="51">
        <v>0</v>
      </c>
      <c r="R26" s="51">
        <v>0</v>
      </c>
      <c r="S26" s="117"/>
      <c r="T26" s="120"/>
      <c r="U26" s="83">
        <v>340</v>
      </c>
      <c r="V26" s="51">
        <v>2</v>
      </c>
      <c r="W26" s="71">
        <v>0</v>
      </c>
      <c r="X26" s="112">
        <v>0</v>
      </c>
      <c r="Y26" s="114">
        <f t="shared" si="3"/>
        <v>100</v>
      </c>
      <c r="Z26" s="119">
        <f t="shared" si="4"/>
        <v>100</v>
      </c>
    </row>
    <row r="27" spans="1:26" ht="13.5" thickBot="1" x14ac:dyDescent="0.25">
      <c r="A27" s="15" t="s">
        <v>102</v>
      </c>
      <c r="B27" s="105">
        <v>0</v>
      </c>
      <c r="C27" s="51">
        <v>0</v>
      </c>
      <c r="D27" s="51">
        <v>0</v>
      </c>
      <c r="E27" s="51">
        <v>0</v>
      </c>
      <c r="F27" s="114"/>
      <c r="G27" s="119"/>
      <c r="H27" s="65">
        <v>808</v>
      </c>
      <c r="I27" s="144">
        <v>111</v>
      </c>
      <c r="J27" s="143">
        <v>0</v>
      </c>
      <c r="K27" s="52">
        <v>0</v>
      </c>
      <c r="L27" s="52">
        <v>0</v>
      </c>
      <c r="M27" s="114"/>
      <c r="N27" s="119">
        <f t="shared" si="2"/>
        <v>100</v>
      </c>
      <c r="O27" s="81">
        <v>199</v>
      </c>
      <c r="P27" s="51">
        <v>0</v>
      </c>
      <c r="Q27" s="51">
        <v>0</v>
      </c>
      <c r="R27" s="51">
        <v>0</v>
      </c>
      <c r="S27" s="117"/>
      <c r="T27" s="120"/>
      <c r="U27" s="83">
        <v>339</v>
      </c>
      <c r="V27" s="51">
        <v>3</v>
      </c>
      <c r="W27" s="71">
        <v>0</v>
      </c>
      <c r="X27" s="112">
        <v>1</v>
      </c>
      <c r="Y27" s="114">
        <f t="shared" si="3"/>
        <v>66.666666666666671</v>
      </c>
      <c r="Z27" s="119">
        <f t="shared" si="4"/>
        <v>99.705014749262531</v>
      </c>
    </row>
    <row r="28" spans="1:26" ht="13.5" thickBot="1" x14ac:dyDescent="0.25">
      <c r="A28" s="15" t="s">
        <v>103</v>
      </c>
      <c r="B28" s="105">
        <v>3</v>
      </c>
      <c r="C28" s="51">
        <v>1</v>
      </c>
      <c r="D28" s="51">
        <v>0</v>
      </c>
      <c r="E28" s="51">
        <v>0</v>
      </c>
      <c r="F28" s="114">
        <f t="shared" si="5"/>
        <v>100</v>
      </c>
      <c r="G28" s="119">
        <f t="shared" si="0"/>
        <v>100</v>
      </c>
      <c r="H28" s="65">
        <v>1831</v>
      </c>
      <c r="I28" s="144">
        <v>154</v>
      </c>
      <c r="J28" s="143">
        <v>2</v>
      </c>
      <c r="K28" s="52">
        <v>0</v>
      </c>
      <c r="L28" s="52">
        <v>0</v>
      </c>
      <c r="M28" s="114">
        <f t="shared" si="1"/>
        <v>100</v>
      </c>
      <c r="N28" s="119">
        <f t="shared" si="2"/>
        <v>100</v>
      </c>
      <c r="O28" s="81">
        <v>457</v>
      </c>
      <c r="P28" s="51">
        <v>0</v>
      </c>
      <c r="Q28" s="51">
        <v>0</v>
      </c>
      <c r="R28" s="51">
        <v>0</v>
      </c>
      <c r="S28" s="117"/>
      <c r="T28" s="120"/>
      <c r="U28" s="83">
        <v>346</v>
      </c>
      <c r="V28" s="51">
        <v>4</v>
      </c>
      <c r="W28" s="71">
        <v>0</v>
      </c>
      <c r="X28" s="112">
        <v>1</v>
      </c>
      <c r="Y28" s="114">
        <f t="shared" si="3"/>
        <v>75</v>
      </c>
      <c r="Z28" s="119">
        <f t="shared" si="4"/>
        <v>99.710982658959537</v>
      </c>
    </row>
    <row r="29" spans="1:26" ht="13.5" thickBot="1" x14ac:dyDescent="0.25">
      <c r="A29" s="15" t="s">
        <v>104</v>
      </c>
      <c r="B29" s="105">
        <v>9</v>
      </c>
      <c r="C29" s="51">
        <v>0</v>
      </c>
      <c r="D29" s="51">
        <v>0</v>
      </c>
      <c r="E29" s="51">
        <v>0</v>
      </c>
      <c r="F29" s="114"/>
      <c r="G29" s="119">
        <f t="shared" si="0"/>
        <v>100</v>
      </c>
      <c r="H29" s="65">
        <v>1115</v>
      </c>
      <c r="I29" s="144">
        <v>84</v>
      </c>
      <c r="J29" s="143">
        <v>3</v>
      </c>
      <c r="K29" s="52">
        <v>0</v>
      </c>
      <c r="L29" s="52">
        <v>0</v>
      </c>
      <c r="M29" s="114">
        <f t="shared" si="1"/>
        <v>100</v>
      </c>
      <c r="N29" s="119">
        <f t="shared" si="2"/>
        <v>100</v>
      </c>
      <c r="O29" s="81">
        <v>264</v>
      </c>
      <c r="P29" s="51">
        <v>0</v>
      </c>
      <c r="Q29" s="51">
        <v>0</v>
      </c>
      <c r="R29" s="51">
        <v>0</v>
      </c>
      <c r="S29" s="117"/>
      <c r="T29" s="120"/>
      <c r="U29" s="83">
        <v>397</v>
      </c>
      <c r="V29" s="51">
        <v>7</v>
      </c>
      <c r="W29" s="71">
        <v>1</v>
      </c>
      <c r="X29" s="112">
        <v>0</v>
      </c>
      <c r="Y29" s="114">
        <f t="shared" si="3"/>
        <v>85.714285714285722</v>
      </c>
      <c r="Z29" s="119">
        <f t="shared" si="4"/>
        <v>99.748110831234257</v>
      </c>
    </row>
    <row r="30" spans="1:26" ht="13.5" thickBot="1" x14ac:dyDescent="0.25">
      <c r="A30" s="15" t="s">
        <v>105</v>
      </c>
      <c r="B30" s="105">
        <v>19</v>
      </c>
      <c r="C30" s="51">
        <v>7</v>
      </c>
      <c r="D30" s="51">
        <v>0</v>
      </c>
      <c r="E30" s="51">
        <v>1</v>
      </c>
      <c r="F30" s="114">
        <f t="shared" si="5"/>
        <v>85.714285714285722</v>
      </c>
      <c r="G30" s="119">
        <f t="shared" si="0"/>
        <v>94.736842105263165</v>
      </c>
      <c r="H30" s="65">
        <v>1146</v>
      </c>
      <c r="I30" s="144">
        <v>312</v>
      </c>
      <c r="J30" s="143">
        <v>7</v>
      </c>
      <c r="K30" s="52">
        <v>0</v>
      </c>
      <c r="L30" s="52">
        <v>1</v>
      </c>
      <c r="M30" s="114">
        <f t="shared" si="1"/>
        <v>85.714285714285722</v>
      </c>
      <c r="N30" s="119">
        <f t="shared" si="2"/>
        <v>99.679487179487182</v>
      </c>
      <c r="O30" s="81">
        <v>281</v>
      </c>
      <c r="P30" s="51">
        <v>0</v>
      </c>
      <c r="Q30" s="51">
        <v>0</v>
      </c>
      <c r="R30" s="51">
        <v>0</v>
      </c>
      <c r="S30" s="117"/>
      <c r="T30" s="120"/>
      <c r="U30" s="83">
        <v>250</v>
      </c>
      <c r="V30" s="51">
        <v>10</v>
      </c>
      <c r="W30" s="71">
        <v>0</v>
      </c>
      <c r="X30" s="112">
        <v>2</v>
      </c>
      <c r="Y30" s="114">
        <f t="shared" si="3"/>
        <v>80</v>
      </c>
      <c r="Z30" s="119">
        <f t="shared" si="4"/>
        <v>99.2</v>
      </c>
    </row>
    <row r="31" spans="1:26" ht="13.5" thickBot="1" x14ac:dyDescent="0.25">
      <c r="A31" s="15" t="s">
        <v>107</v>
      </c>
      <c r="B31" s="105">
        <v>4</v>
      </c>
      <c r="C31" s="51">
        <v>0</v>
      </c>
      <c r="D31" s="51">
        <v>0</v>
      </c>
      <c r="E31" s="51">
        <v>0</v>
      </c>
      <c r="F31" s="114"/>
      <c r="G31" s="119">
        <f t="shared" si="0"/>
        <v>100</v>
      </c>
      <c r="H31" s="65">
        <v>1361</v>
      </c>
      <c r="I31" s="144">
        <v>92</v>
      </c>
      <c r="J31" s="143">
        <v>1</v>
      </c>
      <c r="K31" s="52">
        <v>0</v>
      </c>
      <c r="L31" s="52">
        <v>0</v>
      </c>
      <c r="M31" s="114">
        <f t="shared" si="1"/>
        <v>100</v>
      </c>
      <c r="N31" s="119">
        <f t="shared" si="2"/>
        <v>100</v>
      </c>
      <c r="O31" s="81">
        <v>282</v>
      </c>
      <c r="P31" s="51">
        <v>0</v>
      </c>
      <c r="Q31" s="51">
        <v>0</v>
      </c>
      <c r="R31" s="51">
        <v>0</v>
      </c>
      <c r="S31" s="117"/>
      <c r="T31" s="120"/>
      <c r="U31" s="83">
        <v>286</v>
      </c>
      <c r="V31" s="51">
        <v>6</v>
      </c>
      <c r="W31" s="51">
        <v>0</v>
      </c>
      <c r="X31" s="112">
        <v>0</v>
      </c>
      <c r="Y31" s="114">
        <f t="shared" si="3"/>
        <v>100</v>
      </c>
      <c r="Z31" s="119">
        <f t="shared" si="4"/>
        <v>100</v>
      </c>
    </row>
    <row r="32" spans="1:26" ht="13.5" thickBot="1" x14ac:dyDescent="0.25">
      <c r="A32" s="15" t="s">
        <v>106</v>
      </c>
      <c r="B32" s="105">
        <v>3</v>
      </c>
      <c r="C32" s="51">
        <v>0</v>
      </c>
      <c r="D32" s="51">
        <v>0</v>
      </c>
      <c r="E32" s="51">
        <v>0</v>
      </c>
      <c r="F32" s="114"/>
      <c r="G32" s="119">
        <f t="shared" si="0"/>
        <v>100</v>
      </c>
      <c r="H32" s="65">
        <v>1152</v>
      </c>
      <c r="I32" s="144">
        <v>184</v>
      </c>
      <c r="J32" s="143">
        <v>2</v>
      </c>
      <c r="K32" s="52">
        <v>0</v>
      </c>
      <c r="L32" s="52">
        <v>0</v>
      </c>
      <c r="M32" s="114">
        <f t="shared" si="1"/>
        <v>100</v>
      </c>
      <c r="N32" s="119">
        <f t="shared" si="2"/>
        <v>100</v>
      </c>
      <c r="O32" s="81">
        <v>354</v>
      </c>
      <c r="P32" s="51">
        <v>0</v>
      </c>
      <c r="Q32" s="51">
        <v>0</v>
      </c>
      <c r="R32" s="51">
        <v>0</v>
      </c>
      <c r="S32" s="117"/>
      <c r="T32" s="120"/>
      <c r="U32" s="83">
        <v>318</v>
      </c>
      <c r="V32" s="51">
        <v>6</v>
      </c>
      <c r="W32" s="51">
        <v>1</v>
      </c>
      <c r="X32" s="112">
        <v>0</v>
      </c>
      <c r="Y32" s="114">
        <f t="shared" si="3"/>
        <v>83.333333333333343</v>
      </c>
      <c r="Z32" s="119">
        <f t="shared" si="4"/>
        <v>99.685534591194966</v>
      </c>
    </row>
    <row r="33" spans="1:26" ht="13.5" thickBot="1" x14ac:dyDescent="0.25">
      <c r="A33" s="15" t="s">
        <v>108</v>
      </c>
      <c r="B33" s="105">
        <v>3</v>
      </c>
      <c r="C33" s="51">
        <v>0</v>
      </c>
      <c r="D33" s="51">
        <v>0</v>
      </c>
      <c r="E33" s="51">
        <v>0</v>
      </c>
      <c r="F33" s="114"/>
      <c r="G33" s="119">
        <f t="shared" si="0"/>
        <v>100</v>
      </c>
      <c r="H33" s="65">
        <v>1326</v>
      </c>
      <c r="I33" s="144">
        <v>95</v>
      </c>
      <c r="J33" s="143">
        <v>2</v>
      </c>
      <c r="K33" s="52">
        <v>0</v>
      </c>
      <c r="L33" s="52">
        <v>0</v>
      </c>
      <c r="M33" s="114">
        <f t="shared" si="1"/>
        <v>100</v>
      </c>
      <c r="N33" s="119">
        <f t="shared" si="2"/>
        <v>100</v>
      </c>
      <c r="O33" s="81">
        <v>409</v>
      </c>
      <c r="P33" s="51">
        <v>0</v>
      </c>
      <c r="Q33" s="51">
        <v>0</v>
      </c>
      <c r="R33" s="51">
        <v>0</v>
      </c>
      <c r="S33" s="117"/>
      <c r="T33" s="132"/>
      <c r="U33" s="83">
        <v>352</v>
      </c>
      <c r="V33" s="55">
        <v>2</v>
      </c>
      <c r="W33" s="55">
        <v>0</v>
      </c>
      <c r="X33" s="113">
        <v>1</v>
      </c>
      <c r="Y33" s="114">
        <f t="shared" si="3"/>
        <v>50</v>
      </c>
      <c r="Z33" s="119">
        <f t="shared" si="4"/>
        <v>99.715909090909093</v>
      </c>
    </row>
    <row r="34" spans="1:26" ht="13.5" thickBot="1" x14ac:dyDescent="0.25">
      <c r="A34" s="15" t="s">
        <v>109</v>
      </c>
      <c r="B34" s="105">
        <v>14</v>
      </c>
      <c r="C34" s="51">
        <v>0</v>
      </c>
      <c r="D34" s="51">
        <v>0</v>
      </c>
      <c r="E34" s="51">
        <v>0</v>
      </c>
      <c r="F34" s="114"/>
      <c r="G34" s="119">
        <f t="shared" si="0"/>
        <v>100</v>
      </c>
      <c r="H34" s="65">
        <v>1323</v>
      </c>
      <c r="I34" s="144">
        <v>86</v>
      </c>
      <c r="J34" s="143">
        <v>1</v>
      </c>
      <c r="K34" s="52">
        <v>0</v>
      </c>
      <c r="L34" s="52">
        <v>0</v>
      </c>
      <c r="M34" s="114">
        <f t="shared" si="1"/>
        <v>100</v>
      </c>
      <c r="N34" s="119">
        <f t="shared" si="2"/>
        <v>100</v>
      </c>
      <c r="O34" s="81">
        <v>290</v>
      </c>
      <c r="P34" s="51">
        <v>0</v>
      </c>
      <c r="Q34" s="51">
        <v>0</v>
      </c>
      <c r="R34" s="51">
        <v>0</v>
      </c>
      <c r="S34" s="115"/>
      <c r="T34" s="120"/>
      <c r="U34" s="83">
        <v>366</v>
      </c>
      <c r="V34" s="51">
        <v>4</v>
      </c>
      <c r="W34" s="51">
        <v>0</v>
      </c>
      <c r="X34" s="51">
        <v>0</v>
      </c>
      <c r="Y34" s="114">
        <f t="shared" si="3"/>
        <v>100</v>
      </c>
      <c r="Z34" s="119">
        <f t="shared" si="4"/>
        <v>100</v>
      </c>
    </row>
    <row r="35" spans="1:26" ht="13.5" thickBot="1" x14ac:dyDescent="0.25">
      <c r="A35" s="15" t="s">
        <v>110</v>
      </c>
      <c r="B35" s="105">
        <v>7</v>
      </c>
      <c r="C35" s="51">
        <v>0</v>
      </c>
      <c r="D35" s="51">
        <v>0</v>
      </c>
      <c r="E35" s="51">
        <v>0</v>
      </c>
      <c r="F35" s="114"/>
      <c r="G35" s="119">
        <f t="shared" si="0"/>
        <v>100</v>
      </c>
      <c r="H35" s="65">
        <v>2051</v>
      </c>
      <c r="I35" s="144">
        <v>252</v>
      </c>
      <c r="J35" s="143">
        <v>2</v>
      </c>
      <c r="K35" s="52">
        <v>0</v>
      </c>
      <c r="L35" s="52">
        <v>0</v>
      </c>
      <c r="M35" s="114">
        <f t="shared" si="1"/>
        <v>100</v>
      </c>
      <c r="N35" s="119">
        <f t="shared" si="2"/>
        <v>100</v>
      </c>
      <c r="O35" s="81">
        <v>314</v>
      </c>
      <c r="P35" s="51">
        <v>0</v>
      </c>
      <c r="Q35" s="51">
        <v>0</v>
      </c>
      <c r="R35" s="51">
        <v>0</v>
      </c>
      <c r="S35" s="117"/>
      <c r="T35" s="133"/>
      <c r="U35" s="83">
        <v>388</v>
      </c>
      <c r="V35" s="54">
        <v>7</v>
      </c>
      <c r="W35" s="54">
        <v>0</v>
      </c>
      <c r="X35" s="103">
        <v>1</v>
      </c>
      <c r="Y35" s="114">
        <f t="shared" si="3"/>
        <v>85.714285714285722</v>
      </c>
      <c r="Z35" s="119">
        <f t="shared" si="4"/>
        <v>99.742268041237111</v>
      </c>
    </row>
    <row r="36" spans="1:26" ht="13.5" thickBot="1" x14ac:dyDescent="0.25">
      <c r="A36" s="15" t="s">
        <v>111</v>
      </c>
      <c r="B36" s="105">
        <v>8</v>
      </c>
      <c r="C36" s="51">
        <v>0</v>
      </c>
      <c r="D36" s="51">
        <v>0</v>
      </c>
      <c r="E36" s="51">
        <v>0</v>
      </c>
      <c r="F36" s="114"/>
      <c r="G36" s="119">
        <f t="shared" si="0"/>
        <v>100</v>
      </c>
      <c r="H36" s="65">
        <v>1518</v>
      </c>
      <c r="I36" s="144">
        <v>105</v>
      </c>
      <c r="J36" s="143">
        <v>1</v>
      </c>
      <c r="K36" s="52">
        <v>0</v>
      </c>
      <c r="L36" s="52">
        <v>0</v>
      </c>
      <c r="M36" s="114">
        <f t="shared" si="1"/>
        <v>100</v>
      </c>
      <c r="N36" s="119">
        <f t="shared" si="2"/>
        <v>100</v>
      </c>
      <c r="O36" s="81">
        <v>354</v>
      </c>
      <c r="P36" s="51">
        <v>0</v>
      </c>
      <c r="Q36" s="51">
        <v>0</v>
      </c>
      <c r="R36" s="51">
        <v>0</v>
      </c>
      <c r="S36" s="117"/>
      <c r="T36" s="120"/>
      <c r="U36" s="83">
        <v>313</v>
      </c>
      <c r="V36" s="51">
        <v>2</v>
      </c>
      <c r="W36" s="51">
        <v>0</v>
      </c>
      <c r="X36" s="112">
        <v>0</v>
      </c>
      <c r="Y36" s="114">
        <f t="shared" si="3"/>
        <v>100</v>
      </c>
      <c r="Z36" s="119">
        <f t="shared" si="4"/>
        <v>100</v>
      </c>
    </row>
    <row r="37" spans="1:26" ht="13.5" thickBot="1" x14ac:dyDescent="0.25">
      <c r="A37" s="15" t="s">
        <v>112</v>
      </c>
      <c r="B37" s="105">
        <v>3</v>
      </c>
      <c r="C37" s="51">
        <v>2</v>
      </c>
      <c r="D37" s="51">
        <v>0</v>
      </c>
      <c r="E37" s="51">
        <v>0</v>
      </c>
      <c r="F37" s="114">
        <f t="shared" si="5"/>
        <v>100</v>
      </c>
      <c r="G37" s="119">
        <f t="shared" si="0"/>
        <v>100</v>
      </c>
      <c r="H37" s="65">
        <v>1181</v>
      </c>
      <c r="I37" s="144">
        <v>85</v>
      </c>
      <c r="J37" s="143">
        <v>3</v>
      </c>
      <c r="K37" s="52">
        <v>0</v>
      </c>
      <c r="L37" s="52">
        <v>0</v>
      </c>
      <c r="M37" s="114">
        <f t="shared" si="1"/>
        <v>100</v>
      </c>
      <c r="N37" s="119">
        <f t="shared" si="2"/>
        <v>100</v>
      </c>
      <c r="O37" s="81">
        <v>273</v>
      </c>
      <c r="P37" s="51">
        <v>0</v>
      </c>
      <c r="Q37" s="51">
        <v>0</v>
      </c>
      <c r="R37" s="51">
        <v>0</v>
      </c>
      <c r="S37" s="117"/>
      <c r="T37" s="120"/>
      <c r="U37" s="83">
        <v>245</v>
      </c>
      <c r="V37" s="51">
        <v>4</v>
      </c>
      <c r="W37" s="51">
        <v>0</v>
      </c>
      <c r="X37" s="112">
        <v>0</v>
      </c>
      <c r="Y37" s="114">
        <f t="shared" si="3"/>
        <v>100</v>
      </c>
      <c r="Z37" s="119">
        <f t="shared" si="4"/>
        <v>100</v>
      </c>
    </row>
    <row r="38" spans="1:26" ht="13.5" thickBot="1" x14ac:dyDescent="0.25">
      <c r="A38" s="15" t="s">
        <v>113</v>
      </c>
      <c r="B38" s="105">
        <v>5</v>
      </c>
      <c r="C38" s="51">
        <v>2</v>
      </c>
      <c r="D38" s="51">
        <v>0</v>
      </c>
      <c r="E38" s="51">
        <v>0</v>
      </c>
      <c r="F38" s="114">
        <f t="shared" si="5"/>
        <v>100</v>
      </c>
      <c r="G38" s="119">
        <f t="shared" si="0"/>
        <v>100</v>
      </c>
      <c r="H38" s="65">
        <v>1095</v>
      </c>
      <c r="I38" s="144">
        <v>92</v>
      </c>
      <c r="J38" s="143">
        <v>1</v>
      </c>
      <c r="K38" s="52">
        <v>0</v>
      </c>
      <c r="L38" s="52">
        <v>1</v>
      </c>
      <c r="M38" s="114">
        <f t="shared" si="1"/>
        <v>0</v>
      </c>
      <c r="N38" s="119">
        <f t="shared" si="2"/>
        <v>98.913043478260875</v>
      </c>
      <c r="O38" s="81">
        <v>273</v>
      </c>
      <c r="P38" s="51">
        <v>0</v>
      </c>
      <c r="Q38" s="51">
        <v>0</v>
      </c>
      <c r="R38" s="51">
        <v>0</v>
      </c>
      <c r="S38" s="117"/>
      <c r="T38" s="120"/>
      <c r="U38" s="83">
        <v>262</v>
      </c>
      <c r="V38" s="51">
        <v>2</v>
      </c>
      <c r="W38" s="51">
        <v>0</v>
      </c>
      <c r="X38" s="112">
        <v>0</v>
      </c>
      <c r="Y38" s="114">
        <f t="shared" si="3"/>
        <v>100</v>
      </c>
      <c r="Z38" s="119">
        <f t="shared" si="4"/>
        <v>100</v>
      </c>
    </row>
    <row r="39" spans="1:26" ht="13.5" thickBot="1" x14ac:dyDescent="0.25">
      <c r="A39" s="15" t="s">
        <v>114</v>
      </c>
      <c r="B39" s="105">
        <v>14</v>
      </c>
      <c r="C39" s="51">
        <v>0</v>
      </c>
      <c r="D39" s="51">
        <v>0</v>
      </c>
      <c r="E39" s="51">
        <v>0</v>
      </c>
      <c r="F39" s="114"/>
      <c r="G39" s="119">
        <f t="shared" si="0"/>
        <v>100</v>
      </c>
      <c r="H39" s="65">
        <v>1305</v>
      </c>
      <c r="I39" s="144">
        <v>63</v>
      </c>
      <c r="J39" s="143">
        <v>0</v>
      </c>
      <c r="K39" s="52">
        <v>0</v>
      </c>
      <c r="L39" s="52">
        <v>0</v>
      </c>
      <c r="M39" s="114"/>
      <c r="N39" s="119">
        <f t="shared" si="2"/>
        <v>100</v>
      </c>
      <c r="O39" s="81">
        <v>282</v>
      </c>
      <c r="P39" s="51">
        <v>0</v>
      </c>
      <c r="Q39" s="51">
        <v>0</v>
      </c>
      <c r="R39" s="51">
        <v>0</v>
      </c>
      <c r="S39" s="117"/>
      <c r="T39" s="120"/>
      <c r="U39" s="83">
        <v>460</v>
      </c>
      <c r="V39" s="51">
        <v>8</v>
      </c>
      <c r="W39" s="51">
        <v>0</v>
      </c>
      <c r="X39" s="112">
        <v>0</v>
      </c>
      <c r="Y39" s="114">
        <f t="shared" si="3"/>
        <v>100</v>
      </c>
      <c r="Z39" s="119">
        <f t="shared" si="4"/>
        <v>100</v>
      </c>
    </row>
    <row r="40" spans="1:26" ht="13.5" thickBot="1" x14ac:dyDescent="0.25">
      <c r="A40" s="15" t="s">
        <v>115</v>
      </c>
      <c r="B40" s="105">
        <v>4</v>
      </c>
      <c r="C40" s="51">
        <v>1</v>
      </c>
      <c r="D40" s="51">
        <v>0</v>
      </c>
      <c r="E40" s="51">
        <v>0</v>
      </c>
      <c r="F40" s="114">
        <f t="shared" si="5"/>
        <v>100</v>
      </c>
      <c r="G40" s="119">
        <f t="shared" si="0"/>
        <v>100</v>
      </c>
      <c r="H40" s="65">
        <v>1033</v>
      </c>
      <c r="I40" s="144">
        <v>75</v>
      </c>
      <c r="J40" s="143">
        <v>2</v>
      </c>
      <c r="K40" s="52">
        <v>0</v>
      </c>
      <c r="L40" s="52">
        <v>0</v>
      </c>
      <c r="M40" s="114">
        <f t="shared" si="1"/>
        <v>100</v>
      </c>
      <c r="N40" s="119">
        <f t="shared" si="2"/>
        <v>100</v>
      </c>
      <c r="O40" s="81">
        <v>197</v>
      </c>
      <c r="P40" s="51">
        <v>0</v>
      </c>
      <c r="Q40" s="51">
        <v>0</v>
      </c>
      <c r="R40" s="51">
        <v>0</v>
      </c>
      <c r="S40" s="117"/>
      <c r="T40" s="120"/>
      <c r="U40" s="83">
        <v>140</v>
      </c>
      <c r="V40" s="51">
        <v>4</v>
      </c>
      <c r="W40" s="51">
        <v>0</v>
      </c>
      <c r="X40" s="112">
        <v>1</v>
      </c>
      <c r="Y40" s="114">
        <f t="shared" si="3"/>
        <v>75</v>
      </c>
      <c r="Z40" s="119">
        <f t="shared" si="4"/>
        <v>99.285714285714292</v>
      </c>
    </row>
    <row r="41" spans="1:26" ht="13.5" thickBot="1" x14ac:dyDescent="0.25">
      <c r="A41" s="15" t="s">
        <v>116</v>
      </c>
      <c r="B41" s="105">
        <v>10</v>
      </c>
      <c r="C41" s="51">
        <v>2</v>
      </c>
      <c r="D41" s="51">
        <v>0</v>
      </c>
      <c r="E41" s="51">
        <v>1</v>
      </c>
      <c r="F41" s="114">
        <f t="shared" si="5"/>
        <v>50</v>
      </c>
      <c r="G41" s="119">
        <f t="shared" si="0"/>
        <v>90</v>
      </c>
      <c r="H41" s="65">
        <v>1161</v>
      </c>
      <c r="I41" s="144">
        <v>104</v>
      </c>
      <c r="J41" s="143">
        <v>1</v>
      </c>
      <c r="K41" s="52">
        <v>0</v>
      </c>
      <c r="L41" s="52">
        <v>0</v>
      </c>
      <c r="M41" s="114">
        <f t="shared" si="1"/>
        <v>100</v>
      </c>
      <c r="N41" s="119">
        <f t="shared" si="2"/>
        <v>100</v>
      </c>
      <c r="O41" s="81">
        <v>297</v>
      </c>
      <c r="P41" s="51">
        <v>0</v>
      </c>
      <c r="Q41" s="51">
        <v>0</v>
      </c>
      <c r="R41" s="51">
        <v>0</v>
      </c>
      <c r="S41" s="117"/>
      <c r="T41" s="120"/>
      <c r="U41" s="83">
        <v>333</v>
      </c>
      <c r="V41" s="51">
        <v>2</v>
      </c>
      <c r="W41" s="51">
        <v>0</v>
      </c>
      <c r="X41" s="112">
        <v>0</v>
      </c>
      <c r="Y41" s="114">
        <f t="shared" si="3"/>
        <v>100</v>
      </c>
      <c r="Z41" s="119">
        <f t="shared" si="4"/>
        <v>100</v>
      </c>
    </row>
    <row r="42" spans="1:26" ht="13.5" thickBot="1" x14ac:dyDescent="0.25">
      <c r="A42" s="15" t="s">
        <v>117</v>
      </c>
      <c r="B42" s="105">
        <v>8</v>
      </c>
      <c r="C42" s="51">
        <v>0</v>
      </c>
      <c r="D42" s="51">
        <v>0</v>
      </c>
      <c r="E42" s="51">
        <v>0</v>
      </c>
      <c r="F42" s="114"/>
      <c r="G42" s="119">
        <f t="shared" si="0"/>
        <v>100</v>
      </c>
      <c r="H42" s="65">
        <v>812</v>
      </c>
      <c r="I42" s="144">
        <v>91</v>
      </c>
      <c r="J42" s="143">
        <v>1</v>
      </c>
      <c r="K42" s="52">
        <v>0</v>
      </c>
      <c r="L42" s="52">
        <v>0</v>
      </c>
      <c r="M42" s="114">
        <f t="shared" si="1"/>
        <v>100</v>
      </c>
      <c r="N42" s="119">
        <f t="shared" si="2"/>
        <v>100</v>
      </c>
      <c r="O42" s="81">
        <v>231</v>
      </c>
      <c r="P42" s="51">
        <v>0</v>
      </c>
      <c r="Q42" s="51">
        <v>0</v>
      </c>
      <c r="R42" s="51">
        <v>0</v>
      </c>
      <c r="S42" s="117"/>
      <c r="T42" s="120"/>
      <c r="U42" s="83">
        <v>273</v>
      </c>
      <c r="V42" s="51">
        <v>4</v>
      </c>
      <c r="W42" s="51">
        <v>0</v>
      </c>
      <c r="X42" s="112">
        <v>0</v>
      </c>
      <c r="Y42" s="114">
        <f t="shared" si="3"/>
        <v>100</v>
      </c>
      <c r="Z42" s="119">
        <f t="shared" si="4"/>
        <v>100</v>
      </c>
    </row>
    <row r="43" spans="1:26" ht="13.5" thickBot="1" x14ac:dyDescent="0.25">
      <c r="A43" s="15" t="s">
        <v>118</v>
      </c>
      <c r="B43" s="105">
        <v>4</v>
      </c>
      <c r="C43" s="51">
        <v>1</v>
      </c>
      <c r="D43" s="51">
        <v>1</v>
      </c>
      <c r="E43" s="51">
        <v>0</v>
      </c>
      <c r="F43" s="114">
        <f t="shared" si="5"/>
        <v>0</v>
      </c>
      <c r="G43" s="119">
        <f t="shared" si="0"/>
        <v>75</v>
      </c>
      <c r="H43" s="65">
        <v>938</v>
      </c>
      <c r="I43" s="144">
        <v>65</v>
      </c>
      <c r="J43" s="143">
        <v>2</v>
      </c>
      <c r="K43" s="52">
        <v>0</v>
      </c>
      <c r="L43" s="52">
        <v>0</v>
      </c>
      <c r="M43" s="114">
        <f t="shared" si="1"/>
        <v>100</v>
      </c>
      <c r="N43" s="119">
        <f t="shared" si="2"/>
        <v>100</v>
      </c>
      <c r="O43" s="81">
        <v>196</v>
      </c>
      <c r="P43" s="51">
        <v>0</v>
      </c>
      <c r="Q43" s="51">
        <v>0</v>
      </c>
      <c r="R43" s="51">
        <v>0</v>
      </c>
      <c r="S43" s="117"/>
      <c r="T43" s="120"/>
      <c r="U43" s="83">
        <v>228</v>
      </c>
      <c r="V43" s="51">
        <v>3</v>
      </c>
      <c r="W43" s="51">
        <v>0</v>
      </c>
      <c r="X43" s="112">
        <v>0</v>
      </c>
      <c r="Y43" s="114">
        <f t="shared" si="3"/>
        <v>100</v>
      </c>
      <c r="Z43" s="119">
        <f t="shared" si="4"/>
        <v>100</v>
      </c>
    </row>
    <row r="44" spans="1:26" ht="13.5" thickBot="1" x14ac:dyDescent="0.25">
      <c r="A44" s="15" t="s">
        <v>119</v>
      </c>
      <c r="B44" s="105">
        <v>8</v>
      </c>
      <c r="C44" s="51">
        <v>1</v>
      </c>
      <c r="D44" s="51">
        <v>0</v>
      </c>
      <c r="E44" s="51">
        <v>0</v>
      </c>
      <c r="F44" s="114">
        <f t="shared" si="5"/>
        <v>100</v>
      </c>
      <c r="G44" s="119">
        <f t="shared" si="0"/>
        <v>100</v>
      </c>
      <c r="H44" s="65">
        <v>1219</v>
      </c>
      <c r="I44" s="144">
        <v>54</v>
      </c>
      <c r="J44" s="143">
        <v>0</v>
      </c>
      <c r="K44" s="52">
        <v>0</v>
      </c>
      <c r="L44" s="52">
        <v>0</v>
      </c>
      <c r="M44" s="114"/>
      <c r="N44" s="119">
        <f t="shared" si="2"/>
        <v>100</v>
      </c>
      <c r="O44" s="81">
        <v>220</v>
      </c>
      <c r="P44" s="51">
        <v>0</v>
      </c>
      <c r="Q44" s="51">
        <v>0</v>
      </c>
      <c r="R44" s="51">
        <v>0</v>
      </c>
      <c r="S44" s="117"/>
      <c r="T44" s="120"/>
      <c r="U44" s="83">
        <v>182</v>
      </c>
      <c r="V44" s="51">
        <v>5</v>
      </c>
      <c r="W44" s="51">
        <v>1</v>
      </c>
      <c r="X44" s="112">
        <v>0</v>
      </c>
      <c r="Y44" s="114">
        <f t="shared" si="3"/>
        <v>80</v>
      </c>
      <c r="Z44" s="119">
        <f t="shared" si="4"/>
        <v>99.450549450549445</v>
      </c>
    </row>
    <row r="45" spans="1:26" s="29" customFormat="1" ht="13.5" thickBot="1" x14ac:dyDescent="0.25">
      <c r="A45" s="15" t="s">
        <v>36</v>
      </c>
      <c r="B45" s="105">
        <v>8</v>
      </c>
      <c r="C45" s="51">
        <v>5</v>
      </c>
      <c r="D45" s="51">
        <v>0</v>
      </c>
      <c r="E45" s="51">
        <v>0</v>
      </c>
      <c r="F45" s="114">
        <f t="shared" si="5"/>
        <v>100</v>
      </c>
      <c r="G45" s="119">
        <f t="shared" si="0"/>
        <v>100</v>
      </c>
      <c r="H45" s="65">
        <v>2493</v>
      </c>
      <c r="I45" s="144">
        <v>76</v>
      </c>
      <c r="J45" s="143">
        <v>0</v>
      </c>
      <c r="K45" s="52">
        <v>0</v>
      </c>
      <c r="L45" s="52">
        <v>0</v>
      </c>
      <c r="M45" s="114"/>
      <c r="N45" s="119">
        <f t="shared" si="2"/>
        <v>100</v>
      </c>
      <c r="O45" s="81">
        <v>118</v>
      </c>
      <c r="P45" s="51">
        <v>0</v>
      </c>
      <c r="Q45" s="51">
        <v>0</v>
      </c>
      <c r="R45" s="51">
        <v>0</v>
      </c>
      <c r="S45" s="117"/>
      <c r="T45" s="120"/>
      <c r="U45" s="83">
        <v>161</v>
      </c>
      <c r="V45" s="51">
        <v>4</v>
      </c>
      <c r="W45" s="51">
        <v>0</v>
      </c>
      <c r="X45" s="112">
        <v>1</v>
      </c>
      <c r="Y45" s="114">
        <f t="shared" si="3"/>
        <v>75</v>
      </c>
      <c r="Z45" s="119">
        <f t="shared" si="4"/>
        <v>99.378881987577643</v>
      </c>
    </row>
    <row r="46" spans="1:26" s="29" customFormat="1" ht="13.5" thickBot="1" x14ac:dyDescent="0.25">
      <c r="A46" s="15" t="s">
        <v>126</v>
      </c>
      <c r="B46" s="105">
        <v>4</v>
      </c>
      <c r="C46" s="51">
        <v>1</v>
      </c>
      <c r="D46" s="51">
        <v>0</v>
      </c>
      <c r="E46" s="51">
        <v>0</v>
      </c>
      <c r="F46" s="114">
        <f t="shared" si="5"/>
        <v>100</v>
      </c>
      <c r="G46" s="119">
        <f t="shared" si="0"/>
        <v>100</v>
      </c>
      <c r="H46" s="65">
        <v>715</v>
      </c>
      <c r="I46" s="144">
        <v>95</v>
      </c>
      <c r="J46" s="143">
        <v>5</v>
      </c>
      <c r="K46" s="52">
        <v>0</v>
      </c>
      <c r="L46" s="52">
        <v>3</v>
      </c>
      <c r="M46" s="114">
        <f t="shared" si="1"/>
        <v>40</v>
      </c>
      <c r="N46" s="119">
        <f t="shared" si="2"/>
        <v>96.84210526315789</v>
      </c>
      <c r="O46" s="81">
        <v>286</v>
      </c>
      <c r="P46" s="51">
        <v>0</v>
      </c>
      <c r="Q46" s="51">
        <v>0</v>
      </c>
      <c r="R46" s="51">
        <v>0</v>
      </c>
      <c r="S46" s="117"/>
      <c r="T46" s="120"/>
      <c r="U46" s="83">
        <v>308</v>
      </c>
      <c r="V46" s="51">
        <v>8</v>
      </c>
      <c r="W46" s="51">
        <v>0</v>
      </c>
      <c r="X46" s="112">
        <v>0</v>
      </c>
      <c r="Y46" s="114">
        <f t="shared" si="3"/>
        <v>100</v>
      </c>
      <c r="Z46" s="119">
        <f t="shared" si="4"/>
        <v>100</v>
      </c>
    </row>
    <row r="47" spans="1:26" s="29" customFormat="1" ht="13.5" thickBot="1" x14ac:dyDescent="0.25">
      <c r="A47" s="15" t="s">
        <v>125</v>
      </c>
      <c r="B47" s="105">
        <v>8</v>
      </c>
      <c r="C47" s="51">
        <v>0</v>
      </c>
      <c r="D47" s="51">
        <v>0</v>
      </c>
      <c r="E47" s="51">
        <v>0</v>
      </c>
      <c r="F47" s="114"/>
      <c r="G47" s="119">
        <f t="shared" si="0"/>
        <v>100</v>
      </c>
      <c r="H47" s="65">
        <v>1077</v>
      </c>
      <c r="I47" s="144">
        <v>306</v>
      </c>
      <c r="J47" s="143">
        <v>7</v>
      </c>
      <c r="K47" s="52">
        <v>1</v>
      </c>
      <c r="L47" s="52">
        <v>4</v>
      </c>
      <c r="M47" s="114">
        <f t="shared" si="1"/>
        <v>28.571428571428569</v>
      </c>
      <c r="N47" s="119">
        <f t="shared" si="2"/>
        <v>98.366013071895424</v>
      </c>
      <c r="O47" s="81">
        <v>333</v>
      </c>
      <c r="P47" s="51">
        <v>0</v>
      </c>
      <c r="Q47" s="51">
        <v>0</v>
      </c>
      <c r="R47" s="51">
        <v>0</v>
      </c>
      <c r="S47" s="117"/>
      <c r="T47" s="120"/>
      <c r="U47" s="83">
        <v>358</v>
      </c>
      <c r="V47" s="51">
        <v>11</v>
      </c>
      <c r="W47" s="51">
        <v>1</v>
      </c>
      <c r="X47" s="112">
        <v>3</v>
      </c>
      <c r="Y47" s="114">
        <f t="shared" si="3"/>
        <v>63.636363636363633</v>
      </c>
      <c r="Z47" s="119">
        <f t="shared" si="4"/>
        <v>98.882681564245814</v>
      </c>
    </row>
    <row r="48" spans="1:26" s="29" customFormat="1" ht="13.5" thickBot="1" x14ac:dyDescent="0.25">
      <c r="A48" s="15" t="s">
        <v>124</v>
      </c>
      <c r="B48" s="105">
        <v>4</v>
      </c>
      <c r="C48" s="51">
        <v>3</v>
      </c>
      <c r="D48" s="51">
        <v>0</v>
      </c>
      <c r="E48" s="51">
        <v>0</v>
      </c>
      <c r="F48" s="114">
        <f t="shared" si="5"/>
        <v>100</v>
      </c>
      <c r="G48" s="119">
        <f t="shared" si="0"/>
        <v>100</v>
      </c>
      <c r="H48" s="65">
        <v>778</v>
      </c>
      <c r="I48" s="144">
        <v>103</v>
      </c>
      <c r="J48" s="143">
        <v>3</v>
      </c>
      <c r="K48" s="52">
        <v>0</v>
      </c>
      <c r="L48" s="52">
        <v>1</v>
      </c>
      <c r="M48" s="114">
        <f t="shared" si="1"/>
        <v>66.666666666666671</v>
      </c>
      <c r="N48" s="119">
        <f t="shared" si="2"/>
        <v>99.029126213592235</v>
      </c>
      <c r="O48" s="81">
        <v>253</v>
      </c>
      <c r="P48" s="51">
        <v>0</v>
      </c>
      <c r="Q48" s="51">
        <v>0</v>
      </c>
      <c r="R48" s="51">
        <v>0</v>
      </c>
      <c r="S48" s="117"/>
      <c r="T48" s="120"/>
      <c r="U48" s="83">
        <v>301</v>
      </c>
      <c r="V48" s="51">
        <v>3</v>
      </c>
      <c r="W48" s="51">
        <v>1</v>
      </c>
      <c r="X48" s="112">
        <v>0</v>
      </c>
      <c r="Y48" s="114">
        <f t="shared" si="3"/>
        <v>66.666666666666671</v>
      </c>
      <c r="Z48" s="119">
        <f t="shared" si="4"/>
        <v>99.667774086378742</v>
      </c>
    </row>
    <row r="49" spans="1:27" s="29" customFormat="1" ht="13.5" thickBot="1" x14ac:dyDescent="0.25">
      <c r="A49" s="17" t="s">
        <v>123</v>
      </c>
      <c r="B49" s="105">
        <v>7</v>
      </c>
      <c r="C49" s="51">
        <v>0</v>
      </c>
      <c r="D49" s="51">
        <v>0</v>
      </c>
      <c r="E49" s="51">
        <v>0</v>
      </c>
      <c r="F49" s="114"/>
      <c r="G49" s="119">
        <f t="shared" si="0"/>
        <v>100</v>
      </c>
      <c r="H49" s="65">
        <v>970</v>
      </c>
      <c r="I49" s="144">
        <v>141</v>
      </c>
      <c r="J49" s="143">
        <v>10</v>
      </c>
      <c r="K49" s="52">
        <v>0</v>
      </c>
      <c r="L49" s="52">
        <v>2</v>
      </c>
      <c r="M49" s="114">
        <f t="shared" si="1"/>
        <v>80</v>
      </c>
      <c r="N49" s="119">
        <f t="shared" si="2"/>
        <v>98.581560283687949</v>
      </c>
      <c r="O49" s="81">
        <v>285</v>
      </c>
      <c r="P49" s="51">
        <v>0</v>
      </c>
      <c r="Q49" s="51">
        <v>0</v>
      </c>
      <c r="R49" s="51">
        <v>0</v>
      </c>
      <c r="S49" s="117"/>
      <c r="T49" s="120"/>
      <c r="U49" s="83">
        <v>368</v>
      </c>
      <c r="V49" s="51">
        <v>2</v>
      </c>
      <c r="W49" s="51">
        <v>0</v>
      </c>
      <c r="X49" s="112">
        <v>0</v>
      </c>
      <c r="Y49" s="114">
        <f t="shared" si="3"/>
        <v>100</v>
      </c>
      <c r="Z49" s="119">
        <f t="shared" si="4"/>
        <v>100</v>
      </c>
    </row>
    <row r="50" spans="1:27" s="29" customFormat="1" ht="13.5" thickBot="1" x14ac:dyDescent="0.25">
      <c r="A50" s="17" t="s">
        <v>122</v>
      </c>
      <c r="B50" s="105">
        <v>11</v>
      </c>
      <c r="C50" s="51">
        <v>1</v>
      </c>
      <c r="D50" s="51">
        <v>0</v>
      </c>
      <c r="E50" s="51">
        <v>0</v>
      </c>
      <c r="F50" s="114">
        <f t="shared" si="5"/>
        <v>100</v>
      </c>
      <c r="G50" s="119">
        <f t="shared" si="0"/>
        <v>100</v>
      </c>
      <c r="H50" s="65">
        <v>770</v>
      </c>
      <c r="I50" s="144">
        <v>131</v>
      </c>
      <c r="J50" s="143">
        <v>6</v>
      </c>
      <c r="K50" s="52">
        <v>1</v>
      </c>
      <c r="L50" s="52">
        <v>1</v>
      </c>
      <c r="M50" s="114">
        <f t="shared" si="1"/>
        <v>66.666666666666671</v>
      </c>
      <c r="N50" s="119">
        <f t="shared" si="2"/>
        <v>98.473282442748086</v>
      </c>
      <c r="O50" s="81">
        <v>197</v>
      </c>
      <c r="P50" s="51">
        <v>0</v>
      </c>
      <c r="Q50" s="51">
        <v>0</v>
      </c>
      <c r="R50" s="51">
        <v>0</v>
      </c>
      <c r="S50" s="117"/>
      <c r="T50" s="120"/>
      <c r="U50" s="83">
        <v>322</v>
      </c>
      <c r="V50" s="51">
        <v>1</v>
      </c>
      <c r="W50" s="51">
        <v>0</v>
      </c>
      <c r="X50" s="112">
        <v>0</v>
      </c>
      <c r="Y50" s="114">
        <f t="shared" si="3"/>
        <v>100</v>
      </c>
      <c r="Z50" s="119">
        <f t="shared" si="4"/>
        <v>100</v>
      </c>
    </row>
    <row r="51" spans="1:27" s="29" customFormat="1" ht="13.5" thickBot="1" x14ac:dyDescent="0.25">
      <c r="A51" s="15" t="s">
        <v>121</v>
      </c>
      <c r="B51" s="105">
        <v>7</v>
      </c>
      <c r="C51" s="51">
        <v>3</v>
      </c>
      <c r="D51" s="51">
        <v>1</v>
      </c>
      <c r="E51" s="51">
        <v>1</v>
      </c>
      <c r="F51" s="114">
        <f t="shared" si="5"/>
        <v>33.333333333333343</v>
      </c>
      <c r="G51" s="119">
        <f t="shared" si="0"/>
        <v>71.428571428571431</v>
      </c>
      <c r="H51" s="65">
        <v>859</v>
      </c>
      <c r="I51" s="144">
        <v>153</v>
      </c>
      <c r="J51" s="143">
        <v>3</v>
      </c>
      <c r="K51" s="52">
        <v>0</v>
      </c>
      <c r="L51" s="52">
        <v>1</v>
      </c>
      <c r="M51" s="114">
        <f t="shared" si="1"/>
        <v>66.666666666666671</v>
      </c>
      <c r="N51" s="119">
        <f t="shared" si="2"/>
        <v>99.346405228758172</v>
      </c>
      <c r="O51" s="81">
        <v>361</v>
      </c>
      <c r="P51" s="51">
        <v>0</v>
      </c>
      <c r="Q51" s="51">
        <v>0</v>
      </c>
      <c r="R51" s="51">
        <v>0</v>
      </c>
      <c r="S51" s="117"/>
      <c r="T51" s="120"/>
      <c r="U51" s="83">
        <v>344</v>
      </c>
      <c r="V51" s="51">
        <v>4</v>
      </c>
      <c r="W51" s="51">
        <v>0</v>
      </c>
      <c r="X51" s="112">
        <v>2</v>
      </c>
      <c r="Y51" s="114">
        <f t="shared" si="3"/>
        <v>50</v>
      </c>
      <c r="Z51" s="119">
        <f t="shared" si="4"/>
        <v>99.418604651162795</v>
      </c>
    </row>
    <row r="52" spans="1:27" s="29" customFormat="1" ht="13.5" thickBot="1" x14ac:dyDescent="0.25">
      <c r="A52" s="19" t="s">
        <v>120</v>
      </c>
      <c r="B52" s="105">
        <v>8</v>
      </c>
      <c r="C52" s="51">
        <v>0</v>
      </c>
      <c r="D52" s="51">
        <v>0</v>
      </c>
      <c r="E52" s="51">
        <v>0</v>
      </c>
      <c r="F52" s="114"/>
      <c r="G52" s="119">
        <f t="shared" si="0"/>
        <v>100</v>
      </c>
      <c r="H52" s="65">
        <v>923</v>
      </c>
      <c r="I52" s="144">
        <v>139</v>
      </c>
      <c r="J52" s="143">
        <v>6</v>
      </c>
      <c r="K52" s="52">
        <v>1</v>
      </c>
      <c r="L52" s="52">
        <v>2</v>
      </c>
      <c r="M52" s="114">
        <f t="shared" si="1"/>
        <v>50</v>
      </c>
      <c r="N52" s="119">
        <f t="shared" si="2"/>
        <v>97.841726618705039</v>
      </c>
      <c r="O52" s="81">
        <v>415</v>
      </c>
      <c r="P52" s="51">
        <v>0</v>
      </c>
      <c r="Q52" s="51">
        <v>0</v>
      </c>
      <c r="R52" s="51">
        <v>0</v>
      </c>
      <c r="S52" s="117"/>
      <c r="T52" s="120"/>
      <c r="U52" s="83">
        <v>648</v>
      </c>
      <c r="V52" s="51">
        <v>6</v>
      </c>
      <c r="W52" s="51">
        <v>1</v>
      </c>
      <c r="X52" s="112">
        <v>1</v>
      </c>
      <c r="Y52" s="114">
        <f t="shared" si="3"/>
        <v>66.666666666666671</v>
      </c>
      <c r="Z52" s="119">
        <f t="shared" si="4"/>
        <v>99.691358024691354</v>
      </c>
    </row>
    <row r="53" spans="1:27" ht="13.5" thickBot="1" x14ac:dyDescent="0.25">
      <c r="A53" s="16" t="s">
        <v>127</v>
      </c>
      <c r="B53" s="105">
        <v>10</v>
      </c>
      <c r="C53" s="51">
        <v>3</v>
      </c>
      <c r="D53" s="51">
        <v>0</v>
      </c>
      <c r="E53" s="51">
        <v>0</v>
      </c>
      <c r="F53" s="114">
        <f t="shared" si="5"/>
        <v>100</v>
      </c>
      <c r="G53" s="119">
        <f t="shared" si="0"/>
        <v>100</v>
      </c>
      <c r="H53" s="65">
        <v>912</v>
      </c>
      <c r="I53" s="144">
        <v>151</v>
      </c>
      <c r="J53" s="143">
        <v>2</v>
      </c>
      <c r="K53" s="52">
        <v>0</v>
      </c>
      <c r="L53" s="52">
        <v>0</v>
      </c>
      <c r="M53" s="114">
        <f t="shared" si="1"/>
        <v>100</v>
      </c>
      <c r="N53" s="119">
        <f t="shared" si="2"/>
        <v>100</v>
      </c>
      <c r="O53" s="81">
        <v>276</v>
      </c>
      <c r="P53" s="51">
        <v>0</v>
      </c>
      <c r="Q53" s="51">
        <v>0</v>
      </c>
      <c r="R53" s="51">
        <v>0</v>
      </c>
      <c r="S53" s="117"/>
      <c r="T53" s="120"/>
      <c r="U53" s="83">
        <v>234</v>
      </c>
      <c r="V53" s="51">
        <v>5</v>
      </c>
      <c r="W53" s="51">
        <v>0</v>
      </c>
      <c r="X53" s="112">
        <v>0</v>
      </c>
      <c r="Y53" s="114">
        <f t="shared" si="3"/>
        <v>100</v>
      </c>
      <c r="Z53" s="119">
        <f t="shared" si="4"/>
        <v>100</v>
      </c>
    </row>
    <row r="54" spans="1:27" ht="13.5" thickBot="1" x14ac:dyDescent="0.25">
      <c r="A54" s="16" t="s">
        <v>131</v>
      </c>
      <c r="B54" s="105">
        <v>5</v>
      </c>
      <c r="C54" s="51">
        <v>0</v>
      </c>
      <c r="D54" s="51">
        <v>0</v>
      </c>
      <c r="E54" s="51">
        <v>0</v>
      </c>
      <c r="F54" s="114"/>
      <c r="G54" s="119">
        <f t="shared" si="0"/>
        <v>100</v>
      </c>
      <c r="H54" s="65">
        <v>1038</v>
      </c>
      <c r="I54" s="144">
        <v>149</v>
      </c>
      <c r="J54" s="143">
        <v>3</v>
      </c>
      <c r="K54" s="52">
        <v>0</v>
      </c>
      <c r="L54" s="52">
        <v>1</v>
      </c>
      <c r="M54" s="114">
        <f t="shared" si="1"/>
        <v>66.666666666666671</v>
      </c>
      <c r="N54" s="119">
        <f t="shared" si="2"/>
        <v>99.328859060402678</v>
      </c>
      <c r="O54" s="81">
        <v>283</v>
      </c>
      <c r="P54" s="51">
        <v>0</v>
      </c>
      <c r="Q54" s="51">
        <v>0</v>
      </c>
      <c r="R54" s="51">
        <v>0</v>
      </c>
      <c r="S54" s="117"/>
      <c r="T54" s="120"/>
      <c r="U54" s="83">
        <v>275</v>
      </c>
      <c r="V54" s="51">
        <v>2</v>
      </c>
      <c r="W54" s="51">
        <v>0</v>
      </c>
      <c r="X54" s="112">
        <v>1</v>
      </c>
      <c r="Y54" s="114">
        <f t="shared" si="3"/>
        <v>50</v>
      </c>
      <c r="Z54" s="119">
        <f t="shared" si="4"/>
        <v>99.63636363636364</v>
      </c>
    </row>
    <row r="55" spans="1:27" ht="13.5" thickBot="1" x14ac:dyDescent="0.25">
      <c r="A55" s="16" t="s">
        <v>130</v>
      </c>
      <c r="B55" s="105">
        <v>4</v>
      </c>
      <c r="C55" s="51">
        <v>1</v>
      </c>
      <c r="D55" s="51">
        <v>0</v>
      </c>
      <c r="E55" s="51">
        <v>0</v>
      </c>
      <c r="F55" s="114">
        <f t="shared" si="5"/>
        <v>100</v>
      </c>
      <c r="G55" s="119">
        <f t="shared" si="0"/>
        <v>100</v>
      </c>
      <c r="H55" s="65">
        <v>673</v>
      </c>
      <c r="I55" s="144">
        <v>120</v>
      </c>
      <c r="J55" s="143">
        <v>3</v>
      </c>
      <c r="K55" s="52">
        <v>0</v>
      </c>
      <c r="L55" s="52">
        <v>0</v>
      </c>
      <c r="M55" s="114">
        <f t="shared" si="1"/>
        <v>100</v>
      </c>
      <c r="N55" s="119">
        <f t="shared" si="2"/>
        <v>100</v>
      </c>
      <c r="O55" s="81">
        <v>242</v>
      </c>
      <c r="P55" s="51">
        <v>0</v>
      </c>
      <c r="Q55" s="51">
        <v>0</v>
      </c>
      <c r="R55" s="51">
        <v>0</v>
      </c>
      <c r="S55" s="117"/>
      <c r="T55" s="120"/>
      <c r="U55" s="83">
        <v>354</v>
      </c>
      <c r="V55" s="51">
        <v>3</v>
      </c>
      <c r="W55" s="51">
        <v>0</v>
      </c>
      <c r="X55" s="112">
        <v>0</v>
      </c>
      <c r="Y55" s="114">
        <f t="shared" si="3"/>
        <v>100</v>
      </c>
      <c r="Z55" s="119">
        <f t="shared" si="4"/>
        <v>100</v>
      </c>
    </row>
    <row r="56" spans="1:27" ht="13.5" thickBot="1" x14ac:dyDescent="0.25">
      <c r="A56" s="16" t="s">
        <v>129</v>
      </c>
      <c r="B56" s="105">
        <v>9</v>
      </c>
      <c r="C56" s="51">
        <v>0</v>
      </c>
      <c r="D56" s="51">
        <v>0</v>
      </c>
      <c r="E56" s="51">
        <v>0</v>
      </c>
      <c r="F56" s="114"/>
      <c r="G56" s="119">
        <f t="shared" si="0"/>
        <v>100</v>
      </c>
      <c r="H56" s="65">
        <v>2224</v>
      </c>
      <c r="I56" s="144">
        <v>142</v>
      </c>
      <c r="J56" s="143">
        <v>25</v>
      </c>
      <c r="K56" s="52">
        <v>0</v>
      </c>
      <c r="L56" s="52">
        <v>0</v>
      </c>
      <c r="M56" s="114">
        <f t="shared" si="1"/>
        <v>100</v>
      </c>
      <c r="N56" s="119">
        <f t="shared" si="2"/>
        <v>100</v>
      </c>
      <c r="O56" s="81">
        <v>398</v>
      </c>
      <c r="P56" s="51">
        <v>0</v>
      </c>
      <c r="Q56" s="51">
        <v>0</v>
      </c>
      <c r="R56" s="51">
        <v>0</v>
      </c>
      <c r="S56" s="117"/>
      <c r="T56" s="120"/>
      <c r="U56" s="83">
        <v>453</v>
      </c>
      <c r="V56" s="51">
        <v>8</v>
      </c>
      <c r="W56" s="51">
        <v>0</v>
      </c>
      <c r="X56" s="112">
        <v>1</v>
      </c>
      <c r="Y56" s="114">
        <f t="shared" si="3"/>
        <v>87.5</v>
      </c>
      <c r="Z56" s="119">
        <f t="shared" si="4"/>
        <v>99.779249448123622</v>
      </c>
    </row>
    <row r="57" spans="1:27" ht="13.5" thickBot="1" x14ac:dyDescent="0.25">
      <c r="A57" s="72" t="s">
        <v>128</v>
      </c>
      <c r="B57" s="105">
        <v>7</v>
      </c>
      <c r="C57" s="51">
        <v>0</v>
      </c>
      <c r="D57" s="51">
        <v>0</v>
      </c>
      <c r="E57" s="51">
        <v>0</v>
      </c>
      <c r="F57" s="114"/>
      <c r="G57" s="119">
        <f t="shared" si="0"/>
        <v>100</v>
      </c>
      <c r="H57" s="65">
        <v>1688</v>
      </c>
      <c r="I57" s="144">
        <v>91</v>
      </c>
      <c r="J57" s="143">
        <v>4</v>
      </c>
      <c r="K57" s="52">
        <v>0</v>
      </c>
      <c r="L57" s="52">
        <v>0</v>
      </c>
      <c r="M57" s="114">
        <f t="shared" si="1"/>
        <v>100</v>
      </c>
      <c r="N57" s="119">
        <f t="shared" si="2"/>
        <v>100</v>
      </c>
      <c r="O57" s="81">
        <v>305</v>
      </c>
      <c r="P57" s="51">
        <v>0</v>
      </c>
      <c r="Q57" s="51">
        <v>0</v>
      </c>
      <c r="R57" s="51">
        <v>0</v>
      </c>
      <c r="S57" s="117"/>
      <c r="T57" s="120"/>
      <c r="U57" s="83">
        <v>500</v>
      </c>
      <c r="V57" s="51">
        <v>2</v>
      </c>
      <c r="W57" s="51">
        <v>0</v>
      </c>
      <c r="X57" s="112">
        <v>0</v>
      </c>
      <c r="Y57" s="114">
        <f t="shared" si="3"/>
        <v>100</v>
      </c>
      <c r="Z57" s="119">
        <f t="shared" si="4"/>
        <v>100</v>
      </c>
    </row>
    <row r="58" spans="1:27" ht="13.5" thickBot="1" x14ac:dyDescent="0.25">
      <c r="A58" s="156" t="s">
        <v>240</v>
      </c>
      <c r="B58" s="105">
        <v>8</v>
      </c>
      <c r="C58" s="51">
        <v>0</v>
      </c>
      <c r="D58" s="51">
        <v>0</v>
      </c>
      <c r="E58" s="51">
        <v>0</v>
      </c>
      <c r="F58" s="114"/>
      <c r="G58" s="119">
        <f t="shared" si="0"/>
        <v>100</v>
      </c>
      <c r="H58" s="65">
        <v>697</v>
      </c>
      <c r="I58" s="144">
        <v>63</v>
      </c>
      <c r="J58" s="143">
        <v>0</v>
      </c>
      <c r="K58" s="52">
        <v>0</v>
      </c>
      <c r="L58" s="52">
        <v>0</v>
      </c>
      <c r="M58" s="114"/>
      <c r="N58" s="119">
        <f t="shared" si="2"/>
        <v>100</v>
      </c>
      <c r="O58" s="81">
        <v>342</v>
      </c>
      <c r="P58" s="51">
        <v>0</v>
      </c>
      <c r="Q58" s="51">
        <v>0</v>
      </c>
      <c r="R58" s="51">
        <v>0</v>
      </c>
      <c r="S58" s="117"/>
      <c r="T58" s="120"/>
      <c r="U58" s="83">
        <v>448</v>
      </c>
      <c r="V58" s="51">
        <v>4</v>
      </c>
      <c r="W58" s="51">
        <v>0</v>
      </c>
      <c r="X58" s="112">
        <v>0</v>
      </c>
      <c r="Y58" s="114">
        <f t="shared" si="3"/>
        <v>100</v>
      </c>
      <c r="Z58" s="119">
        <f t="shared" si="4"/>
        <v>100</v>
      </c>
    </row>
    <row r="59" spans="1:27" ht="13.5" thickBot="1" x14ac:dyDescent="0.25">
      <c r="A59" s="15" t="s">
        <v>132</v>
      </c>
      <c r="B59" s="105">
        <v>8</v>
      </c>
      <c r="C59" s="51">
        <v>2</v>
      </c>
      <c r="D59" s="51">
        <v>0</v>
      </c>
      <c r="E59" s="51">
        <v>1</v>
      </c>
      <c r="F59" s="114">
        <f t="shared" si="5"/>
        <v>50</v>
      </c>
      <c r="G59" s="119">
        <f t="shared" si="0"/>
        <v>87.5</v>
      </c>
      <c r="H59" s="65">
        <v>1425</v>
      </c>
      <c r="I59" s="144">
        <v>109</v>
      </c>
      <c r="J59" s="143">
        <v>4</v>
      </c>
      <c r="K59" s="52">
        <v>0</v>
      </c>
      <c r="L59" s="52">
        <v>2</v>
      </c>
      <c r="M59" s="114">
        <f t="shared" si="1"/>
        <v>50</v>
      </c>
      <c r="N59" s="119">
        <f t="shared" si="2"/>
        <v>98.165137614678898</v>
      </c>
      <c r="O59" s="81">
        <v>422</v>
      </c>
      <c r="P59" s="51">
        <v>0</v>
      </c>
      <c r="Q59" s="51">
        <v>0</v>
      </c>
      <c r="R59" s="51">
        <v>0</v>
      </c>
      <c r="S59" s="117"/>
      <c r="T59" s="120"/>
      <c r="U59" s="83">
        <v>356</v>
      </c>
      <c r="V59" s="51">
        <v>14</v>
      </c>
      <c r="W59" s="51">
        <v>2</v>
      </c>
      <c r="X59" s="112">
        <v>1</v>
      </c>
      <c r="Y59" s="114">
        <f t="shared" si="3"/>
        <v>78.571428571428569</v>
      </c>
      <c r="Z59" s="119">
        <f t="shared" si="4"/>
        <v>99.157303370786522</v>
      </c>
    </row>
    <row r="60" spans="1:27" ht="13.5" thickBot="1" x14ac:dyDescent="0.25">
      <c r="A60" s="15" t="s">
        <v>133</v>
      </c>
      <c r="B60" s="105">
        <v>4</v>
      </c>
      <c r="C60" s="51">
        <v>2</v>
      </c>
      <c r="D60" s="51">
        <v>1</v>
      </c>
      <c r="E60" s="51">
        <v>0</v>
      </c>
      <c r="F60" s="114">
        <f t="shared" si="5"/>
        <v>50</v>
      </c>
      <c r="G60" s="119">
        <f t="shared" si="0"/>
        <v>75</v>
      </c>
      <c r="H60" s="65">
        <v>1946</v>
      </c>
      <c r="I60" s="144">
        <v>113</v>
      </c>
      <c r="J60" s="143">
        <v>5</v>
      </c>
      <c r="K60" s="52">
        <v>1</v>
      </c>
      <c r="L60" s="52">
        <v>2</v>
      </c>
      <c r="M60" s="114">
        <f t="shared" si="1"/>
        <v>40</v>
      </c>
      <c r="N60" s="119">
        <f t="shared" si="2"/>
        <v>97.345132743362825</v>
      </c>
      <c r="O60" s="81">
        <v>276</v>
      </c>
      <c r="P60" s="51">
        <v>0</v>
      </c>
      <c r="Q60" s="51">
        <v>0</v>
      </c>
      <c r="R60" s="51">
        <v>0</v>
      </c>
      <c r="S60" s="117"/>
      <c r="T60" s="120"/>
      <c r="U60" s="83">
        <v>286</v>
      </c>
      <c r="V60" s="51">
        <v>8</v>
      </c>
      <c r="W60" s="51">
        <v>0</v>
      </c>
      <c r="X60" s="112">
        <v>0</v>
      </c>
      <c r="Y60" s="114">
        <f t="shared" si="3"/>
        <v>100</v>
      </c>
      <c r="Z60" s="119">
        <f t="shared" si="4"/>
        <v>100</v>
      </c>
      <c r="AA60" s="11"/>
    </row>
    <row r="61" spans="1:27" ht="13.5" thickBot="1" x14ac:dyDescent="0.25">
      <c r="A61" s="15" t="s">
        <v>134</v>
      </c>
      <c r="B61" s="105">
        <v>6</v>
      </c>
      <c r="C61" s="51">
        <v>1</v>
      </c>
      <c r="D61" s="51">
        <v>0</v>
      </c>
      <c r="E61" s="51">
        <v>0</v>
      </c>
      <c r="F61" s="114">
        <f t="shared" si="5"/>
        <v>100</v>
      </c>
      <c r="G61" s="119">
        <f t="shared" si="0"/>
        <v>100</v>
      </c>
      <c r="H61" s="65">
        <v>1558</v>
      </c>
      <c r="I61" s="144">
        <v>135</v>
      </c>
      <c r="J61" s="143">
        <v>4</v>
      </c>
      <c r="K61" s="52">
        <v>0</v>
      </c>
      <c r="L61" s="52">
        <v>1</v>
      </c>
      <c r="M61" s="114">
        <f t="shared" si="1"/>
        <v>75</v>
      </c>
      <c r="N61" s="119">
        <f t="shared" si="2"/>
        <v>99.259259259259252</v>
      </c>
      <c r="O61" s="81">
        <v>359</v>
      </c>
      <c r="P61" s="51">
        <v>0</v>
      </c>
      <c r="Q61" s="51">
        <v>0</v>
      </c>
      <c r="R61" s="51">
        <v>0</v>
      </c>
      <c r="S61" s="117"/>
      <c r="T61" s="120"/>
      <c r="U61" s="83">
        <v>469</v>
      </c>
      <c r="V61" s="51">
        <v>8</v>
      </c>
      <c r="W61" s="51">
        <v>0</v>
      </c>
      <c r="X61" s="112">
        <v>3</v>
      </c>
      <c r="Y61" s="114">
        <f t="shared" si="3"/>
        <v>62.5</v>
      </c>
      <c r="Z61" s="119">
        <f t="shared" si="4"/>
        <v>99.360341151385924</v>
      </c>
    </row>
    <row r="62" spans="1:27" ht="13.5" thickBot="1" x14ac:dyDescent="0.25">
      <c r="A62" s="15" t="s">
        <v>135</v>
      </c>
      <c r="B62" s="105">
        <v>12</v>
      </c>
      <c r="C62" s="51">
        <v>0</v>
      </c>
      <c r="D62" s="51">
        <v>0</v>
      </c>
      <c r="E62" s="51">
        <v>0</v>
      </c>
      <c r="F62" s="114"/>
      <c r="G62" s="119">
        <f t="shared" si="0"/>
        <v>100</v>
      </c>
      <c r="H62" s="65">
        <v>653</v>
      </c>
      <c r="I62" s="144">
        <v>80</v>
      </c>
      <c r="J62" s="143">
        <v>1</v>
      </c>
      <c r="K62" s="52">
        <v>0</v>
      </c>
      <c r="L62" s="52">
        <v>1</v>
      </c>
      <c r="M62" s="114">
        <f t="shared" si="1"/>
        <v>0</v>
      </c>
      <c r="N62" s="119">
        <f t="shared" si="2"/>
        <v>98.75</v>
      </c>
      <c r="O62" s="81">
        <v>336</v>
      </c>
      <c r="P62" s="51">
        <v>0</v>
      </c>
      <c r="Q62" s="51">
        <v>0</v>
      </c>
      <c r="R62" s="51">
        <v>0</v>
      </c>
      <c r="S62" s="117"/>
      <c r="T62" s="120"/>
      <c r="U62" s="83">
        <v>296</v>
      </c>
      <c r="V62" s="51">
        <v>4</v>
      </c>
      <c r="W62" s="51">
        <v>0</v>
      </c>
      <c r="X62" s="112">
        <v>0</v>
      </c>
      <c r="Y62" s="114">
        <f t="shared" si="3"/>
        <v>100</v>
      </c>
      <c r="Z62" s="119">
        <f t="shared" si="4"/>
        <v>100</v>
      </c>
    </row>
    <row r="63" spans="1:27" ht="13.5" thickBot="1" x14ac:dyDescent="0.25">
      <c r="A63" s="15" t="s">
        <v>136</v>
      </c>
      <c r="B63" s="105">
        <v>11</v>
      </c>
      <c r="C63" s="51">
        <v>0</v>
      </c>
      <c r="D63" s="51">
        <v>0</v>
      </c>
      <c r="E63" s="51">
        <v>0</v>
      </c>
      <c r="F63" s="114"/>
      <c r="G63" s="119">
        <f t="shared" si="0"/>
        <v>100</v>
      </c>
      <c r="H63" s="65">
        <v>886</v>
      </c>
      <c r="I63" s="144">
        <v>95</v>
      </c>
      <c r="J63" s="143">
        <v>3</v>
      </c>
      <c r="K63" s="52">
        <v>0</v>
      </c>
      <c r="L63" s="52">
        <v>1</v>
      </c>
      <c r="M63" s="114">
        <f t="shared" si="1"/>
        <v>66.666666666666671</v>
      </c>
      <c r="N63" s="119">
        <f t="shared" si="2"/>
        <v>98.94736842105263</v>
      </c>
      <c r="O63" s="81">
        <v>293</v>
      </c>
      <c r="P63" s="51">
        <v>0</v>
      </c>
      <c r="Q63" s="51">
        <v>0</v>
      </c>
      <c r="R63" s="51">
        <v>0</v>
      </c>
      <c r="S63" s="117"/>
      <c r="T63" s="120"/>
      <c r="U63" s="83">
        <v>272</v>
      </c>
      <c r="V63" s="51">
        <v>8</v>
      </c>
      <c r="W63" s="51">
        <v>0</v>
      </c>
      <c r="X63" s="112">
        <v>2</v>
      </c>
      <c r="Y63" s="114">
        <f t="shared" si="3"/>
        <v>75</v>
      </c>
      <c r="Z63" s="119">
        <f t="shared" si="4"/>
        <v>99.264705882352942</v>
      </c>
    </row>
    <row r="64" spans="1:27" ht="13.5" thickBot="1" x14ac:dyDescent="0.25">
      <c r="A64" s="17" t="s">
        <v>137</v>
      </c>
      <c r="B64" s="105">
        <v>9</v>
      </c>
      <c r="C64" s="51">
        <v>1</v>
      </c>
      <c r="D64" s="51">
        <v>0</v>
      </c>
      <c r="E64" s="51">
        <v>0</v>
      </c>
      <c r="F64" s="114">
        <f t="shared" si="5"/>
        <v>100</v>
      </c>
      <c r="G64" s="119">
        <f t="shared" si="0"/>
        <v>100</v>
      </c>
      <c r="H64" s="65">
        <v>816</v>
      </c>
      <c r="I64" s="144">
        <v>104</v>
      </c>
      <c r="J64" s="143">
        <v>8</v>
      </c>
      <c r="K64" s="52">
        <v>0</v>
      </c>
      <c r="L64" s="52">
        <v>1</v>
      </c>
      <c r="M64" s="114">
        <f t="shared" si="1"/>
        <v>87.5</v>
      </c>
      <c r="N64" s="119">
        <f t="shared" si="2"/>
        <v>99.038461538461533</v>
      </c>
      <c r="O64" s="81">
        <v>383</v>
      </c>
      <c r="P64" s="51">
        <v>0</v>
      </c>
      <c r="Q64" s="51">
        <v>0</v>
      </c>
      <c r="R64" s="51">
        <v>0</v>
      </c>
      <c r="S64" s="117"/>
      <c r="T64" s="120"/>
      <c r="U64" s="83">
        <v>291</v>
      </c>
      <c r="V64" s="51">
        <v>5</v>
      </c>
      <c r="W64" s="51">
        <v>0</v>
      </c>
      <c r="X64" s="112">
        <v>0</v>
      </c>
      <c r="Y64" s="114">
        <f t="shared" si="3"/>
        <v>100</v>
      </c>
      <c r="Z64" s="119">
        <f t="shared" si="4"/>
        <v>100</v>
      </c>
    </row>
    <row r="65" spans="1:26" ht="13.5" thickBot="1" x14ac:dyDescent="0.25">
      <c r="A65" s="15" t="s">
        <v>138</v>
      </c>
      <c r="B65" s="105">
        <v>4</v>
      </c>
      <c r="C65" s="51">
        <v>0</v>
      </c>
      <c r="D65" s="51">
        <v>0</v>
      </c>
      <c r="E65" s="51">
        <v>0</v>
      </c>
      <c r="F65" s="114"/>
      <c r="G65" s="119">
        <f t="shared" si="0"/>
        <v>100</v>
      </c>
      <c r="H65" s="65">
        <v>841</v>
      </c>
      <c r="I65" s="144">
        <v>60</v>
      </c>
      <c r="J65" s="143">
        <v>2</v>
      </c>
      <c r="K65" s="52">
        <v>0</v>
      </c>
      <c r="L65" s="52">
        <v>0</v>
      </c>
      <c r="M65" s="114">
        <f t="shared" si="1"/>
        <v>100</v>
      </c>
      <c r="N65" s="119">
        <f t="shared" si="2"/>
        <v>100</v>
      </c>
      <c r="O65" s="81">
        <v>268</v>
      </c>
      <c r="P65" s="51">
        <v>0</v>
      </c>
      <c r="Q65" s="51">
        <v>0</v>
      </c>
      <c r="R65" s="51">
        <v>0</v>
      </c>
      <c r="S65" s="117"/>
      <c r="T65" s="120"/>
      <c r="U65" s="83">
        <v>404</v>
      </c>
      <c r="V65" s="51">
        <v>1</v>
      </c>
      <c r="W65" s="51">
        <v>0</v>
      </c>
      <c r="X65" s="112">
        <v>0</v>
      </c>
      <c r="Y65" s="114">
        <f t="shared" si="3"/>
        <v>100</v>
      </c>
      <c r="Z65" s="119">
        <f t="shared" si="4"/>
        <v>100</v>
      </c>
    </row>
    <row r="66" spans="1:26" s="29" customFormat="1" ht="13.5" thickBot="1" x14ac:dyDescent="0.25">
      <c r="A66" s="15" t="s">
        <v>139</v>
      </c>
      <c r="B66" s="105">
        <v>3</v>
      </c>
      <c r="C66" s="51">
        <v>0</v>
      </c>
      <c r="D66" s="51">
        <v>0</v>
      </c>
      <c r="E66" s="51">
        <v>0</v>
      </c>
      <c r="F66" s="114"/>
      <c r="G66" s="119">
        <f t="shared" si="0"/>
        <v>100</v>
      </c>
      <c r="H66" s="65">
        <v>1113</v>
      </c>
      <c r="I66" s="144">
        <v>104</v>
      </c>
      <c r="J66" s="143">
        <v>1</v>
      </c>
      <c r="K66" s="52">
        <v>0</v>
      </c>
      <c r="L66" s="52">
        <v>0</v>
      </c>
      <c r="M66" s="114">
        <f t="shared" si="1"/>
        <v>100</v>
      </c>
      <c r="N66" s="119">
        <f t="shared" si="2"/>
        <v>100</v>
      </c>
      <c r="O66" s="81">
        <v>485</v>
      </c>
      <c r="P66" s="51">
        <v>0</v>
      </c>
      <c r="Q66" s="51">
        <v>0</v>
      </c>
      <c r="R66" s="51">
        <v>0</v>
      </c>
      <c r="S66" s="117"/>
      <c r="T66" s="120"/>
      <c r="U66" s="83">
        <v>306</v>
      </c>
      <c r="V66" s="51">
        <v>0</v>
      </c>
      <c r="W66" s="51">
        <v>0</v>
      </c>
      <c r="X66" s="112">
        <v>0</v>
      </c>
      <c r="Y66" s="114"/>
      <c r="Z66" s="119">
        <f t="shared" si="4"/>
        <v>100</v>
      </c>
    </row>
    <row r="67" spans="1:26" s="29" customFormat="1" ht="13.5" thickBot="1" x14ac:dyDescent="0.25">
      <c r="A67" s="15" t="s">
        <v>140</v>
      </c>
      <c r="B67" s="105">
        <v>6</v>
      </c>
      <c r="C67" s="51">
        <v>1</v>
      </c>
      <c r="D67" s="51">
        <v>0</v>
      </c>
      <c r="E67" s="51">
        <v>0</v>
      </c>
      <c r="F67" s="114">
        <f t="shared" si="5"/>
        <v>100</v>
      </c>
      <c r="G67" s="119">
        <f t="shared" si="0"/>
        <v>100</v>
      </c>
      <c r="H67" s="65">
        <v>984</v>
      </c>
      <c r="I67" s="144">
        <v>90</v>
      </c>
      <c r="J67" s="143">
        <v>2</v>
      </c>
      <c r="K67" s="52">
        <v>0</v>
      </c>
      <c r="L67" s="52">
        <v>0</v>
      </c>
      <c r="M67" s="114">
        <f t="shared" si="1"/>
        <v>100</v>
      </c>
      <c r="N67" s="119">
        <f t="shared" si="2"/>
        <v>100</v>
      </c>
      <c r="O67" s="81">
        <v>302</v>
      </c>
      <c r="P67" s="51">
        <v>0</v>
      </c>
      <c r="Q67" s="51">
        <v>0</v>
      </c>
      <c r="R67" s="51">
        <v>0</v>
      </c>
      <c r="S67" s="117"/>
      <c r="T67" s="120"/>
      <c r="U67" s="83">
        <v>407</v>
      </c>
      <c r="V67" s="51">
        <v>1</v>
      </c>
      <c r="W67" s="51">
        <v>0</v>
      </c>
      <c r="X67" s="112">
        <v>0</v>
      </c>
      <c r="Y67" s="114">
        <f t="shared" si="3"/>
        <v>100</v>
      </c>
      <c r="Z67" s="119">
        <f t="shared" si="4"/>
        <v>100</v>
      </c>
    </row>
    <row r="68" spans="1:26" s="29" customFormat="1" ht="13.5" thickBot="1" x14ac:dyDescent="0.25">
      <c r="A68" s="15" t="s">
        <v>141</v>
      </c>
      <c r="B68" s="105">
        <v>10</v>
      </c>
      <c r="C68" s="51">
        <v>0</v>
      </c>
      <c r="D68" s="51">
        <v>0</v>
      </c>
      <c r="E68" s="51">
        <v>0</v>
      </c>
      <c r="F68" s="114"/>
      <c r="G68" s="119">
        <f t="shared" si="0"/>
        <v>100</v>
      </c>
      <c r="H68" s="65">
        <v>816</v>
      </c>
      <c r="I68" s="144">
        <v>67</v>
      </c>
      <c r="J68" s="143">
        <v>1</v>
      </c>
      <c r="K68" s="52">
        <v>0</v>
      </c>
      <c r="L68" s="51">
        <v>0</v>
      </c>
      <c r="M68" s="114">
        <f t="shared" si="1"/>
        <v>100</v>
      </c>
      <c r="N68" s="119">
        <f t="shared" si="2"/>
        <v>100</v>
      </c>
      <c r="O68" s="81">
        <v>264</v>
      </c>
      <c r="P68" s="51">
        <v>0</v>
      </c>
      <c r="Q68" s="51">
        <v>0</v>
      </c>
      <c r="R68" s="51">
        <v>0</v>
      </c>
      <c r="S68" s="117"/>
      <c r="T68" s="120"/>
      <c r="U68" s="83">
        <v>375</v>
      </c>
      <c r="V68" s="51">
        <v>3</v>
      </c>
      <c r="W68" s="51">
        <v>0</v>
      </c>
      <c r="X68" s="112">
        <v>0</v>
      </c>
      <c r="Y68" s="114">
        <f t="shared" si="3"/>
        <v>100</v>
      </c>
      <c r="Z68" s="119">
        <f t="shared" si="4"/>
        <v>100</v>
      </c>
    </row>
    <row r="69" spans="1:26" s="29" customFormat="1" ht="13.5" thickBot="1" x14ac:dyDescent="0.25">
      <c r="A69" s="15" t="s">
        <v>142</v>
      </c>
      <c r="B69" s="105">
        <v>5</v>
      </c>
      <c r="C69" s="51">
        <v>2</v>
      </c>
      <c r="D69" s="51">
        <v>1</v>
      </c>
      <c r="E69" s="51">
        <v>0</v>
      </c>
      <c r="F69" s="114">
        <f t="shared" si="5"/>
        <v>50</v>
      </c>
      <c r="G69" s="119">
        <f t="shared" si="0"/>
        <v>80</v>
      </c>
      <c r="H69" s="65">
        <v>989</v>
      </c>
      <c r="I69" s="144">
        <v>67</v>
      </c>
      <c r="J69" s="143">
        <v>4</v>
      </c>
      <c r="K69" s="52">
        <v>0</v>
      </c>
      <c r="L69" s="51">
        <v>0</v>
      </c>
      <c r="M69" s="114">
        <f t="shared" si="1"/>
        <v>100</v>
      </c>
      <c r="N69" s="119">
        <f t="shared" si="2"/>
        <v>100</v>
      </c>
      <c r="O69" s="81">
        <v>217</v>
      </c>
      <c r="P69" s="51">
        <v>0</v>
      </c>
      <c r="Q69" s="51">
        <v>0</v>
      </c>
      <c r="R69" s="51">
        <v>0</v>
      </c>
      <c r="S69" s="117"/>
      <c r="T69" s="120"/>
      <c r="U69" s="83">
        <v>320</v>
      </c>
      <c r="V69" s="51">
        <v>2</v>
      </c>
      <c r="W69" s="51">
        <v>0</v>
      </c>
      <c r="X69" s="112">
        <v>0</v>
      </c>
      <c r="Y69" s="114">
        <f t="shared" si="3"/>
        <v>100</v>
      </c>
      <c r="Z69" s="119">
        <f t="shared" si="4"/>
        <v>100</v>
      </c>
    </row>
    <row r="70" spans="1:26" s="29" customFormat="1" ht="13.5" thickBot="1" x14ac:dyDescent="0.25">
      <c r="A70" s="15" t="s">
        <v>143</v>
      </c>
      <c r="B70" s="105">
        <v>6</v>
      </c>
      <c r="C70" s="51">
        <v>1</v>
      </c>
      <c r="D70" s="51">
        <v>0</v>
      </c>
      <c r="E70" s="51">
        <v>0</v>
      </c>
      <c r="F70" s="114">
        <f t="shared" si="5"/>
        <v>100</v>
      </c>
      <c r="G70" s="119">
        <f t="shared" si="0"/>
        <v>100</v>
      </c>
      <c r="H70" s="65">
        <v>1190</v>
      </c>
      <c r="I70" s="144">
        <v>73</v>
      </c>
      <c r="J70" s="143">
        <v>1</v>
      </c>
      <c r="K70" s="52">
        <v>0</v>
      </c>
      <c r="L70" s="51">
        <v>0</v>
      </c>
      <c r="M70" s="114">
        <f t="shared" si="1"/>
        <v>100</v>
      </c>
      <c r="N70" s="119">
        <f t="shared" si="2"/>
        <v>100</v>
      </c>
      <c r="O70" s="81">
        <v>300</v>
      </c>
      <c r="P70" s="51">
        <v>0</v>
      </c>
      <c r="Q70" s="51">
        <v>0</v>
      </c>
      <c r="R70" s="51">
        <v>0</v>
      </c>
      <c r="S70" s="117"/>
      <c r="T70" s="120"/>
      <c r="U70" s="83">
        <v>334</v>
      </c>
      <c r="V70" s="51">
        <v>5</v>
      </c>
      <c r="W70" s="51">
        <v>0</v>
      </c>
      <c r="X70" s="112">
        <v>0</v>
      </c>
      <c r="Y70" s="114">
        <f t="shared" si="3"/>
        <v>100</v>
      </c>
      <c r="Z70" s="119">
        <f t="shared" si="4"/>
        <v>100</v>
      </c>
    </row>
    <row r="71" spans="1:26" s="29" customFormat="1" ht="13.5" thickBot="1" x14ac:dyDescent="0.25">
      <c r="A71" s="15" t="s">
        <v>144</v>
      </c>
      <c r="B71" s="105">
        <v>5</v>
      </c>
      <c r="C71" s="51">
        <v>1</v>
      </c>
      <c r="D71" s="51">
        <v>0</v>
      </c>
      <c r="E71" s="51">
        <v>0</v>
      </c>
      <c r="F71" s="114">
        <f t="shared" si="5"/>
        <v>100</v>
      </c>
      <c r="G71" s="119">
        <f t="shared" si="0"/>
        <v>100</v>
      </c>
      <c r="H71" s="65">
        <v>1214</v>
      </c>
      <c r="I71" s="144">
        <v>69</v>
      </c>
      <c r="J71" s="143">
        <v>1</v>
      </c>
      <c r="K71" s="52">
        <v>0</v>
      </c>
      <c r="L71" s="51">
        <v>1</v>
      </c>
      <c r="M71" s="114">
        <f t="shared" si="1"/>
        <v>0</v>
      </c>
      <c r="N71" s="119">
        <f t="shared" si="2"/>
        <v>98.550724637681157</v>
      </c>
      <c r="O71" s="81">
        <v>332</v>
      </c>
      <c r="P71" s="51">
        <v>0</v>
      </c>
      <c r="Q71" s="51">
        <v>0</v>
      </c>
      <c r="R71" s="51">
        <v>0</v>
      </c>
      <c r="S71" s="117"/>
      <c r="T71" s="120"/>
      <c r="U71" s="83">
        <v>216</v>
      </c>
      <c r="V71" s="51">
        <v>2</v>
      </c>
      <c r="W71" s="51">
        <v>0</v>
      </c>
      <c r="X71" s="112">
        <v>0</v>
      </c>
      <c r="Y71" s="114">
        <f t="shared" si="3"/>
        <v>100</v>
      </c>
      <c r="Z71" s="119">
        <f t="shared" si="4"/>
        <v>100</v>
      </c>
    </row>
    <row r="72" spans="1:26" s="29" customFormat="1" ht="13.5" thickBot="1" x14ac:dyDescent="0.25">
      <c r="A72" s="15" t="s">
        <v>145</v>
      </c>
      <c r="B72" s="105">
        <v>4</v>
      </c>
      <c r="C72" s="51">
        <v>0</v>
      </c>
      <c r="D72" s="51">
        <v>0</v>
      </c>
      <c r="E72" s="51">
        <v>0</v>
      </c>
      <c r="F72" s="114"/>
      <c r="G72" s="119">
        <f t="shared" si="0"/>
        <v>100</v>
      </c>
      <c r="H72" s="65">
        <v>1189</v>
      </c>
      <c r="I72" s="144">
        <v>91</v>
      </c>
      <c r="J72" s="143">
        <v>1</v>
      </c>
      <c r="K72" s="52">
        <v>0</v>
      </c>
      <c r="L72" s="51">
        <v>0</v>
      </c>
      <c r="M72" s="114">
        <f t="shared" si="1"/>
        <v>100</v>
      </c>
      <c r="N72" s="119">
        <f t="shared" si="2"/>
        <v>100</v>
      </c>
      <c r="O72" s="81">
        <v>341</v>
      </c>
      <c r="P72" s="51">
        <v>0</v>
      </c>
      <c r="Q72" s="51">
        <v>0</v>
      </c>
      <c r="R72" s="51">
        <v>0</v>
      </c>
      <c r="S72" s="117"/>
      <c r="T72" s="120"/>
      <c r="U72" s="83">
        <v>270</v>
      </c>
      <c r="V72" s="51">
        <v>4</v>
      </c>
      <c r="W72" s="51">
        <v>0</v>
      </c>
      <c r="X72" s="112">
        <v>0</v>
      </c>
      <c r="Y72" s="114">
        <f t="shared" si="3"/>
        <v>100</v>
      </c>
      <c r="Z72" s="119">
        <f t="shared" si="4"/>
        <v>100</v>
      </c>
    </row>
    <row r="73" spans="1:26" s="29" customFormat="1" ht="13.5" thickBot="1" x14ac:dyDescent="0.25">
      <c r="A73" s="15" t="s">
        <v>146</v>
      </c>
      <c r="B73" s="105">
        <v>2</v>
      </c>
      <c r="C73" s="51">
        <v>0</v>
      </c>
      <c r="D73" s="51">
        <v>0</v>
      </c>
      <c r="E73" s="51">
        <v>0</v>
      </c>
      <c r="F73" s="114"/>
      <c r="G73" s="119">
        <f t="shared" si="0"/>
        <v>100</v>
      </c>
      <c r="H73" s="65">
        <v>1304</v>
      </c>
      <c r="I73" s="144">
        <v>64</v>
      </c>
      <c r="J73" s="143">
        <v>3</v>
      </c>
      <c r="K73" s="52">
        <v>0</v>
      </c>
      <c r="L73" s="51">
        <v>1</v>
      </c>
      <c r="M73" s="114">
        <f t="shared" si="1"/>
        <v>66.666666666666671</v>
      </c>
      <c r="N73" s="119">
        <f t="shared" si="2"/>
        <v>98.4375</v>
      </c>
      <c r="O73" s="81">
        <v>301</v>
      </c>
      <c r="P73" s="51">
        <v>0</v>
      </c>
      <c r="Q73" s="51">
        <v>0</v>
      </c>
      <c r="R73" s="51">
        <v>0</v>
      </c>
      <c r="S73" s="117"/>
      <c r="T73" s="120"/>
      <c r="U73" s="83">
        <v>297</v>
      </c>
      <c r="V73" s="51">
        <v>1</v>
      </c>
      <c r="W73" s="51">
        <v>0</v>
      </c>
      <c r="X73" s="112">
        <v>0</v>
      </c>
      <c r="Y73" s="114">
        <f t="shared" si="3"/>
        <v>100</v>
      </c>
      <c r="Z73" s="119">
        <f t="shared" si="4"/>
        <v>100</v>
      </c>
    </row>
    <row r="74" spans="1:26" ht="13.5" thickBot="1" x14ac:dyDescent="0.25">
      <c r="A74" s="15" t="s">
        <v>149</v>
      </c>
      <c r="B74" s="105">
        <v>4</v>
      </c>
      <c r="C74" s="51">
        <v>1</v>
      </c>
      <c r="D74" s="51">
        <v>0</v>
      </c>
      <c r="E74" s="51">
        <v>0</v>
      </c>
      <c r="F74" s="114">
        <f t="shared" ref="F74:F135" si="6">100-(E74+D74)/C74*100</f>
        <v>100</v>
      </c>
      <c r="G74" s="119">
        <f t="shared" si="0"/>
        <v>100</v>
      </c>
      <c r="H74" s="65">
        <v>387</v>
      </c>
      <c r="I74" s="144">
        <v>25</v>
      </c>
      <c r="J74" s="143">
        <v>2</v>
      </c>
      <c r="K74" s="52">
        <v>0</v>
      </c>
      <c r="L74" s="51">
        <v>0</v>
      </c>
      <c r="M74" s="114">
        <f t="shared" ref="M74:M136" si="7">100-(L74+K74)/J74*100</f>
        <v>100</v>
      </c>
      <c r="N74" s="119">
        <f t="shared" si="2"/>
        <v>100</v>
      </c>
      <c r="O74" s="81">
        <v>89</v>
      </c>
      <c r="P74" s="51">
        <v>0</v>
      </c>
      <c r="Q74" s="51">
        <v>0</v>
      </c>
      <c r="R74" s="51">
        <v>0</v>
      </c>
      <c r="S74" s="117"/>
      <c r="T74" s="120"/>
      <c r="U74" s="83">
        <v>139</v>
      </c>
      <c r="V74" s="51">
        <v>2</v>
      </c>
      <c r="W74" s="51">
        <v>0</v>
      </c>
      <c r="X74" s="112">
        <v>0</v>
      </c>
      <c r="Y74" s="114">
        <f t="shared" ref="Y74:Y137" si="8">100-(X74+W74)/V74*100</f>
        <v>100</v>
      </c>
      <c r="Z74" s="119">
        <f t="shared" si="4"/>
        <v>100</v>
      </c>
    </row>
    <row r="75" spans="1:26" ht="13.5" thickBot="1" x14ac:dyDescent="0.25">
      <c r="A75" s="15" t="s">
        <v>147</v>
      </c>
      <c r="B75" s="105">
        <v>3</v>
      </c>
      <c r="C75" s="51">
        <v>1</v>
      </c>
      <c r="D75" s="51">
        <v>0</v>
      </c>
      <c r="E75" s="51">
        <v>0</v>
      </c>
      <c r="F75" s="114">
        <f t="shared" si="6"/>
        <v>100</v>
      </c>
      <c r="G75" s="119">
        <f t="shared" ref="G75:G137" si="9">100-(E75+D75)/B75*100</f>
        <v>100</v>
      </c>
      <c r="H75" s="65">
        <v>502</v>
      </c>
      <c r="I75" s="144">
        <v>22</v>
      </c>
      <c r="J75" s="143">
        <v>0</v>
      </c>
      <c r="K75" s="52">
        <v>0</v>
      </c>
      <c r="L75" s="51">
        <v>0</v>
      </c>
      <c r="M75" s="114"/>
      <c r="N75" s="119">
        <f t="shared" ref="N75:N137" si="10">100-(L75+K75)/I75*100</f>
        <v>100</v>
      </c>
      <c r="O75" s="81">
        <v>122</v>
      </c>
      <c r="P75" s="51">
        <v>0</v>
      </c>
      <c r="Q75" s="51">
        <v>0</v>
      </c>
      <c r="R75" s="51">
        <v>0</v>
      </c>
      <c r="S75" s="117"/>
      <c r="T75" s="120"/>
      <c r="U75" s="83">
        <v>147</v>
      </c>
      <c r="V75" s="51">
        <v>2</v>
      </c>
      <c r="W75" s="51">
        <v>0</v>
      </c>
      <c r="X75" s="112">
        <v>0</v>
      </c>
      <c r="Y75" s="114">
        <f t="shared" si="8"/>
        <v>100</v>
      </c>
      <c r="Z75" s="119">
        <f t="shared" ref="Z75:Z137" si="11">100-(X75+W75)/U75*100</f>
        <v>100</v>
      </c>
    </row>
    <row r="76" spans="1:26" ht="13.5" thickBot="1" x14ac:dyDescent="0.25">
      <c r="A76" s="15" t="s">
        <v>148</v>
      </c>
      <c r="B76" s="105">
        <v>4</v>
      </c>
      <c r="C76" s="51">
        <v>0</v>
      </c>
      <c r="D76" s="51">
        <v>0</v>
      </c>
      <c r="E76" s="51">
        <v>0</v>
      </c>
      <c r="F76" s="114"/>
      <c r="G76" s="119">
        <f t="shared" si="9"/>
        <v>100</v>
      </c>
      <c r="H76" s="65">
        <v>795</v>
      </c>
      <c r="I76" s="144">
        <v>99</v>
      </c>
      <c r="J76" s="143">
        <v>0</v>
      </c>
      <c r="K76" s="52">
        <v>0</v>
      </c>
      <c r="L76" s="51">
        <v>0</v>
      </c>
      <c r="M76" s="114"/>
      <c r="N76" s="119">
        <f t="shared" si="10"/>
        <v>100</v>
      </c>
      <c r="O76" s="81">
        <v>317</v>
      </c>
      <c r="P76" s="51">
        <v>0</v>
      </c>
      <c r="Q76" s="51">
        <v>0</v>
      </c>
      <c r="R76" s="51">
        <v>0</v>
      </c>
      <c r="S76" s="117"/>
      <c r="T76" s="120"/>
      <c r="U76" s="83">
        <v>301</v>
      </c>
      <c r="V76" s="51">
        <v>1</v>
      </c>
      <c r="W76" s="51">
        <v>0</v>
      </c>
      <c r="X76" s="112">
        <v>0</v>
      </c>
      <c r="Y76" s="114">
        <f t="shared" si="8"/>
        <v>100</v>
      </c>
      <c r="Z76" s="119">
        <f t="shared" si="11"/>
        <v>100</v>
      </c>
    </row>
    <row r="77" spans="1:26" ht="13.5" thickBot="1" x14ac:dyDescent="0.25">
      <c r="A77" s="15" t="s">
        <v>150</v>
      </c>
      <c r="B77" s="105">
        <v>3</v>
      </c>
      <c r="C77" s="51">
        <v>2</v>
      </c>
      <c r="D77" s="51">
        <v>0</v>
      </c>
      <c r="E77" s="51">
        <v>0</v>
      </c>
      <c r="F77" s="114">
        <f t="shared" si="6"/>
        <v>100</v>
      </c>
      <c r="G77" s="119">
        <f t="shared" si="9"/>
        <v>100</v>
      </c>
      <c r="H77" s="65">
        <v>959</v>
      </c>
      <c r="I77" s="144">
        <v>92</v>
      </c>
      <c r="J77" s="143">
        <v>3</v>
      </c>
      <c r="K77" s="52">
        <v>0</v>
      </c>
      <c r="L77" s="51">
        <v>1</v>
      </c>
      <c r="M77" s="114">
        <f t="shared" si="7"/>
        <v>66.666666666666671</v>
      </c>
      <c r="N77" s="119">
        <f t="shared" si="10"/>
        <v>98.913043478260875</v>
      </c>
      <c r="O77" s="81">
        <v>368</v>
      </c>
      <c r="P77" s="51">
        <v>0</v>
      </c>
      <c r="Q77" s="51">
        <v>0</v>
      </c>
      <c r="R77" s="51">
        <v>0</v>
      </c>
      <c r="S77" s="117"/>
      <c r="T77" s="120"/>
      <c r="U77" s="83">
        <v>411</v>
      </c>
      <c r="V77" s="51">
        <v>0</v>
      </c>
      <c r="W77" s="51">
        <v>0</v>
      </c>
      <c r="X77" s="112">
        <v>0</v>
      </c>
      <c r="Y77" s="114"/>
      <c r="Z77" s="119">
        <f t="shared" si="11"/>
        <v>100</v>
      </c>
    </row>
    <row r="78" spans="1:26" ht="13.5" thickBot="1" x14ac:dyDescent="0.25">
      <c r="A78" s="15" t="s">
        <v>151</v>
      </c>
      <c r="B78" s="105">
        <v>4</v>
      </c>
      <c r="C78" s="51">
        <v>1</v>
      </c>
      <c r="D78" s="51">
        <v>0</v>
      </c>
      <c r="E78" s="51">
        <v>0</v>
      </c>
      <c r="F78" s="114">
        <f t="shared" si="6"/>
        <v>100</v>
      </c>
      <c r="G78" s="119">
        <f t="shared" si="9"/>
        <v>100</v>
      </c>
      <c r="H78" s="65">
        <v>759</v>
      </c>
      <c r="I78" s="144">
        <v>41</v>
      </c>
      <c r="J78" s="143">
        <v>0</v>
      </c>
      <c r="K78" s="52">
        <v>0</v>
      </c>
      <c r="L78" s="51">
        <v>0</v>
      </c>
      <c r="M78" s="114"/>
      <c r="N78" s="119">
        <f t="shared" si="10"/>
        <v>100</v>
      </c>
      <c r="O78" s="81">
        <v>166</v>
      </c>
      <c r="P78" s="51">
        <v>0</v>
      </c>
      <c r="Q78" s="51">
        <v>0</v>
      </c>
      <c r="R78" s="51">
        <v>0</v>
      </c>
      <c r="S78" s="117"/>
      <c r="T78" s="120"/>
      <c r="U78" s="83">
        <v>254</v>
      </c>
      <c r="V78" s="51">
        <v>3</v>
      </c>
      <c r="W78" s="51">
        <v>0</v>
      </c>
      <c r="X78" s="112">
        <v>1</v>
      </c>
      <c r="Y78" s="114">
        <f t="shared" si="8"/>
        <v>66.666666666666671</v>
      </c>
      <c r="Z78" s="119">
        <f t="shared" si="11"/>
        <v>99.606299212598429</v>
      </c>
    </row>
    <row r="79" spans="1:26" ht="13.5" thickBot="1" x14ac:dyDescent="0.25">
      <c r="A79" s="15" t="s">
        <v>152</v>
      </c>
      <c r="B79" s="105">
        <v>9</v>
      </c>
      <c r="C79" s="51">
        <v>1</v>
      </c>
      <c r="D79" s="51">
        <v>0</v>
      </c>
      <c r="E79" s="51">
        <v>0</v>
      </c>
      <c r="F79" s="114">
        <f t="shared" si="6"/>
        <v>100</v>
      </c>
      <c r="G79" s="119">
        <f t="shared" si="9"/>
        <v>100</v>
      </c>
      <c r="H79" s="65">
        <v>747</v>
      </c>
      <c r="I79" s="144">
        <v>76</v>
      </c>
      <c r="J79" s="143">
        <v>1</v>
      </c>
      <c r="K79" s="51">
        <v>0</v>
      </c>
      <c r="L79" s="51">
        <v>1</v>
      </c>
      <c r="M79" s="114">
        <f t="shared" si="7"/>
        <v>0</v>
      </c>
      <c r="N79" s="119">
        <f t="shared" si="10"/>
        <v>98.684210526315795</v>
      </c>
      <c r="O79" s="81">
        <v>152</v>
      </c>
      <c r="P79" s="51">
        <v>0</v>
      </c>
      <c r="Q79" s="51">
        <v>0</v>
      </c>
      <c r="R79" s="51">
        <v>0</v>
      </c>
      <c r="S79" s="117"/>
      <c r="T79" s="120"/>
      <c r="U79" s="83">
        <v>291</v>
      </c>
      <c r="V79" s="51">
        <v>1</v>
      </c>
      <c r="W79" s="51">
        <v>0</v>
      </c>
      <c r="X79" s="112">
        <v>1</v>
      </c>
      <c r="Y79" s="114">
        <f t="shared" si="8"/>
        <v>0</v>
      </c>
      <c r="Z79" s="119">
        <f t="shared" si="11"/>
        <v>99.656357388316152</v>
      </c>
    </row>
    <row r="80" spans="1:26" ht="13.5" thickBot="1" x14ac:dyDescent="0.25">
      <c r="A80" s="15" t="s">
        <v>153</v>
      </c>
      <c r="B80" s="105">
        <v>10</v>
      </c>
      <c r="C80" s="51">
        <v>1</v>
      </c>
      <c r="D80" s="51">
        <v>0</v>
      </c>
      <c r="E80" s="51">
        <v>0</v>
      </c>
      <c r="F80" s="114">
        <f t="shared" si="6"/>
        <v>100</v>
      </c>
      <c r="G80" s="119">
        <f t="shared" si="9"/>
        <v>100</v>
      </c>
      <c r="H80" s="65">
        <v>1060</v>
      </c>
      <c r="I80" s="144">
        <v>71</v>
      </c>
      <c r="J80" s="143">
        <v>0</v>
      </c>
      <c r="K80" s="51">
        <v>0</v>
      </c>
      <c r="L80" s="51">
        <v>0</v>
      </c>
      <c r="M80" s="114"/>
      <c r="N80" s="119">
        <f t="shared" si="10"/>
        <v>100</v>
      </c>
      <c r="O80" s="81">
        <v>188</v>
      </c>
      <c r="P80" s="51">
        <v>0</v>
      </c>
      <c r="Q80" s="51">
        <v>0</v>
      </c>
      <c r="R80" s="51">
        <v>0</v>
      </c>
      <c r="S80" s="117"/>
      <c r="T80" s="120"/>
      <c r="U80" s="83">
        <v>341</v>
      </c>
      <c r="V80" s="51">
        <v>0</v>
      </c>
      <c r="W80" s="51">
        <v>0</v>
      </c>
      <c r="X80" s="112">
        <v>0</v>
      </c>
      <c r="Y80" s="114"/>
      <c r="Z80" s="119">
        <f t="shared" si="11"/>
        <v>100</v>
      </c>
    </row>
    <row r="81" spans="1:26" ht="13.5" thickBot="1" x14ac:dyDescent="0.25">
      <c r="A81" s="15" t="s">
        <v>154</v>
      </c>
      <c r="B81" s="105">
        <v>16</v>
      </c>
      <c r="C81" s="51">
        <v>3</v>
      </c>
      <c r="D81" s="51">
        <v>0</v>
      </c>
      <c r="E81" s="51">
        <v>1</v>
      </c>
      <c r="F81" s="114">
        <f t="shared" si="6"/>
        <v>66.666666666666671</v>
      </c>
      <c r="G81" s="119">
        <f t="shared" si="9"/>
        <v>93.75</v>
      </c>
      <c r="H81" s="65">
        <v>735</v>
      </c>
      <c r="I81" s="144">
        <v>79</v>
      </c>
      <c r="J81" s="143">
        <v>1</v>
      </c>
      <c r="K81" s="51">
        <v>0</v>
      </c>
      <c r="L81" s="51">
        <v>1</v>
      </c>
      <c r="M81" s="114">
        <f t="shared" si="7"/>
        <v>0</v>
      </c>
      <c r="N81" s="119">
        <f t="shared" si="10"/>
        <v>98.734177215189874</v>
      </c>
      <c r="O81" s="81">
        <v>186</v>
      </c>
      <c r="P81" s="51">
        <v>0</v>
      </c>
      <c r="Q81" s="51">
        <v>0</v>
      </c>
      <c r="R81" s="51">
        <v>0</v>
      </c>
      <c r="S81" s="117"/>
      <c r="T81" s="120"/>
      <c r="U81" s="83">
        <v>350</v>
      </c>
      <c r="V81" s="51">
        <v>4</v>
      </c>
      <c r="W81" s="51">
        <v>0</v>
      </c>
      <c r="X81" s="112">
        <v>0</v>
      </c>
      <c r="Y81" s="114">
        <f t="shared" si="8"/>
        <v>100</v>
      </c>
      <c r="Z81" s="119">
        <f t="shared" si="11"/>
        <v>100</v>
      </c>
    </row>
    <row r="82" spans="1:26" ht="13.5" thickBot="1" x14ac:dyDescent="0.25">
      <c r="A82" s="15" t="s">
        <v>155</v>
      </c>
      <c r="B82" s="105">
        <v>4</v>
      </c>
      <c r="C82" s="51">
        <v>1</v>
      </c>
      <c r="D82" s="51">
        <v>1</v>
      </c>
      <c r="E82" s="51">
        <v>0</v>
      </c>
      <c r="F82" s="114">
        <f t="shared" si="6"/>
        <v>0</v>
      </c>
      <c r="G82" s="119">
        <f t="shared" si="9"/>
        <v>75</v>
      </c>
      <c r="H82" s="65">
        <v>922</v>
      </c>
      <c r="I82" s="144">
        <v>103</v>
      </c>
      <c r="J82" s="143">
        <v>1</v>
      </c>
      <c r="K82" s="51">
        <v>0</v>
      </c>
      <c r="L82" s="51">
        <v>0</v>
      </c>
      <c r="M82" s="114">
        <f t="shared" si="7"/>
        <v>100</v>
      </c>
      <c r="N82" s="119">
        <f t="shared" si="10"/>
        <v>100</v>
      </c>
      <c r="O82" s="81">
        <v>185</v>
      </c>
      <c r="P82" s="51">
        <v>0</v>
      </c>
      <c r="Q82" s="51">
        <v>0</v>
      </c>
      <c r="R82" s="51">
        <v>0</v>
      </c>
      <c r="S82" s="117"/>
      <c r="T82" s="120"/>
      <c r="U82" s="83">
        <v>225</v>
      </c>
      <c r="V82" s="51">
        <v>5</v>
      </c>
      <c r="W82" s="51">
        <v>0</v>
      </c>
      <c r="X82" s="112">
        <v>3</v>
      </c>
      <c r="Y82" s="114">
        <f t="shared" si="8"/>
        <v>40</v>
      </c>
      <c r="Z82" s="119">
        <f t="shared" si="11"/>
        <v>98.666666666666671</v>
      </c>
    </row>
    <row r="83" spans="1:26" ht="13.5" thickBot="1" x14ac:dyDescent="0.25">
      <c r="A83" s="15" t="s">
        <v>37</v>
      </c>
      <c r="B83" s="105">
        <v>12</v>
      </c>
      <c r="C83" s="51">
        <v>0</v>
      </c>
      <c r="D83" s="51">
        <v>0</v>
      </c>
      <c r="E83" s="51">
        <v>0</v>
      </c>
      <c r="F83" s="114"/>
      <c r="G83" s="119">
        <f t="shared" si="9"/>
        <v>100</v>
      </c>
      <c r="H83" s="65">
        <v>1515</v>
      </c>
      <c r="I83" s="144">
        <v>129</v>
      </c>
      <c r="J83" s="143">
        <v>1</v>
      </c>
      <c r="K83" s="51">
        <v>0</v>
      </c>
      <c r="L83" s="51">
        <v>0</v>
      </c>
      <c r="M83" s="114">
        <f t="shared" si="7"/>
        <v>100</v>
      </c>
      <c r="N83" s="119">
        <f t="shared" si="10"/>
        <v>100</v>
      </c>
      <c r="O83" s="81">
        <v>247</v>
      </c>
      <c r="P83" s="51">
        <v>0</v>
      </c>
      <c r="Q83" s="51">
        <v>0</v>
      </c>
      <c r="R83" s="51">
        <v>0</v>
      </c>
      <c r="S83" s="117"/>
      <c r="T83" s="120"/>
      <c r="U83" s="83">
        <v>385</v>
      </c>
      <c r="V83" s="51">
        <v>1</v>
      </c>
      <c r="W83" s="51">
        <v>0</v>
      </c>
      <c r="X83" s="112">
        <v>0</v>
      </c>
      <c r="Y83" s="114">
        <f t="shared" si="8"/>
        <v>100</v>
      </c>
      <c r="Z83" s="119">
        <f t="shared" si="11"/>
        <v>100</v>
      </c>
    </row>
    <row r="84" spans="1:26" ht="13.5" thickBot="1" x14ac:dyDescent="0.25">
      <c r="A84" s="15" t="s">
        <v>156</v>
      </c>
      <c r="B84" s="105">
        <v>11</v>
      </c>
      <c r="C84" s="51">
        <v>5</v>
      </c>
      <c r="D84" s="51">
        <v>0</v>
      </c>
      <c r="E84" s="51">
        <v>2</v>
      </c>
      <c r="F84" s="114">
        <f t="shared" si="6"/>
        <v>60</v>
      </c>
      <c r="G84" s="119">
        <f t="shared" si="9"/>
        <v>81.818181818181813</v>
      </c>
      <c r="H84" s="65">
        <v>1652</v>
      </c>
      <c r="I84" s="144">
        <v>113</v>
      </c>
      <c r="J84" s="143">
        <v>3</v>
      </c>
      <c r="K84" s="51">
        <v>0</v>
      </c>
      <c r="L84" s="51">
        <v>0</v>
      </c>
      <c r="M84" s="114">
        <f t="shared" si="7"/>
        <v>100</v>
      </c>
      <c r="N84" s="119">
        <f t="shared" si="10"/>
        <v>100</v>
      </c>
      <c r="O84" s="81">
        <v>344</v>
      </c>
      <c r="P84" s="51">
        <v>0</v>
      </c>
      <c r="Q84" s="51">
        <v>0</v>
      </c>
      <c r="R84" s="51">
        <v>0</v>
      </c>
      <c r="S84" s="117"/>
      <c r="T84" s="120"/>
      <c r="U84" s="83">
        <v>387</v>
      </c>
      <c r="V84" s="51">
        <v>8</v>
      </c>
      <c r="W84" s="51">
        <v>0</v>
      </c>
      <c r="X84" s="112">
        <v>0</v>
      </c>
      <c r="Y84" s="114">
        <f t="shared" si="8"/>
        <v>100</v>
      </c>
      <c r="Z84" s="119">
        <f t="shared" si="11"/>
        <v>100</v>
      </c>
    </row>
    <row r="85" spans="1:26" ht="13.5" thickBot="1" x14ac:dyDescent="0.25">
      <c r="A85" s="15" t="s">
        <v>157</v>
      </c>
      <c r="B85" s="105">
        <v>8</v>
      </c>
      <c r="C85" s="51">
        <v>1</v>
      </c>
      <c r="D85" s="51">
        <v>0</v>
      </c>
      <c r="E85" s="51">
        <v>0</v>
      </c>
      <c r="F85" s="114">
        <f t="shared" si="6"/>
        <v>100</v>
      </c>
      <c r="G85" s="119">
        <f t="shared" si="9"/>
        <v>100</v>
      </c>
      <c r="H85" s="65">
        <v>1123</v>
      </c>
      <c r="I85" s="144">
        <v>78</v>
      </c>
      <c r="J85" s="143">
        <v>1</v>
      </c>
      <c r="K85" s="51">
        <v>0</v>
      </c>
      <c r="L85" s="51">
        <v>1</v>
      </c>
      <c r="M85" s="114">
        <f t="shared" si="7"/>
        <v>0</v>
      </c>
      <c r="N85" s="119">
        <f t="shared" si="10"/>
        <v>98.717948717948715</v>
      </c>
      <c r="O85" s="81">
        <v>201</v>
      </c>
      <c r="P85" s="51">
        <v>0</v>
      </c>
      <c r="Q85" s="51">
        <v>0</v>
      </c>
      <c r="R85" s="51">
        <v>0</v>
      </c>
      <c r="S85" s="117"/>
      <c r="T85" s="120"/>
      <c r="U85" s="83">
        <v>349</v>
      </c>
      <c r="V85" s="51">
        <v>6</v>
      </c>
      <c r="W85" s="51">
        <v>0</v>
      </c>
      <c r="X85" s="112">
        <v>0</v>
      </c>
      <c r="Y85" s="114">
        <f t="shared" si="8"/>
        <v>100</v>
      </c>
      <c r="Z85" s="119">
        <f t="shared" si="11"/>
        <v>100</v>
      </c>
    </row>
    <row r="86" spans="1:26" ht="13.5" thickBot="1" x14ac:dyDescent="0.25">
      <c r="A86" s="15" t="s">
        <v>158</v>
      </c>
      <c r="B86" s="105">
        <v>9</v>
      </c>
      <c r="C86" s="51">
        <v>1</v>
      </c>
      <c r="D86" s="51">
        <v>0</v>
      </c>
      <c r="E86" s="51">
        <v>0</v>
      </c>
      <c r="F86" s="114">
        <f t="shared" si="6"/>
        <v>100</v>
      </c>
      <c r="G86" s="119">
        <f t="shared" si="9"/>
        <v>100</v>
      </c>
      <c r="H86" s="65">
        <v>1459</v>
      </c>
      <c r="I86" s="144">
        <v>97</v>
      </c>
      <c r="J86" s="143">
        <v>2</v>
      </c>
      <c r="K86" s="51">
        <v>0</v>
      </c>
      <c r="L86" s="51">
        <v>0</v>
      </c>
      <c r="M86" s="114">
        <f t="shared" si="7"/>
        <v>100</v>
      </c>
      <c r="N86" s="119">
        <f t="shared" si="10"/>
        <v>100</v>
      </c>
      <c r="O86" s="81">
        <v>410</v>
      </c>
      <c r="P86" s="51">
        <v>0</v>
      </c>
      <c r="Q86" s="51">
        <v>0</v>
      </c>
      <c r="R86" s="51">
        <v>0</v>
      </c>
      <c r="S86" s="117"/>
      <c r="T86" s="120"/>
      <c r="U86" s="83">
        <v>405</v>
      </c>
      <c r="V86" s="51">
        <v>3</v>
      </c>
      <c r="W86" s="51">
        <v>0</v>
      </c>
      <c r="X86" s="112">
        <v>0</v>
      </c>
      <c r="Y86" s="114">
        <f t="shared" si="8"/>
        <v>100</v>
      </c>
      <c r="Z86" s="119">
        <f t="shared" si="11"/>
        <v>100</v>
      </c>
    </row>
    <row r="87" spans="1:26" ht="13.5" thickBot="1" x14ac:dyDescent="0.25">
      <c r="A87" s="15" t="s">
        <v>50</v>
      </c>
      <c r="B87" s="105">
        <v>10</v>
      </c>
      <c r="C87" s="51">
        <v>1</v>
      </c>
      <c r="D87" s="51">
        <v>0</v>
      </c>
      <c r="E87" s="51">
        <v>0</v>
      </c>
      <c r="F87" s="114">
        <f t="shared" si="6"/>
        <v>100</v>
      </c>
      <c r="G87" s="119">
        <f t="shared" si="9"/>
        <v>100</v>
      </c>
      <c r="H87" s="65">
        <v>1450</v>
      </c>
      <c r="I87" s="144">
        <v>54</v>
      </c>
      <c r="J87" s="143">
        <v>0</v>
      </c>
      <c r="K87" s="51">
        <v>0</v>
      </c>
      <c r="L87" s="51">
        <v>0</v>
      </c>
      <c r="M87" s="114"/>
      <c r="N87" s="119">
        <f t="shared" si="10"/>
        <v>100</v>
      </c>
      <c r="O87" s="81">
        <v>308</v>
      </c>
      <c r="P87" s="51">
        <v>0</v>
      </c>
      <c r="Q87" s="51">
        <v>0</v>
      </c>
      <c r="R87" s="51">
        <v>0</v>
      </c>
      <c r="S87" s="117"/>
      <c r="T87" s="120"/>
      <c r="U87" s="83">
        <v>442</v>
      </c>
      <c r="V87" s="51">
        <v>5</v>
      </c>
      <c r="W87" s="51">
        <v>0</v>
      </c>
      <c r="X87" s="112">
        <v>0</v>
      </c>
      <c r="Y87" s="114">
        <f t="shared" si="8"/>
        <v>100</v>
      </c>
      <c r="Z87" s="119">
        <f t="shared" si="11"/>
        <v>100</v>
      </c>
    </row>
    <row r="88" spans="1:26" ht="13.5" thickBot="1" x14ac:dyDescent="0.25">
      <c r="A88" s="15" t="s">
        <v>159</v>
      </c>
      <c r="B88" s="105">
        <v>12</v>
      </c>
      <c r="C88" s="51">
        <v>0</v>
      </c>
      <c r="D88" s="51">
        <v>0</v>
      </c>
      <c r="E88" s="51">
        <v>0</v>
      </c>
      <c r="F88" s="114"/>
      <c r="G88" s="119">
        <f t="shared" si="9"/>
        <v>100</v>
      </c>
      <c r="H88" s="65">
        <v>1549</v>
      </c>
      <c r="I88" s="144">
        <v>107</v>
      </c>
      <c r="J88" s="143">
        <v>0</v>
      </c>
      <c r="K88" s="51">
        <v>0</v>
      </c>
      <c r="L88" s="51">
        <v>0</v>
      </c>
      <c r="M88" s="114"/>
      <c r="N88" s="119">
        <f t="shared" si="10"/>
        <v>100</v>
      </c>
      <c r="O88" s="81">
        <v>478</v>
      </c>
      <c r="P88" s="51">
        <v>0</v>
      </c>
      <c r="Q88" s="51">
        <v>0</v>
      </c>
      <c r="R88" s="51">
        <v>0</v>
      </c>
      <c r="S88" s="117"/>
      <c r="T88" s="120"/>
      <c r="U88" s="83">
        <v>656</v>
      </c>
      <c r="V88" s="51">
        <v>8</v>
      </c>
      <c r="W88" s="51">
        <v>0</v>
      </c>
      <c r="X88" s="112">
        <v>1</v>
      </c>
      <c r="Y88" s="114">
        <f t="shared" si="8"/>
        <v>87.5</v>
      </c>
      <c r="Z88" s="119">
        <f t="shared" si="11"/>
        <v>99.847560975609753</v>
      </c>
    </row>
    <row r="89" spans="1:26" ht="13.5" thickBot="1" x14ac:dyDescent="0.25">
      <c r="A89" s="15" t="s">
        <v>160</v>
      </c>
      <c r="B89" s="105">
        <v>12</v>
      </c>
      <c r="C89" s="51">
        <v>2</v>
      </c>
      <c r="D89" s="51">
        <v>1</v>
      </c>
      <c r="E89" s="51">
        <v>1</v>
      </c>
      <c r="F89" s="114">
        <f t="shared" si="6"/>
        <v>0</v>
      </c>
      <c r="G89" s="119">
        <f t="shared" si="9"/>
        <v>83.333333333333343</v>
      </c>
      <c r="H89" s="65">
        <v>1510</v>
      </c>
      <c r="I89" s="144">
        <v>88</v>
      </c>
      <c r="J89" s="143">
        <v>5</v>
      </c>
      <c r="K89" s="51">
        <v>0</v>
      </c>
      <c r="L89" s="51">
        <v>1</v>
      </c>
      <c r="M89" s="114">
        <f t="shared" si="7"/>
        <v>80</v>
      </c>
      <c r="N89" s="119">
        <f t="shared" si="10"/>
        <v>98.86363636363636</v>
      </c>
      <c r="O89" s="81">
        <v>393</v>
      </c>
      <c r="P89" s="51">
        <v>0</v>
      </c>
      <c r="Q89" s="51">
        <v>0</v>
      </c>
      <c r="R89" s="51">
        <v>0</v>
      </c>
      <c r="S89" s="117"/>
      <c r="T89" s="120"/>
      <c r="U89" s="83">
        <v>395</v>
      </c>
      <c r="V89" s="51">
        <v>11</v>
      </c>
      <c r="W89" s="51">
        <v>0</v>
      </c>
      <c r="X89" s="112">
        <v>0</v>
      </c>
      <c r="Y89" s="114">
        <f t="shared" si="8"/>
        <v>100</v>
      </c>
      <c r="Z89" s="119">
        <f t="shared" si="11"/>
        <v>100</v>
      </c>
    </row>
    <row r="90" spans="1:26" ht="13.5" thickBot="1" x14ac:dyDescent="0.25">
      <c r="A90" s="15" t="s">
        <v>161</v>
      </c>
      <c r="B90" s="105">
        <v>3</v>
      </c>
      <c r="C90" s="51">
        <v>1</v>
      </c>
      <c r="D90" s="51">
        <v>0</v>
      </c>
      <c r="E90" s="51">
        <v>0</v>
      </c>
      <c r="F90" s="114">
        <f t="shared" si="6"/>
        <v>100</v>
      </c>
      <c r="G90" s="119">
        <f t="shared" si="9"/>
        <v>100</v>
      </c>
      <c r="H90" s="65">
        <v>1003</v>
      </c>
      <c r="I90" s="144">
        <v>85</v>
      </c>
      <c r="J90" s="143">
        <v>1</v>
      </c>
      <c r="K90" s="51">
        <v>0</v>
      </c>
      <c r="L90" s="51">
        <v>0</v>
      </c>
      <c r="M90" s="114">
        <f t="shared" si="7"/>
        <v>100</v>
      </c>
      <c r="N90" s="119">
        <f t="shared" si="10"/>
        <v>100</v>
      </c>
      <c r="O90" s="81">
        <v>286</v>
      </c>
      <c r="P90" s="51">
        <v>0</v>
      </c>
      <c r="Q90" s="51">
        <v>0</v>
      </c>
      <c r="R90" s="51">
        <v>0</v>
      </c>
      <c r="S90" s="117"/>
      <c r="T90" s="120"/>
      <c r="U90" s="83">
        <v>281</v>
      </c>
      <c r="V90" s="51">
        <v>17</v>
      </c>
      <c r="W90" s="51">
        <v>0</v>
      </c>
      <c r="X90" s="112">
        <v>4</v>
      </c>
      <c r="Y90" s="114">
        <f t="shared" si="8"/>
        <v>76.470588235294116</v>
      </c>
      <c r="Z90" s="119">
        <f t="shared" si="11"/>
        <v>98.57651245551601</v>
      </c>
    </row>
    <row r="91" spans="1:26" ht="13.5" thickBot="1" x14ac:dyDescent="0.25">
      <c r="A91" s="15" t="s">
        <v>162</v>
      </c>
      <c r="B91" s="105">
        <v>7</v>
      </c>
      <c r="C91" s="51">
        <v>1</v>
      </c>
      <c r="D91" s="51">
        <v>0</v>
      </c>
      <c r="E91" s="51">
        <v>0</v>
      </c>
      <c r="F91" s="114">
        <f t="shared" si="6"/>
        <v>100</v>
      </c>
      <c r="G91" s="119">
        <f t="shared" si="9"/>
        <v>100</v>
      </c>
      <c r="H91" s="65">
        <v>584</v>
      </c>
      <c r="I91" s="144">
        <v>43</v>
      </c>
      <c r="J91" s="143">
        <v>3</v>
      </c>
      <c r="K91" s="51">
        <v>0</v>
      </c>
      <c r="L91" s="51">
        <v>0</v>
      </c>
      <c r="M91" s="114">
        <f t="shared" si="7"/>
        <v>100</v>
      </c>
      <c r="N91" s="119">
        <f t="shared" si="10"/>
        <v>100</v>
      </c>
      <c r="O91" s="81">
        <v>162</v>
      </c>
      <c r="P91" s="51">
        <v>0</v>
      </c>
      <c r="Q91" s="51">
        <v>0</v>
      </c>
      <c r="R91" s="51">
        <v>0</v>
      </c>
      <c r="S91" s="117"/>
      <c r="T91" s="120"/>
      <c r="U91" s="83">
        <v>189</v>
      </c>
      <c r="V91" s="51">
        <v>7</v>
      </c>
      <c r="W91" s="51">
        <v>0</v>
      </c>
      <c r="X91" s="112">
        <v>0</v>
      </c>
      <c r="Y91" s="114">
        <f t="shared" si="8"/>
        <v>100</v>
      </c>
      <c r="Z91" s="119">
        <f t="shared" si="11"/>
        <v>100</v>
      </c>
    </row>
    <row r="92" spans="1:26" ht="13.5" thickBot="1" x14ac:dyDescent="0.25">
      <c r="A92" s="15" t="s">
        <v>163</v>
      </c>
      <c r="B92" s="105">
        <v>5</v>
      </c>
      <c r="C92" s="51">
        <v>1</v>
      </c>
      <c r="D92" s="51">
        <v>0</v>
      </c>
      <c r="E92" s="51">
        <v>0</v>
      </c>
      <c r="F92" s="114">
        <f t="shared" si="6"/>
        <v>100</v>
      </c>
      <c r="G92" s="119">
        <f t="shared" si="9"/>
        <v>100</v>
      </c>
      <c r="H92" s="65">
        <v>890</v>
      </c>
      <c r="I92" s="144">
        <v>73</v>
      </c>
      <c r="J92" s="143">
        <v>3</v>
      </c>
      <c r="K92" s="51">
        <v>0</v>
      </c>
      <c r="L92" s="51">
        <v>0</v>
      </c>
      <c r="M92" s="114">
        <f t="shared" si="7"/>
        <v>100</v>
      </c>
      <c r="N92" s="119">
        <f t="shared" si="10"/>
        <v>100</v>
      </c>
      <c r="O92" s="81">
        <v>307</v>
      </c>
      <c r="P92" s="51">
        <v>0</v>
      </c>
      <c r="Q92" s="51">
        <v>0</v>
      </c>
      <c r="R92" s="51">
        <v>0</v>
      </c>
      <c r="S92" s="117"/>
      <c r="T92" s="120"/>
      <c r="U92" s="83">
        <v>269</v>
      </c>
      <c r="V92" s="51">
        <v>5</v>
      </c>
      <c r="W92" s="51">
        <v>0</v>
      </c>
      <c r="X92" s="112">
        <v>0</v>
      </c>
      <c r="Y92" s="114">
        <f t="shared" si="8"/>
        <v>100</v>
      </c>
      <c r="Z92" s="119">
        <f t="shared" si="11"/>
        <v>100</v>
      </c>
    </row>
    <row r="93" spans="1:26" ht="13.5" thickBot="1" x14ac:dyDescent="0.25">
      <c r="A93" s="15" t="s">
        <v>164</v>
      </c>
      <c r="B93" s="105">
        <v>11</v>
      </c>
      <c r="C93" s="51">
        <v>0</v>
      </c>
      <c r="D93" s="51">
        <v>0</v>
      </c>
      <c r="E93" s="51">
        <v>0</v>
      </c>
      <c r="F93" s="114"/>
      <c r="G93" s="119">
        <f t="shared" si="9"/>
        <v>100</v>
      </c>
      <c r="H93" s="65">
        <v>532</v>
      </c>
      <c r="I93" s="144">
        <v>36</v>
      </c>
      <c r="J93" s="143">
        <v>0</v>
      </c>
      <c r="K93" s="51">
        <v>0</v>
      </c>
      <c r="L93" s="51">
        <v>0</v>
      </c>
      <c r="M93" s="114"/>
      <c r="N93" s="119">
        <f t="shared" si="10"/>
        <v>100</v>
      </c>
      <c r="O93" s="81">
        <v>172</v>
      </c>
      <c r="P93" s="51">
        <v>0</v>
      </c>
      <c r="Q93" s="51">
        <v>0</v>
      </c>
      <c r="R93" s="51">
        <v>0</v>
      </c>
      <c r="S93" s="117"/>
      <c r="T93" s="120"/>
      <c r="U93" s="83">
        <v>260</v>
      </c>
      <c r="V93" s="51">
        <v>11</v>
      </c>
      <c r="W93" s="51">
        <v>0</v>
      </c>
      <c r="X93" s="112">
        <v>1</v>
      </c>
      <c r="Y93" s="114">
        <f t="shared" si="8"/>
        <v>90.909090909090907</v>
      </c>
      <c r="Z93" s="119">
        <f t="shared" si="11"/>
        <v>99.615384615384613</v>
      </c>
    </row>
    <row r="94" spans="1:26" ht="13.5" thickBot="1" x14ac:dyDescent="0.25">
      <c r="A94" s="15" t="s">
        <v>165</v>
      </c>
      <c r="B94" s="105">
        <v>6</v>
      </c>
      <c r="C94" s="51">
        <v>1</v>
      </c>
      <c r="D94" s="51">
        <v>0</v>
      </c>
      <c r="E94" s="51">
        <v>0</v>
      </c>
      <c r="F94" s="114">
        <f t="shared" si="6"/>
        <v>100</v>
      </c>
      <c r="G94" s="119">
        <f t="shared" si="9"/>
        <v>100</v>
      </c>
      <c r="H94" s="65">
        <v>914</v>
      </c>
      <c r="I94" s="144">
        <v>68</v>
      </c>
      <c r="J94" s="143">
        <v>0</v>
      </c>
      <c r="K94" s="51">
        <v>0</v>
      </c>
      <c r="L94" s="51">
        <v>0</v>
      </c>
      <c r="M94" s="114"/>
      <c r="N94" s="119">
        <f t="shared" si="10"/>
        <v>100</v>
      </c>
      <c r="O94" s="81">
        <v>408</v>
      </c>
      <c r="P94" s="51">
        <v>0</v>
      </c>
      <c r="Q94" s="51">
        <v>0</v>
      </c>
      <c r="R94" s="51">
        <v>0</v>
      </c>
      <c r="S94" s="117"/>
      <c r="T94" s="120"/>
      <c r="U94" s="83">
        <v>336</v>
      </c>
      <c r="V94" s="51">
        <v>9</v>
      </c>
      <c r="W94" s="51">
        <v>0</v>
      </c>
      <c r="X94" s="112">
        <v>4</v>
      </c>
      <c r="Y94" s="114">
        <f t="shared" si="8"/>
        <v>55.555555555555557</v>
      </c>
      <c r="Z94" s="119">
        <f t="shared" si="11"/>
        <v>98.80952380952381</v>
      </c>
    </row>
    <row r="95" spans="1:26" ht="13.5" thickBot="1" x14ac:dyDescent="0.25">
      <c r="A95" s="15" t="s">
        <v>166</v>
      </c>
      <c r="B95" s="105">
        <v>4</v>
      </c>
      <c r="C95" s="51">
        <v>1</v>
      </c>
      <c r="D95" s="51">
        <v>1</v>
      </c>
      <c r="E95" s="51">
        <v>0</v>
      </c>
      <c r="F95" s="114">
        <f t="shared" si="6"/>
        <v>0</v>
      </c>
      <c r="G95" s="119">
        <f t="shared" si="9"/>
        <v>75</v>
      </c>
      <c r="H95" s="65">
        <v>1382</v>
      </c>
      <c r="I95" s="144">
        <v>121</v>
      </c>
      <c r="J95" s="143">
        <v>1</v>
      </c>
      <c r="K95" s="51">
        <v>0</v>
      </c>
      <c r="L95" s="51">
        <v>0</v>
      </c>
      <c r="M95" s="114">
        <f t="shared" si="7"/>
        <v>100</v>
      </c>
      <c r="N95" s="119">
        <f t="shared" si="10"/>
        <v>100</v>
      </c>
      <c r="O95" s="81">
        <v>446</v>
      </c>
      <c r="P95" s="51">
        <v>0</v>
      </c>
      <c r="Q95" s="51">
        <v>0</v>
      </c>
      <c r="R95" s="51">
        <v>0</v>
      </c>
      <c r="S95" s="117"/>
      <c r="T95" s="120"/>
      <c r="U95" s="83">
        <v>395</v>
      </c>
      <c r="V95" s="51">
        <v>6</v>
      </c>
      <c r="W95" s="51">
        <v>0</v>
      </c>
      <c r="X95" s="112">
        <v>0</v>
      </c>
      <c r="Y95" s="114">
        <f t="shared" si="8"/>
        <v>100</v>
      </c>
      <c r="Z95" s="119">
        <f t="shared" si="11"/>
        <v>100</v>
      </c>
    </row>
    <row r="96" spans="1:26" ht="13.5" thickBot="1" x14ac:dyDescent="0.25">
      <c r="A96" s="15" t="s">
        <v>167</v>
      </c>
      <c r="B96" s="105">
        <v>4</v>
      </c>
      <c r="C96" s="51">
        <v>0</v>
      </c>
      <c r="D96" s="51">
        <v>0</v>
      </c>
      <c r="E96" s="51">
        <v>0</v>
      </c>
      <c r="F96" s="114"/>
      <c r="G96" s="119">
        <f t="shared" si="9"/>
        <v>100</v>
      </c>
      <c r="H96" s="65">
        <v>1061</v>
      </c>
      <c r="I96" s="144">
        <v>65</v>
      </c>
      <c r="J96" s="143">
        <v>1</v>
      </c>
      <c r="K96" s="51">
        <v>0</v>
      </c>
      <c r="L96" s="51">
        <v>0</v>
      </c>
      <c r="M96" s="114">
        <f t="shared" si="7"/>
        <v>100</v>
      </c>
      <c r="N96" s="119">
        <f t="shared" si="10"/>
        <v>100</v>
      </c>
      <c r="O96" s="81">
        <v>329</v>
      </c>
      <c r="P96" s="51">
        <v>0</v>
      </c>
      <c r="Q96" s="51">
        <v>0</v>
      </c>
      <c r="R96" s="51">
        <v>0</v>
      </c>
      <c r="S96" s="117"/>
      <c r="T96" s="120"/>
      <c r="U96" s="83">
        <v>366</v>
      </c>
      <c r="V96" s="51">
        <v>4</v>
      </c>
      <c r="W96" s="51">
        <v>1</v>
      </c>
      <c r="X96" s="112">
        <v>0</v>
      </c>
      <c r="Y96" s="114">
        <f t="shared" si="8"/>
        <v>75</v>
      </c>
      <c r="Z96" s="119">
        <f t="shared" si="11"/>
        <v>99.726775956284158</v>
      </c>
    </row>
    <row r="97" spans="1:26" ht="13.5" thickBot="1" x14ac:dyDescent="0.25">
      <c r="A97" s="15" t="s">
        <v>31</v>
      </c>
      <c r="B97" s="105">
        <v>9</v>
      </c>
      <c r="C97" s="51">
        <v>1</v>
      </c>
      <c r="D97" s="51">
        <v>0</v>
      </c>
      <c r="E97" s="51">
        <v>0</v>
      </c>
      <c r="F97" s="114">
        <f t="shared" si="6"/>
        <v>100</v>
      </c>
      <c r="G97" s="119">
        <f t="shared" si="9"/>
        <v>100</v>
      </c>
      <c r="H97" s="65">
        <v>423</v>
      </c>
      <c r="I97" s="144">
        <v>21</v>
      </c>
      <c r="J97" s="143">
        <v>2</v>
      </c>
      <c r="K97" s="51">
        <v>0</v>
      </c>
      <c r="L97" s="51">
        <v>0</v>
      </c>
      <c r="M97" s="114">
        <f t="shared" si="7"/>
        <v>100</v>
      </c>
      <c r="N97" s="119">
        <f t="shared" si="10"/>
        <v>100</v>
      </c>
      <c r="O97" s="81">
        <v>88</v>
      </c>
      <c r="P97" s="51">
        <v>0</v>
      </c>
      <c r="Q97" s="51">
        <v>0</v>
      </c>
      <c r="R97" s="51">
        <v>0</v>
      </c>
      <c r="S97" s="117"/>
      <c r="T97" s="120"/>
      <c r="U97" s="83">
        <v>104</v>
      </c>
      <c r="V97" s="51">
        <v>0</v>
      </c>
      <c r="W97" s="51">
        <v>0</v>
      </c>
      <c r="X97" s="112">
        <v>0</v>
      </c>
      <c r="Y97" s="114"/>
      <c r="Z97" s="119">
        <f t="shared" si="11"/>
        <v>100</v>
      </c>
    </row>
    <row r="98" spans="1:26" ht="13.5" thickBot="1" x14ac:dyDescent="0.25">
      <c r="A98" s="15" t="s">
        <v>32</v>
      </c>
      <c r="B98" s="105">
        <v>4</v>
      </c>
      <c r="C98" s="51">
        <v>0</v>
      </c>
      <c r="D98" s="51">
        <v>0</v>
      </c>
      <c r="E98" s="51">
        <v>0</v>
      </c>
      <c r="F98" s="114"/>
      <c r="G98" s="119">
        <f t="shared" si="9"/>
        <v>100</v>
      </c>
      <c r="H98" s="65">
        <v>488</v>
      </c>
      <c r="I98" s="144">
        <v>19</v>
      </c>
      <c r="J98" s="143">
        <v>0</v>
      </c>
      <c r="K98" s="51">
        <v>0</v>
      </c>
      <c r="L98" s="51">
        <v>0</v>
      </c>
      <c r="M98" s="114"/>
      <c r="N98" s="119">
        <f t="shared" si="10"/>
        <v>100</v>
      </c>
      <c r="O98" s="81">
        <v>125</v>
      </c>
      <c r="P98" s="51">
        <v>0</v>
      </c>
      <c r="Q98" s="51">
        <v>0</v>
      </c>
      <c r="R98" s="51">
        <v>0</v>
      </c>
      <c r="S98" s="117"/>
      <c r="T98" s="120"/>
      <c r="U98" s="83">
        <v>133</v>
      </c>
      <c r="V98" s="51">
        <v>1</v>
      </c>
      <c r="W98" s="51">
        <v>0</v>
      </c>
      <c r="X98" s="112">
        <v>0</v>
      </c>
      <c r="Y98" s="114">
        <f t="shared" si="8"/>
        <v>100</v>
      </c>
      <c r="Z98" s="119">
        <f t="shared" si="11"/>
        <v>100</v>
      </c>
    </row>
    <row r="99" spans="1:26" ht="13.5" thickBot="1" x14ac:dyDescent="0.25">
      <c r="A99" s="15" t="s">
        <v>1</v>
      </c>
      <c r="B99" s="105">
        <v>6</v>
      </c>
      <c r="C99" s="51">
        <v>0</v>
      </c>
      <c r="D99" s="51">
        <v>0</v>
      </c>
      <c r="E99" s="51">
        <v>0</v>
      </c>
      <c r="F99" s="114"/>
      <c r="G99" s="119">
        <f t="shared" si="9"/>
        <v>100</v>
      </c>
      <c r="H99" s="65">
        <v>630</v>
      </c>
      <c r="I99" s="144">
        <v>597</v>
      </c>
      <c r="J99" s="143">
        <v>0</v>
      </c>
      <c r="K99" s="51">
        <v>0</v>
      </c>
      <c r="L99" s="51">
        <v>0</v>
      </c>
      <c r="M99" s="114"/>
      <c r="N99" s="119">
        <f t="shared" si="10"/>
        <v>100</v>
      </c>
      <c r="O99" s="81">
        <v>183</v>
      </c>
      <c r="P99" s="51">
        <v>0</v>
      </c>
      <c r="Q99" s="51">
        <v>0</v>
      </c>
      <c r="R99" s="51">
        <v>0</v>
      </c>
      <c r="S99" s="117"/>
      <c r="T99" s="120"/>
      <c r="U99" s="83">
        <v>206</v>
      </c>
      <c r="V99" s="51">
        <v>1</v>
      </c>
      <c r="W99" s="51">
        <v>0</v>
      </c>
      <c r="X99" s="112">
        <v>0</v>
      </c>
      <c r="Y99" s="114">
        <f t="shared" si="8"/>
        <v>100</v>
      </c>
      <c r="Z99" s="119">
        <f t="shared" si="11"/>
        <v>100</v>
      </c>
    </row>
    <row r="100" spans="1:26" ht="13.5" thickBot="1" x14ac:dyDescent="0.25">
      <c r="A100" s="15" t="s">
        <v>2</v>
      </c>
      <c r="B100" s="105">
        <v>8</v>
      </c>
      <c r="C100" s="51">
        <v>0</v>
      </c>
      <c r="D100" s="51">
        <v>0</v>
      </c>
      <c r="E100" s="51">
        <v>0</v>
      </c>
      <c r="F100" s="114"/>
      <c r="G100" s="119">
        <f t="shared" si="9"/>
        <v>100</v>
      </c>
      <c r="H100" s="65">
        <v>910</v>
      </c>
      <c r="I100" s="144">
        <v>38</v>
      </c>
      <c r="J100" s="143">
        <v>0</v>
      </c>
      <c r="K100" s="51">
        <v>0</v>
      </c>
      <c r="L100" s="51">
        <v>0</v>
      </c>
      <c r="M100" s="114"/>
      <c r="N100" s="119">
        <f t="shared" si="10"/>
        <v>100</v>
      </c>
      <c r="O100" s="81">
        <v>148</v>
      </c>
      <c r="P100" s="51">
        <v>0</v>
      </c>
      <c r="Q100" s="51">
        <v>0</v>
      </c>
      <c r="R100" s="51">
        <v>0</v>
      </c>
      <c r="S100" s="117"/>
      <c r="T100" s="120"/>
      <c r="U100" s="83">
        <v>303</v>
      </c>
      <c r="V100" s="51">
        <v>0</v>
      </c>
      <c r="W100" s="51">
        <v>0</v>
      </c>
      <c r="X100" s="112">
        <v>0</v>
      </c>
      <c r="Y100" s="114"/>
      <c r="Z100" s="119">
        <f t="shared" si="11"/>
        <v>100</v>
      </c>
    </row>
    <row r="101" spans="1:26" ht="13.5" thickBot="1" x14ac:dyDescent="0.25">
      <c r="A101" s="15" t="s">
        <v>3</v>
      </c>
      <c r="B101" s="105">
        <v>4</v>
      </c>
      <c r="C101" s="51">
        <v>0</v>
      </c>
      <c r="D101" s="51">
        <v>0</v>
      </c>
      <c r="E101" s="51">
        <v>0</v>
      </c>
      <c r="F101" s="114"/>
      <c r="G101" s="119">
        <f t="shared" si="9"/>
        <v>100</v>
      </c>
      <c r="H101" s="65">
        <v>388</v>
      </c>
      <c r="I101" s="144">
        <v>16</v>
      </c>
      <c r="J101" s="143">
        <v>0</v>
      </c>
      <c r="K101" s="51">
        <v>0</v>
      </c>
      <c r="L101" s="51">
        <v>0</v>
      </c>
      <c r="M101" s="114"/>
      <c r="N101" s="119">
        <f t="shared" si="10"/>
        <v>100</v>
      </c>
      <c r="O101" s="81">
        <v>108</v>
      </c>
      <c r="P101" s="51">
        <v>0</v>
      </c>
      <c r="Q101" s="51">
        <v>0</v>
      </c>
      <c r="R101" s="51">
        <v>0</v>
      </c>
      <c r="S101" s="117"/>
      <c r="T101" s="120"/>
      <c r="U101" s="83">
        <v>135</v>
      </c>
      <c r="V101" s="51">
        <v>1</v>
      </c>
      <c r="W101" s="51">
        <v>0</v>
      </c>
      <c r="X101" s="112">
        <v>0</v>
      </c>
      <c r="Y101" s="114">
        <f t="shared" si="8"/>
        <v>100</v>
      </c>
      <c r="Z101" s="119">
        <f t="shared" si="11"/>
        <v>100</v>
      </c>
    </row>
    <row r="102" spans="1:26" ht="13.5" thickBot="1" x14ac:dyDescent="0.25">
      <c r="A102" s="15" t="s">
        <v>4</v>
      </c>
      <c r="B102" s="105">
        <v>13</v>
      </c>
      <c r="C102" s="51">
        <v>1</v>
      </c>
      <c r="D102" s="51">
        <v>0</v>
      </c>
      <c r="E102" s="51">
        <v>0</v>
      </c>
      <c r="F102" s="114">
        <f t="shared" si="6"/>
        <v>100</v>
      </c>
      <c r="G102" s="119">
        <f t="shared" si="9"/>
        <v>100</v>
      </c>
      <c r="H102" s="65">
        <v>957</v>
      </c>
      <c r="I102" s="144">
        <v>37</v>
      </c>
      <c r="J102" s="143">
        <v>0</v>
      </c>
      <c r="K102" s="51">
        <v>0</v>
      </c>
      <c r="L102" s="51">
        <v>0</v>
      </c>
      <c r="M102" s="114"/>
      <c r="N102" s="119">
        <f t="shared" si="10"/>
        <v>100</v>
      </c>
      <c r="O102" s="81">
        <v>224</v>
      </c>
      <c r="P102" s="51">
        <v>0</v>
      </c>
      <c r="Q102" s="51">
        <v>0</v>
      </c>
      <c r="R102" s="51">
        <v>0</v>
      </c>
      <c r="S102" s="117"/>
      <c r="T102" s="120"/>
      <c r="U102" s="83">
        <v>307</v>
      </c>
      <c r="V102" s="51">
        <v>3</v>
      </c>
      <c r="W102" s="51">
        <v>0</v>
      </c>
      <c r="X102" s="112">
        <v>1</v>
      </c>
      <c r="Y102" s="114">
        <f t="shared" si="8"/>
        <v>66.666666666666671</v>
      </c>
      <c r="Z102" s="119">
        <f t="shared" si="11"/>
        <v>99.674267100977204</v>
      </c>
    </row>
    <row r="103" spans="1:26" ht="13.5" thickBot="1" x14ac:dyDescent="0.25">
      <c r="A103" s="15" t="s">
        <v>5</v>
      </c>
      <c r="B103" s="105">
        <v>5</v>
      </c>
      <c r="C103" s="51">
        <v>0</v>
      </c>
      <c r="D103" s="51">
        <v>0</v>
      </c>
      <c r="E103" s="51">
        <v>0</v>
      </c>
      <c r="F103" s="114"/>
      <c r="G103" s="119">
        <f t="shared" si="9"/>
        <v>100</v>
      </c>
      <c r="H103" s="65">
        <v>615</v>
      </c>
      <c r="I103" s="144">
        <v>43</v>
      </c>
      <c r="J103" s="143">
        <v>0</v>
      </c>
      <c r="K103" s="51">
        <v>0</v>
      </c>
      <c r="L103" s="51">
        <v>0</v>
      </c>
      <c r="M103" s="114"/>
      <c r="N103" s="119">
        <f t="shared" si="10"/>
        <v>100</v>
      </c>
      <c r="O103" s="81">
        <v>158</v>
      </c>
      <c r="P103" s="51">
        <v>0</v>
      </c>
      <c r="Q103" s="51">
        <v>0</v>
      </c>
      <c r="R103" s="51">
        <v>0</v>
      </c>
      <c r="S103" s="117"/>
      <c r="T103" s="120"/>
      <c r="U103" s="83">
        <v>202</v>
      </c>
      <c r="V103" s="51">
        <v>1</v>
      </c>
      <c r="W103" s="51">
        <v>0</v>
      </c>
      <c r="X103" s="112">
        <v>1</v>
      </c>
      <c r="Y103" s="114">
        <f t="shared" si="8"/>
        <v>0</v>
      </c>
      <c r="Z103" s="119">
        <f t="shared" si="11"/>
        <v>99.504950495049499</v>
      </c>
    </row>
    <row r="104" spans="1:26" ht="13.5" thickBot="1" x14ac:dyDescent="0.25">
      <c r="A104" s="15" t="s">
        <v>6</v>
      </c>
      <c r="B104" s="105">
        <v>1</v>
      </c>
      <c r="C104" s="51">
        <v>0</v>
      </c>
      <c r="D104" s="51">
        <v>0</v>
      </c>
      <c r="E104" s="51">
        <v>0</v>
      </c>
      <c r="F104" s="114"/>
      <c r="G104" s="119">
        <f t="shared" si="9"/>
        <v>100</v>
      </c>
      <c r="H104" s="65">
        <v>492</v>
      </c>
      <c r="I104" s="144">
        <v>38</v>
      </c>
      <c r="J104" s="143">
        <v>0</v>
      </c>
      <c r="K104" s="51">
        <v>0</v>
      </c>
      <c r="L104" s="51">
        <v>0</v>
      </c>
      <c r="M104" s="114"/>
      <c r="N104" s="119">
        <f t="shared" si="10"/>
        <v>100</v>
      </c>
      <c r="O104" s="81">
        <v>121</v>
      </c>
      <c r="P104" s="51">
        <v>0</v>
      </c>
      <c r="Q104" s="51">
        <v>0</v>
      </c>
      <c r="R104" s="51">
        <v>0</v>
      </c>
      <c r="S104" s="117"/>
      <c r="T104" s="120"/>
      <c r="U104" s="83">
        <v>214</v>
      </c>
      <c r="V104" s="51">
        <v>2</v>
      </c>
      <c r="W104" s="51">
        <v>0</v>
      </c>
      <c r="X104" s="112">
        <v>0</v>
      </c>
      <c r="Y104" s="114">
        <f t="shared" si="8"/>
        <v>100</v>
      </c>
      <c r="Z104" s="119">
        <f t="shared" si="11"/>
        <v>100</v>
      </c>
    </row>
    <row r="105" spans="1:26" ht="13.5" thickBot="1" x14ac:dyDescent="0.25">
      <c r="A105" s="15" t="s">
        <v>38</v>
      </c>
      <c r="B105" s="105">
        <v>18</v>
      </c>
      <c r="C105" s="51">
        <v>2</v>
      </c>
      <c r="D105" s="51">
        <v>1</v>
      </c>
      <c r="E105" s="51">
        <v>1</v>
      </c>
      <c r="F105" s="114">
        <f t="shared" si="6"/>
        <v>0</v>
      </c>
      <c r="G105" s="119">
        <f t="shared" si="9"/>
        <v>88.888888888888886</v>
      </c>
      <c r="H105" s="65">
        <v>1410</v>
      </c>
      <c r="I105" s="144">
        <v>87</v>
      </c>
      <c r="J105" s="143">
        <v>1</v>
      </c>
      <c r="K105" s="51">
        <v>0</v>
      </c>
      <c r="L105" s="51">
        <v>1</v>
      </c>
      <c r="M105" s="114">
        <f t="shared" si="7"/>
        <v>0</v>
      </c>
      <c r="N105" s="119">
        <f t="shared" si="10"/>
        <v>98.850574712643677</v>
      </c>
      <c r="O105" s="81">
        <v>232</v>
      </c>
      <c r="P105" s="51">
        <v>0</v>
      </c>
      <c r="Q105" s="51">
        <v>0</v>
      </c>
      <c r="R105" s="51">
        <v>0</v>
      </c>
      <c r="S105" s="117"/>
      <c r="T105" s="120"/>
      <c r="U105" s="83">
        <v>482</v>
      </c>
      <c r="V105" s="51">
        <v>7</v>
      </c>
      <c r="W105" s="51">
        <v>0</v>
      </c>
      <c r="X105" s="112">
        <v>3</v>
      </c>
      <c r="Y105" s="114">
        <f t="shared" si="8"/>
        <v>57.142857142857146</v>
      </c>
      <c r="Z105" s="119">
        <f t="shared" si="11"/>
        <v>99.377593360995846</v>
      </c>
    </row>
    <row r="106" spans="1:26" ht="13.5" thickBot="1" x14ac:dyDescent="0.25">
      <c r="A106" s="15" t="s">
        <v>168</v>
      </c>
      <c r="B106" s="105">
        <v>18</v>
      </c>
      <c r="C106" s="51">
        <v>1</v>
      </c>
      <c r="D106" s="51">
        <v>0</v>
      </c>
      <c r="E106" s="51">
        <v>0</v>
      </c>
      <c r="F106" s="114">
        <f t="shared" si="6"/>
        <v>100</v>
      </c>
      <c r="G106" s="119">
        <f t="shared" si="9"/>
        <v>100</v>
      </c>
      <c r="H106" s="65">
        <v>1130</v>
      </c>
      <c r="I106" s="144">
        <v>73</v>
      </c>
      <c r="J106" s="143">
        <v>2</v>
      </c>
      <c r="K106" s="51">
        <v>0</v>
      </c>
      <c r="L106" s="51">
        <v>1</v>
      </c>
      <c r="M106" s="114">
        <f t="shared" si="7"/>
        <v>50</v>
      </c>
      <c r="N106" s="119">
        <f t="shared" si="10"/>
        <v>98.630136986301366</v>
      </c>
      <c r="O106" s="81">
        <v>267</v>
      </c>
      <c r="P106" s="51">
        <v>0</v>
      </c>
      <c r="Q106" s="51">
        <v>0</v>
      </c>
      <c r="R106" s="51">
        <v>0</v>
      </c>
      <c r="S106" s="117"/>
      <c r="T106" s="120"/>
      <c r="U106" s="83">
        <v>260</v>
      </c>
      <c r="V106" s="51">
        <v>3</v>
      </c>
      <c r="W106" s="51">
        <v>0</v>
      </c>
      <c r="X106" s="112">
        <v>0</v>
      </c>
      <c r="Y106" s="114">
        <f t="shared" si="8"/>
        <v>100</v>
      </c>
      <c r="Z106" s="119">
        <f t="shared" si="11"/>
        <v>100</v>
      </c>
    </row>
    <row r="107" spans="1:26" ht="13.5" thickBot="1" x14ac:dyDescent="0.25">
      <c r="A107" s="15" t="s">
        <v>169</v>
      </c>
      <c r="B107" s="105">
        <v>3</v>
      </c>
      <c r="C107" s="51">
        <v>1</v>
      </c>
      <c r="D107" s="51">
        <v>0</v>
      </c>
      <c r="E107" s="51">
        <v>1</v>
      </c>
      <c r="F107" s="114">
        <f t="shared" si="6"/>
        <v>0</v>
      </c>
      <c r="G107" s="119">
        <f t="shared" si="9"/>
        <v>66.666666666666671</v>
      </c>
      <c r="H107" s="65">
        <v>666</v>
      </c>
      <c r="I107" s="144">
        <v>40</v>
      </c>
      <c r="J107" s="143">
        <v>0</v>
      </c>
      <c r="K107" s="51">
        <v>0</v>
      </c>
      <c r="L107" s="51">
        <v>0</v>
      </c>
      <c r="M107" s="114"/>
      <c r="N107" s="119">
        <f t="shared" si="10"/>
        <v>100</v>
      </c>
      <c r="O107" s="81">
        <v>149</v>
      </c>
      <c r="P107" s="51">
        <v>0</v>
      </c>
      <c r="Q107" s="51">
        <v>0</v>
      </c>
      <c r="R107" s="51">
        <v>0</v>
      </c>
      <c r="S107" s="117"/>
      <c r="T107" s="120"/>
      <c r="U107" s="83">
        <v>283</v>
      </c>
      <c r="V107" s="51">
        <v>4</v>
      </c>
      <c r="W107" s="51">
        <v>0</v>
      </c>
      <c r="X107" s="112">
        <v>2</v>
      </c>
      <c r="Y107" s="114">
        <f t="shared" si="8"/>
        <v>50</v>
      </c>
      <c r="Z107" s="119">
        <f t="shared" si="11"/>
        <v>99.293286219081267</v>
      </c>
    </row>
    <row r="108" spans="1:26" ht="13.5" thickBot="1" x14ac:dyDescent="0.25">
      <c r="A108" s="15" t="s">
        <v>7</v>
      </c>
      <c r="B108" s="105">
        <v>12</v>
      </c>
      <c r="C108" s="51">
        <v>0</v>
      </c>
      <c r="D108" s="51">
        <v>0</v>
      </c>
      <c r="E108" s="51">
        <v>0</v>
      </c>
      <c r="F108" s="114"/>
      <c r="G108" s="119">
        <f t="shared" si="9"/>
        <v>100</v>
      </c>
      <c r="H108" s="65">
        <v>797</v>
      </c>
      <c r="I108" s="144">
        <v>52</v>
      </c>
      <c r="J108" s="143">
        <v>1</v>
      </c>
      <c r="K108" s="51">
        <v>0</v>
      </c>
      <c r="L108" s="51">
        <v>0</v>
      </c>
      <c r="M108" s="114">
        <f t="shared" si="7"/>
        <v>100</v>
      </c>
      <c r="N108" s="119">
        <f t="shared" si="10"/>
        <v>100</v>
      </c>
      <c r="O108" s="81">
        <v>224</v>
      </c>
      <c r="P108" s="51">
        <v>0</v>
      </c>
      <c r="Q108" s="51">
        <v>0</v>
      </c>
      <c r="R108" s="51">
        <v>0</v>
      </c>
      <c r="S108" s="117"/>
      <c r="T108" s="120"/>
      <c r="U108" s="83">
        <v>287</v>
      </c>
      <c r="V108" s="51">
        <v>2</v>
      </c>
      <c r="W108" s="51">
        <v>0</v>
      </c>
      <c r="X108" s="112">
        <v>0</v>
      </c>
      <c r="Y108" s="114">
        <f t="shared" si="8"/>
        <v>100</v>
      </c>
      <c r="Z108" s="119">
        <f t="shared" si="11"/>
        <v>100</v>
      </c>
    </row>
    <row r="109" spans="1:26" ht="13.5" thickBot="1" x14ac:dyDescent="0.25">
      <c r="A109" s="15" t="s">
        <v>8</v>
      </c>
      <c r="B109" s="105">
        <v>9</v>
      </c>
      <c r="C109" s="51">
        <v>0</v>
      </c>
      <c r="D109" s="51">
        <v>0</v>
      </c>
      <c r="E109" s="51">
        <v>0</v>
      </c>
      <c r="F109" s="114"/>
      <c r="G109" s="119">
        <f t="shared" si="9"/>
        <v>100</v>
      </c>
      <c r="H109" s="65">
        <v>980</v>
      </c>
      <c r="I109" s="144">
        <v>39</v>
      </c>
      <c r="J109" s="143">
        <v>0</v>
      </c>
      <c r="K109" s="51">
        <v>0</v>
      </c>
      <c r="L109" s="51">
        <v>0</v>
      </c>
      <c r="M109" s="114"/>
      <c r="N109" s="119">
        <f t="shared" si="10"/>
        <v>100</v>
      </c>
      <c r="O109" s="81">
        <v>249</v>
      </c>
      <c r="P109" s="51">
        <v>0</v>
      </c>
      <c r="Q109" s="51">
        <v>0</v>
      </c>
      <c r="R109" s="51">
        <v>0</v>
      </c>
      <c r="S109" s="117"/>
      <c r="T109" s="120"/>
      <c r="U109" s="83">
        <v>408</v>
      </c>
      <c r="V109" s="51">
        <v>3</v>
      </c>
      <c r="W109" s="51">
        <v>0</v>
      </c>
      <c r="X109" s="112">
        <v>0</v>
      </c>
      <c r="Y109" s="114">
        <f t="shared" si="8"/>
        <v>100</v>
      </c>
      <c r="Z109" s="119">
        <f t="shared" si="11"/>
        <v>100</v>
      </c>
    </row>
    <row r="110" spans="1:26" ht="13.5" thickBot="1" x14ac:dyDescent="0.25">
      <c r="A110" s="17" t="s">
        <v>49</v>
      </c>
      <c r="B110" s="105">
        <v>12</v>
      </c>
      <c r="C110" s="51">
        <v>0</v>
      </c>
      <c r="D110" s="51">
        <v>0</v>
      </c>
      <c r="E110" s="51">
        <v>0</v>
      </c>
      <c r="F110" s="114"/>
      <c r="G110" s="119">
        <f t="shared" si="9"/>
        <v>100</v>
      </c>
      <c r="H110" s="65">
        <v>1504</v>
      </c>
      <c r="I110" s="144">
        <v>49</v>
      </c>
      <c r="J110" s="143">
        <v>3</v>
      </c>
      <c r="K110" s="51">
        <v>0</v>
      </c>
      <c r="L110" s="51">
        <v>0</v>
      </c>
      <c r="M110" s="114">
        <f t="shared" si="7"/>
        <v>100</v>
      </c>
      <c r="N110" s="119">
        <f t="shared" si="10"/>
        <v>100</v>
      </c>
      <c r="O110" s="81">
        <v>169</v>
      </c>
      <c r="P110" s="51">
        <v>0</v>
      </c>
      <c r="Q110" s="51">
        <v>0</v>
      </c>
      <c r="R110" s="51">
        <v>0</v>
      </c>
      <c r="S110" s="117"/>
      <c r="T110" s="120"/>
      <c r="U110" s="83">
        <v>340</v>
      </c>
      <c r="V110" s="51">
        <v>3</v>
      </c>
      <c r="W110" s="51">
        <v>0</v>
      </c>
      <c r="X110" s="112">
        <v>0</v>
      </c>
      <c r="Y110" s="114">
        <f t="shared" si="8"/>
        <v>100</v>
      </c>
      <c r="Z110" s="119">
        <f t="shared" si="11"/>
        <v>100</v>
      </c>
    </row>
    <row r="111" spans="1:26" ht="13.5" thickBot="1" x14ac:dyDescent="0.25">
      <c r="A111" s="73" t="s">
        <v>170</v>
      </c>
      <c r="B111" s="105">
        <v>4</v>
      </c>
      <c r="C111" s="51">
        <v>0</v>
      </c>
      <c r="D111" s="51">
        <v>0</v>
      </c>
      <c r="E111" s="51">
        <v>0</v>
      </c>
      <c r="F111" s="114"/>
      <c r="G111" s="119">
        <f t="shared" si="9"/>
        <v>100</v>
      </c>
      <c r="H111" s="65">
        <v>1392</v>
      </c>
      <c r="I111" s="144">
        <v>75</v>
      </c>
      <c r="J111" s="143">
        <v>1</v>
      </c>
      <c r="K111" s="51">
        <v>0</v>
      </c>
      <c r="L111" s="51">
        <v>1</v>
      </c>
      <c r="M111" s="114">
        <f t="shared" si="7"/>
        <v>0</v>
      </c>
      <c r="N111" s="119">
        <f t="shared" si="10"/>
        <v>98.666666666666671</v>
      </c>
      <c r="O111" s="81">
        <v>166</v>
      </c>
      <c r="P111" s="51">
        <v>0</v>
      </c>
      <c r="Q111" s="51">
        <v>0</v>
      </c>
      <c r="R111" s="51">
        <v>0</v>
      </c>
      <c r="S111" s="117"/>
      <c r="T111" s="120"/>
      <c r="U111" s="83">
        <v>244</v>
      </c>
      <c r="V111" s="51">
        <v>6</v>
      </c>
      <c r="W111" s="51">
        <v>1</v>
      </c>
      <c r="X111" s="112">
        <v>1</v>
      </c>
      <c r="Y111" s="114">
        <f t="shared" si="8"/>
        <v>66.666666666666671</v>
      </c>
      <c r="Z111" s="119">
        <f t="shared" si="11"/>
        <v>99.180327868852459</v>
      </c>
    </row>
    <row r="112" spans="1:26" ht="13.5" thickBot="1" x14ac:dyDescent="0.25">
      <c r="A112" s="14" t="s">
        <v>171</v>
      </c>
      <c r="B112" s="105">
        <v>6</v>
      </c>
      <c r="C112" s="51">
        <v>1</v>
      </c>
      <c r="D112" s="51">
        <v>0</v>
      </c>
      <c r="E112" s="51">
        <v>0</v>
      </c>
      <c r="F112" s="114">
        <f t="shared" si="6"/>
        <v>100</v>
      </c>
      <c r="G112" s="119">
        <f t="shared" si="9"/>
        <v>100</v>
      </c>
      <c r="H112" s="65">
        <v>1209</v>
      </c>
      <c r="I112" s="144">
        <v>71</v>
      </c>
      <c r="J112" s="143">
        <v>3</v>
      </c>
      <c r="K112" s="51">
        <v>0</v>
      </c>
      <c r="L112" s="51">
        <v>0</v>
      </c>
      <c r="M112" s="114">
        <f t="shared" si="7"/>
        <v>100</v>
      </c>
      <c r="N112" s="119">
        <f t="shared" si="10"/>
        <v>100</v>
      </c>
      <c r="O112" s="81">
        <v>196</v>
      </c>
      <c r="P112" s="51">
        <v>0</v>
      </c>
      <c r="Q112" s="51">
        <v>0</v>
      </c>
      <c r="R112" s="51">
        <v>0</v>
      </c>
      <c r="S112" s="117"/>
      <c r="T112" s="120"/>
      <c r="U112" s="83">
        <v>285</v>
      </c>
      <c r="V112" s="51">
        <v>1</v>
      </c>
      <c r="W112" s="51">
        <v>0</v>
      </c>
      <c r="X112" s="112">
        <v>0</v>
      </c>
      <c r="Y112" s="114">
        <f t="shared" si="8"/>
        <v>100</v>
      </c>
      <c r="Z112" s="119">
        <f t="shared" si="11"/>
        <v>100</v>
      </c>
    </row>
    <row r="113" spans="1:26" ht="13.5" thickBot="1" x14ac:dyDescent="0.25">
      <c r="A113" s="15" t="s">
        <v>172</v>
      </c>
      <c r="B113" s="105">
        <v>16</v>
      </c>
      <c r="C113" s="51">
        <v>1</v>
      </c>
      <c r="D113" s="51">
        <v>0</v>
      </c>
      <c r="E113" s="51">
        <v>0</v>
      </c>
      <c r="F113" s="114">
        <f t="shared" si="6"/>
        <v>100</v>
      </c>
      <c r="G113" s="119">
        <f t="shared" si="9"/>
        <v>100</v>
      </c>
      <c r="H113" s="65">
        <v>1379</v>
      </c>
      <c r="I113" s="144">
        <v>47</v>
      </c>
      <c r="J113" s="143">
        <v>2</v>
      </c>
      <c r="K113" s="51">
        <v>0</v>
      </c>
      <c r="L113" s="51">
        <v>0</v>
      </c>
      <c r="M113" s="114">
        <f t="shared" si="7"/>
        <v>100</v>
      </c>
      <c r="N113" s="119">
        <f t="shared" si="10"/>
        <v>100</v>
      </c>
      <c r="O113" s="81">
        <v>209</v>
      </c>
      <c r="P113" s="51">
        <v>0</v>
      </c>
      <c r="Q113" s="51">
        <v>0</v>
      </c>
      <c r="R113" s="51">
        <v>0</v>
      </c>
      <c r="S113" s="117"/>
      <c r="T113" s="120"/>
      <c r="U113" s="83">
        <v>279</v>
      </c>
      <c r="V113" s="51">
        <v>8</v>
      </c>
      <c r="W113" s="51">
        <v>0</v>
      </c>
      <c r="X113" s="112">
        <v>0</v>
      </c>
      <c r="Y113" s="114">
        <f t="shared" si="8"/>
        <v>100</v>
      </c>
      <c r="Z113" s="119">
        <f t="shared" si="11"/>
        <v>100</v>
      </c>
    </row>
    <row r="114" spans="1:26" ht="13.5" thickBot="1" x14ac:dyDescent="0.25">
      <c r="A114" s="15" t="s">
        <v>9</v>
      </c>
      <c r="B114" s="105">
        <v>12</v>
      </c>
      <c r="C114" s="51">
        <v>0</v>
      </c>
      <c r="D114" s="51">
        <v>0</v>
      </c>
      <c r="E114" s="51">
        <v>0</v>
      </c>
      <c r="F114" s="114"/>
      <c r="G114" s="119">
        <f t="shared" si="9"/>
        <v>100</v>
      </c>
      <c r="H114" s="65">
        <v>439</v>
      </c>
      <c r="I114" s="144">
        <v>23</v>
      </c>
      <c r="J114" s="143">
        <v>0</v>
      </c>
      <c r="K114" s="51">
        <v>0</v>
      </c>
      <c r="L114" s="51">
        <v>0</v>
      </c>
      <c r="M114" s="114"/>
      <c r="N114" s="119">
        <f t="shared" si="10"/>
        <v>100</v>
      </c>
      <c r="O114" s="81">
        <v>107</v>
      </c>
      <c r="P114" s="51">
        <v>0</v>
      </c>
      <c r="Q114" s="51">
        <v>0</v>
      </c>
      <c r="R114" s="51">
        <v>0</v>
      </c>
      <c r="S114" s="117"/>
      <c r="T114" s="120"/>
      <c r="U114" s="83">
        <v>185</v>
      </c>
      <c r="V114" s="51">
        <v>1</v>
      </c>
      <c r="W114" s="51">
        <v>0</v>
      </c>
      <c r="X114" s="112">
        <v>0</v>
      </c>
      <c r="Y114" s="114"/>
      <c r="Z114" s="119">
        <f t="shared" si="11"/>
        <v>100</v>
      </c>
    </row>
    <row r="115" spans="1:26" ht="13.5" thickBot="1" x14ac:dyDescent="0.25">
      <c r="A115" s="15" t="s">
        <v>48</v>
      </c>
      <c r="B115" s="105">
        <v>8</v>
      </c>
      <c r="C115" s="51">
        <v>4</v>
      </c>
      <c r="D115" s="51">
        <v>1</v>
      </c>
      <c r="E115" s="51">
        <v>1</v>
      </c>
      <c r="F115" s="114">
        <f t="shared" si="6"/>
        <v>50</v>
      </c>
      <c r="G115" s="119">
        <f t="shared" si="9"/>
        <v>75</v>
      </c>
      <c r="H115" s="65">
        <v>1027</v>
      </c>
      <c r="I115" s="144">
        <v>83</v>
      </c>
      <c r="J115" s="143">
        <v>0</v>
      </c>
      <c r="K115" s="51">
        <v>0</v>
      </c>
      <c r="L115" s="51">
        <v>0</v>
      </c>
      <c r="M115" s="114"/>
      <c r="N115" s="119">
        <f t="shared" si="10"/>
        <v>100</v>
      </c>
      <c r="O115" s="81">
        <v>181</v>
      </c>
      <c r="P115" s="51">
        <v>0</v>
      </c>
      <c r="Q115" s="51">
        <v>0</v>
      </c>
      <c r="R115" s="51">
        <v>0</v>
      </c>
      <c r="S115" s="117"/>
      <c r="T115" s="120"/>
      <c r="U115" s="83">
        <v>258</v>
      </c>
      <c r="V115" s="51">
        <v>4</v>
      </c>
      <c r="W115" s="51">
        <v>0</v>
      </c>
      <c r="X115" s="112">
        <v>0</v>
      </c>
      <c r="Y115" s="114">
        <f t="shared" si="8"/>
        <v>100</v>
      </c>
      <c r="Z115" s="119">
        <f t="shared" si="11"/>
        <v>100</v>
      </c>
    </row>
    <row r="116" spans="1:26" ht="13.5" thickBot="1" x14ac:dyDescent="0.25">
      <c r="A116" s="15" t="s">
        <v>173</v>
      </c>
      <c r="B116" s="105">
        <v>16</v>
      </c>
      <c r="C116" s="51">
        <v>0</v>
      </c>
      <c r="D116" s="51">
        <v>0</v>
      </c>
      <c r="E116" s="51">
        <v>0</v>
      </c>
      <c r="F116" s="114"/>
      <c r="G116" s="119">
        <f t="shared" si="9"/>
        <v>100</v>
      </c>
      <c r="H116" s="65">
        <v>969</v>
      </c>
      <c r="I116" s="144">
        <v>74</v>
      </c>
      <c r="J116" s="143">
        <v>3</v>
      </c>
      <c r="K116" s="51">
        <v>0</v>
      </c>
      <c r="L116" s="51">
        <v>0</v>
      </c>
      <c r="M116" s="114">
        <f t="shared" si="7"/>
        <v>100</v>
      </c>
      <c r="N116" s="119">
        <f t="shared" si="10"/>
        <v>100</v>
      </c>
      <c r="O116" s="81">
        <v>184</v>
      </c>
      <c r="P116" s="51">
        <v>0</v>
      </c>
      <c r="Q116" s="51">
        <v>0</v>
      </c>
      <c r="R116" s="51">
        <v>0</v>
      </c>
      <c r="S116" s="117"/>
      <c r="T116" s="120"/>
      <c r="U116" s="83">
        <v>334</v>
      </c>
      <c r="V116" s="51">
        <v>8</v>
      </c>
      <c r="W116" s="51">
        <v>0</v>
      </c>
      <c r="X116" s="112">
        <v>0</v>
      </c>
      <c r="Y116" s="114">
        <f t="shared" si="8"/>
        <v>100</v>
      </c>
      <c r="Z116" s="119">
        <f t="shared" si="11"/>
        <v>100</v>
      </c>
    </row>
    <row r="117" spans="1:26" ht="13.5" thickBot="1" x14ac:dyDescent="0.25">
      <c r="A117" s="15" t="s">
        <v>174</v>
      </c>
      <c r="B117" s="105">
        <v>11</v>
      </c>
      <c r="C117" s="51">
        <v>0</v>
      </c>
      <c r="D117" s="51">
        <v>0</v>
      </c>
      <c r="E117" s="51">
        <v>0</v>
      </c>
      <c r="F117" s="114"/>
      <c r="G117" s="119">
        <f t="shared" si="9"/>
        <v>100</v>
      </c>
      <c r="H117" s="65">
        <v>774</v>
      </c>
      <c r="I117" s="144">
        <v>64</v>
      </c>
      <c r="J117" s="143">
        <v>3</v>
      </c>
      <c r="K117" s="51">
        <v>0</v>
      </c>
      <c r="L117" s="51">
        <v>0</v>
      </c>
      <c r="M117" s="114">
        <f t="shared" si="7"/>
        <v>100</v>
      </c>
      <c r="N117" s="119">
        <f t="shared" si="10"/>
        <v>100</v>
      </c>
      <c r="O117" s="81">
        <v>179</v>
      </c>
      <c r="P117" s="51">
        <v>0</v>
      </c>
      <c r="Q117" s="51">
        <v>0</v>
      </c>
      <c r="R117" s="51">
        <v>0</v>
      </c>
      <c r="S117" s="117"/>
      <c r="T117" s="120"/>
      <c r="U117" s="83">
        <v>234</v>
      </c>
      <c r="V117" s="51">
        <v>11</v>
      </c>
      <c r="W117" s="51">
        <v>0</v>
      </c>
      <c r="X117" s="112">
        <v>0</v>
      </c>
      <c r="Y117" s="114">
        <f t="shared" si="8"/>
        <v>100</v>
      </c>
      <c r="Z117" s="119">
        <f t="shared" si="11"/>
        <v>100</v>
      </c>
    </row>
    <row r="118" spans="1:26" ht="13.5" thickBot="1" x14ac:dyDescent="0.25">
      <c r="A118" s="15" t="s">
        <v>175</v>
      </c>
      <c r="B118" s="105">
        <v>9</v>
      </c>
      <c r="C118" s="51">
        <v>0</v>
      </c>
      <c r="D118" s="51">
        <v>0</v>
      </c>
      <c r="E118" s="51">
        <v>0</v>
      </c>
      <c r="F118" s="114"/>
      <c r="G118" s="119">
        <f t="shared" si="9"/>
        <v>100</v>
      </c>
      <c r="H118" s="65">
        <v>819</v>
      </c>
      <c r="I118" s="144">
        <v>69</v>
      </c>
      <c r="J118" s="143">
        <v>1</v>
      </c>
      <c r="K118" s="51">
        <v>0</v>
      </c>
      <c r="L118" s="51">
        <v>0</v>
      </c>
      <c r="M118" s="114">
        <f t="shared" si="7"/>
        <v>100</v>
      </c>
      <c r="N118" s="119">
        <f t="shared" si="10"/>
        <v>100</v>
      </c>
      <c r="O118" s="81">
        <v>156</v>
      </c>
      <c r="P118" s="51">
        <v>0</v>
      </c>
      <c r="Q118" s="51">
        <v>0</v>
      </c>
      <c r="R118" s="51">
        <v>0</v>
      </c>
      <c r="S118" s="117"/>
      <c r="T118" s="120"/>
      <c r="U118" s="83">
        <v>259</v>
      </c>
      <c r="V118" s="51">
        <v>4</v>
      </c>
      <c r="W118" s="51">
        <v>0</v>
      </c>
      <c r="X118" s="112">
        <v>0</v>
      </c>
      <c r="Y118" s="114">
        <f t="shared" si="8"/>
        <v>100</v>
      </c>
      <c r="Z118" s="119">
        <f t="shared" si="11"/>
        <v>100</v>
      </c>
    </row>
    <row r="119" spans="1:26" ht="13.5" thickBot="1" x14ac:dyDescent="0.25">
      <c r="A119" s="15" t="s">
        <v>176</v>
      </c>
      <c r="B119" s="105">
        <v>6</v>
      </c>
      <c r="C119" s="51">
        <v>1</v>
      </c>
      <c r="D119" s="51">
        <v>0</v>
      </c>
      <c r="E119" s="51">
        <v>1</v>
      </c>
      <c r="F119" s="114">
        <f t="shared" si="6"/>
        <v>0</v>
      </c>
      <c r="G119" s="119">
        <f t="shared" si="9"/>
        <v>83.333333333333343</v>
      </c>
      <c r="H119" s="65">
        <v>782</v>
      </c>
      <c r="I119" s="144">
        <v>83</v>
      </c>
      <c r="J119" s="143">
        <v>2</v>
      </c>
      <c r="K119" s="51">
        <v>0</v>
      </c>
      <c r="L119" s="51">
        <v>0</v>
      </c>
      <c r="M119" s="114">
        <f t="shared" si="7"/>
        <v>100</v>
      </c>
      <c r="N119" s="119">
        <f t="shared" si="10"/>
        <v>100</v>
      </c>
      <c r="O119" s="81">
        <v>197</v>
      </c>
      <c r="P119" s="51">
        <v>0</v>
      </c>
      <c r="Q119" s="51">
        <v>0</v>
      </c>
      <c r="R119" s="51">
        <v>0</v>
      </c>
      <c r="S119" s="117"/>
      <c r="T119" s="120"/>
      <c r="U119" s="83">
        <v>284</v>
      </c>
      <c r="V119" s="51">
        <v>5</v>
      </c>
      <c r="W119" s="51">
        <v>0</v>
      </c>
      <c r="X119" s="112">
        <v>0</v>
      </c>
      <c r="Y119" s="114">
        <f t="shared" si="8"/>
        <v>100</v>
      </c>
      <c r="Z119" s="119">
        <f t="shared" si="11"/>
        <v>100</v>
      </c>
    </row>
    <row r="120" spans="1:26" ht="13.5" thickBot="1" x14ac:dyDescent="0.25">
      <c r="A120" s="15" t="s">
        <v>70</v>
      </c>
      <c r="B120" s="105">
        <v>8</v>
      </c>
      <c r="C120" s="51">
        <v>0</v>
      </c>
      <c r="D120" s="51">
        <v>0</v>
      </c>
      <c r="E120" s="51">
        <v>0</v>
      </c>
      <c r="F120" s="114"/>
      <c r="G120" s="119">
        <f t="shared" si="9"/>
        <v>100</v>
      </c>
      <c r="H120" s="65">
        <v>1014</v>
      </c>
      <c r="I120" s="144">
        <v>43</v>
      </c>
      <c r="J120" s="143">
        <v>1</v>
      </c>
      <c r="K120" s="51">
        <v>0</v>
      </c>
      <c r="L120" s="51">
        <v>0</v>
      </c>
      <c r="M120" s="114">
        <f t="shared" si="7"/>
        <v>100</v>
      </c>
      <c r="N120" s="119">
        <f t="shared" si="10"/>
        <v>100</v>
      </c>
      <c r="O120" s="81">
        <v>316</v>
      </c>
      <c r="P120" s="51">
        <v>0</v>
      </c>
      <c r="Q120" s="51">
        <v>0</v>
      </c>
      <c r="R120" s="51">
        <v>0</v>
      </c>
      <c r="S120" s="117"/>
      <c r="T120" s="120"/>
      <c r="U120" s="83">
        <v>588</v>
      </c>
      <c r="V120" s="51">
        <v>8</v>
      </c>
      <c r="W120" s="51">
        <v>0</v>
      </c>
      <c r="X120" s="112">
        <v>0</v>
      </c>
      <c r="Y120" s="114">
        <f t="shared" si="8"/>
        <v>100</v>
      </c>
      <c r="Z120" s="119">
        <f t="shared" si="11"/>
        <v>100</v>
      </c>
    </row>
    <row r="121" spans="1:26" ht="13.5" thickBot="1" x14ac:dyDescent="0.25">
      <c r="A121" s="15" t="s">
        <v>39</v>
      </c>
      <c r="B121" s="105">
        <v>12</v>
      </c>
      <c r="C121" s="51">
        <v>3</v>
      </c>
      <c r="D121" s="51">
        <v>1</v>
      </c>
      <c r="E121" s="51">
        <v>0</v>
      </c>
      <c r="F121" s="114">
        <f t="shared" si="6"/>
        <v>66.666666666666671</v>
      </c>
      <c r="G121" s="119">
        <f t="shared" si="9"/>
        <v>91.666666666666671</v>
      </c>
      <c r="H121" s="65">
        <v>1091</v>
      </c>
      <c r="I121" s="144">
        <v>83</v>
      </c>
      <c r="J121" s="143">
        <v>4</v>
      </c>
      <c r="K121" s="51">
        <v>0</v>
      </c>
      <c r="L121" s="51">
        <v>0</v>
      </c>
      <c r="M121" s="114">
        <f t="shared" si="7"/>
        <v>100</v>
      </c>
      <c r="N121" s="119">
        <f t="shared" si="10"/>
        <v>100</v>
      </c>
      <c r="O121" s="81">
        <v>243</v>
      </c>
      <c r="P121" s="51">
        <v>0</v>
      </c>
      <c r="Q121" s="51">
        <v>0</v>
      </c>
      <c r="R121" s="51">
        <v>0</v>
      </c>
      <c r="S121" s="117"/>
      <c r="T121" s="120"/>
      <c r="U121" s="83">
        <v>247</v>
      </c>
      <c r="V121" s="51">
        <v>16</v>
      </c>
      <c r="W121" s="51">
        <v>0</v>
      </c>
      <c r="X121" s="112">
        <v>0</v>
      </c>
      <c r="Y121" s="114">
        <f t="shared" si="8"/>
        <v>100</v>
      </c>
      <c r="Z121" s="119">
        <f t="shared" si="11"/>
        <v>100</v>
      </c>
    </row>
    <row r="122" spans="1:26" ht="13.5" thickBot="1" x14ac:dyDescent="0.25">
      <c r="A122" s="15" t="s">
        <v>177</v>
      </c>
      <c r="B122" s="105">
        <v>7</v>
      </c>
      <c r="C122" s="51">
        <v>0</v>
      </c>
      <c r="D122" s="51">
        <v>0</v>
      </c>
      <c r="E122" s="51">
        <v>0</v>
      </c>
      <c r="F122" s="114"/>
      <c r="G122" s="119">
        <f t="shared" si="9"/>
        <v>100</v>
      </c>
      <c r="H122" s="65">
        <v>1341</v>
      </c>
      <c r="I122" s="144">
        <v>143</v>
      </c>
      <c r="J122" s="143">
        <v>0</v>
      </c>
      <c r="K122" s="51">
        <v>0</v>
      </c>
      <c r="L122" s="51">
        <v>0</v>
      </c>
      <c r="M122" s="114"/>
      <c r="N122" s="119">
        <f t="shared" si="10"/>
        <v>100</v>
      </c>
      <c r="O122" s="81">
        <v>284</v>
      </c>
      <c r="P122" s="51">
        <v>0</v>
      </c>
      <c r="Q122" s="51">
        <v>0</v>
      </c>
      <c r="R122" s="51">
        <v>0</v>
      </c>
      <c r="S122" s="117"/>
      <c r="T122" s="120"/>
      <c r="U122" s="83">
        <v>166</v>
      </c>
      <c r="V122" s="51">
        <v>4</v>
      </c>
      <c r="W122" s="51">
        <v>0</v>
      </c>
      <c r="X122" s="112">
        <v>0</v>
      </c>
      <c r="Y122" s="114">
        <f t="shared" si="8"/>
        <v>100</v>
      </c>
      <c r="Z122" s="119">
        <f t="shared" si="11"/>
        <v>100</v>
      </c>
    </row>
    <row r="123" spans="1:26" ht="13.5" thickBot="1" x14ac:dyDescent="0.25">
      <c r="A123" s="15" t="s">
        <v>178</v>
      </c>
      <c r="B123" s="105">
        <v>9</v>
      </c>
      <c r="C123" s="51">
        <v>0</v>
      </c>
      <c r="D123" s="51">
        <v>0</v>
      </c>
      <c r="E123" s="51">
        <v>0</v>
      </c>
      <c r="F123" s="114"/>
      <c r="G123" s="119">
        <f t="shared" si="9"/>
        <v>100</v>
      </c>
      <c r="H123" s="65">
        <v>1129</v>
      </c>
      <c r="I123" s="144">
        <v>126</v>
      </c>
      <c r="J123" s="143">
        <v>2</v>
      </c>
      <c r="K123" s="51">
        <v>0</v>
      </c>
      <c r="L123" s="51">
        <v>0</v>
      </c>
      <c r="M123" s="114">
        <f t="shared" si="7"/>
        <v>100</v>
      </c>
      <c r="N123" s="119">
        <f t="shared" si="10"/>
        <v>100</v>
      </c>
      <c r="O123" s="81">
        <v>265</v>
      </c>
      <c r="P123" s="51">
        <v>0</v>
      </c>
      <c r="Q123" s="51">
        <v>0</v>
      </c>
      <c r="R123" s="51">
        <v>0</v>
      </c>
      <c r="S123" s="117"/>
      <c r="T123" s="120"/>
      <c r="U123" s="83">
        <v>270</v>
      </c>
      <c r="V123" s="51">
        <v>11</v>
      </c>
      <c r="W123" s="51">
        <v>0</v>
      </c>
      <c r="X123" s="112">
        <v>1</v>
      </c>
      <c r="Y123" s="114">
        <f t="shared" si="8"/>
        <v>90.909090909090907</v>
      </c>
      <c r="Z123" s="119">
        <f t="shared" si="11"/>
        <v>99.629629629629633</v>
      </c>
    </row>
    <row r="124" spans="1:26" ht="13.5" thickBot="1" x14ac:dyDescent="0.25">
      <c r="A124" s="15" t="s">
        <v>179</v>
      </c>
      <c r="B124" s="105">
        <v>5</v>
      </c>
      <c r="C124" s="51">
        <v>0</v>
      </c>
      <c r="D124" s="51">
        <v>0</v>
      </c>
      <c r="E124" s="51">
        <v>0</v>
      </c>
      <c r="F124" s="114"/>
      <c r="G124" s="119">
        <f t="shared" si="9"/>
        <v>100</v>
      </c>
      <c r="H124" s="65">
        <v>1464</v>
      </c>
      <c r="I124" s="144">
        <v>109</v>
      </c>
      <c r="J124" s="143">
        <v>0</v>
      </c>
      <c r="K124" s="51">
        <v>0</v>
      </c>
      <c r="L124" s="51">
        <v>0</v>
      </c>
      <c r="M124" s="114"/>
      <c r="N124" s="119">
        <f t="shared" si="10"/>
        <v>100</v>
      </c>
      <c r="O124" s="81">
        <v>280</v>
      </c>
      <c r="P124" s="51">
        <v>0</v>
      </c>
      <c r="Q124" s="51">
        <v>0</v>
      </c>
      <c r="R124" s="51">
        <v>0</v>
      </c>
      <c r="S124" s="117"/>
      <c r="T124" s="120"/>
      <c r="U124" s="83">
        <v>264</v>
      </c>
      <c r="V124" s="51">
        <v>2</v>
      </c>
      <c r="W124" s="51">
        <v>0</v>
      </c>
      <c r="X124" s="112">
        <v>0</v>
      </c>
      <c r="Y124" s="114">
        <f t="shared" si="8"/>
        <v>100</v>
      </c>
      <c r="Z124" s="119">
        <f t="shared" si="11"/>
        <v>100</v>
      </c>
    </row>
    <row r="125" spans="1:26" ht="13.5" thickBot="1" x14ac:dyDescent="0.25">
      <c r="A125" s="15" t="s">
        <v>180</v>
      </c>
      <c r="B125" s="105">
        <v>9</v>
      </c>
      <c r="C125" s="51">
        <v>0</v>
      </c>
      <c r="D125" s="51">
        <v>0</v>
      </c>
      <c r="E125" s="51">
        <v>0</v>
      </c>
      <c r="F125" s="114"/>
      <c r="G125" s="119">
        <f t="shared" si="9"/>
        <v>100</v>
      </c>
      <c r="H125" s="65">
        <v>1744</v>
      </c>
      <c r="I125" s="144">
        <v>753</v>
      </c>
      <c r="J125" s="143">
        <v>1</v>
      </c>
      <c r="K125" s="51">
        <v>0</v>
      </c>
      <c r="L125" s="51">
        <v>0</v>
      </c>
      <c r="M125" s="114">
        <f t="shared" si="7"/>
        <v>100</v>
      </c>
      <c r="N125" s="119">
        <f t="shared" si="10"/>
        <v>100</v>
      </c>
      <c r="O125" s="81">
        <v>297</v>
      </c>
      <c r="P125" s="51">
        <v>0</v>
      </c>
      <c r="Q125" s="51">
        <v>0</v>
      </c>
      <c r="R125" s="51">
        <v>0</v>
      </c>
      <c r="S125" s="117"/>
      <c r="T125" s="120"/>
      <c r="U125" s="83">
        <v>260</v>
      </c>
      <c r="V125" s="51">
        <v>4</v>
      </c>
      <c r="W125" s="51">
        <v>0</v>
      </c>
      <c r="X125" s="112">
        <v>0</v>
      </c>
      <c r="Y125" s="114">
        <f t="shared" si="8"/>
        <v>100</v>
      </c>
      <c r="Z125" s="119">
        <f t="shared" si="11"/>
        <v>100</v>
      </c>
    </row>
    <row r="126" spans="1:26" ht="13.5" thickBot="1" x14ac:dyDescent="0.25">
      <c r="A126" s="15" t="s">
        <v>181</v>
      </c>
      <c r="B126" s="105">
        <v>15</v>
      </c>
      <c r="C126" s="51">
        <v>0</v>
      </c>
      <c r="D126" s="51">
        <v>0</v>
      </c>
      <c r="E126" s="51">
        <v>0</v>
      </c>
      <c r="F126" s="114"/>
      <c r="G126" s="119">
        <f t="shared" si="9"/>
        <v>100</v>
      </c>
      <c r="H126" s="65">
        <v>1922</v>
      </c>
      <c r="I126" s="144">
        <v>209</v>
      </c>
      <c r="J126" s="143">
        <v>1</v>
      </c>
      <c r="K126" s="51">
        <v>0</v>
      </c>
      <c r="L126" s="51">
        <v>0</v>
      </c>
      <c r="M126" s="114">
        <f t="shared" si="7"/>
        <v>100</v>
      </c>
      <c r="N126" s="119">
        <f t="shared" si="10"/>
        <v>100</v>
      </c>
      <c r="O126" s="81">
        <v>283</v>
      </c>
      <c r="P126" s="51">
        <v>0</v>
      </c>
      <c r="Q126" s="51">
        <v>0</v>
      </c>
      <c r="R126" s="51">
        <v>0</v>
      </c>
      <c r="S126" s="117"/>
      <c r="T126" s="120"/>
      <c r="U126" s="83">
        <v>269</v>
      </c>
      <c r="V126" s="51">
        <v>18</v>
      </c>
      <c r="W126" s="51">
        <v>0</v>
      </c>
      <c r="X126" s="112">
        <v>2</v>
      </c>
      <c r="Y126" s="114">
        <f t="shared" si="8"/>
        <v>88.888888888888886</v>
      </c>
      <c r="Z126" s="119">
        <f t="shared" si="11"/>
        <v>99.256505576208184</v>
      </c>
    </row>
    <row r="127" spans="1:26" ht="13.5" thickBot="1" x14ac:dyDescent="0.25">
      <c r="A127" s="15" t="s">
        <v>182</v>
      </c>
      <c r="B127" s="105">
        <v>7</v>
      </c>
      <c r="C127" s="51">
        <v>1</v>
      </c>
      <c r="D127" s="51">
        <v>0</v>
      </c>
      <c r="E127" s="51">
        <v>0</v>
      </c>
      <c r="F127" s="114">
        <f t="shared" si="6"/>
        <v>100</v>
      </c>
      <c r="G127" s="119">
        <f t="shared" si="9"/>
        <v>100</v>
      </c>
      <c r="H127" s="65">
        <v>1176</v>
      </c>
      <c r="I127" s="144">
        <v>600</v>
      </c>
      <c r="J127" s="143">
        <v>2</v>
      </c>
      <c r="K127" s="51">
        <v>0</v>
      </c>
      <c r="L127" s="51">
        <v>0</v>
      </c>
      <c r="M127" s="114">
        <f t="shared" si="7"/>
        <v>100</v>
      </c>
      <c r="N127" s="119">
        <f t="shared" si="10"/>
        <v>100</v>
      </c>
      <c r="O127" s="81">
        <v>210</v>
      </c>
      <c r="P127" s="51">
        <v>0</v>
      </c>
      <c r="Q127" s="51">
        <v>0</v>
      </c>
      <c r="R127" s="51">
        <v>0</v>
      </c>
      <c r="S127" s="117"/>
      <c r="T127" s="120"/>
      <c r="U127" s="83">
        <v>208</v>
      </c>
      <c r="V127" s="51">
        <v>12</v>
      </c>
      <c r="W127" s="51">
        <v>0</v>
      </c>
      <c r="X127" s="112">
        <v>1</v>
      </c>
      <c r="Y127" s="114">
        <f t="shared" si="8"/>
        <v>91.666666666666671</v>
      </c>
      <c r="Z127" s="119">
        <f t="shared" si="11"/>
        <v>99.519230769230774</v>
      </c>
    </row>
    <row r="128" spans="1:26" ht="13.5" thickBot="1" x14ac:dyDescent="0.25">
      <c r="A128" s="15" t="s">
        <v>183</v>
      </c>
      <c r="B128" s="105">
        <v>8</v>
      </c>
      <c r="C128" s="51">
        <v>1</v>
      </c>
      <c r="D128" s="51">
        <v>0</v>
      </c>
      <c r="E128" s="51">
        <v>1</v>
      </c>
      <c r="F128" s="114">
        <f t="shared" si="6"/>
        <v>0</v>
      </c>
      <c r="G128" s="119">
        <f t="shared" si="9"/>
        <v>87.5</v>
      </c>
      <c r="H128" s="65">
        <v>1195</v>
      </c>
      <c r="I128" s="144">
        <v>106</v>
      </c>
      <c r="J128" s="143">
        <v>4</v>
      </c>
      <c r="K128" s="51">
        <v>0</v>
      </c>
      <c r="L128" s="51">
        <v>0</v>
      </c>
      <c r="M128" s="114">
        <f t="shared" si="7"/>
        <v>100</v>
      </c>
      <c r="N128" s="119">
        <f t="shared" si="10"/>
        <v>100</v>
      </c>
      <c r="O128" s="81">
        <v>204</v>
      </c>
      <c r="P128" s="51">
        <v>0</v>
      </c>
      <c r="Q128" s="51">
        <v>0</v>
      </c>
      <c r="R128" s="51">
        <v>0</v>
      </c>
      <c r="S128" s="117"/>
      <c r="T128" s="120"/>
      <c r="U128" s="83">
        <v>463</v>
      </c>
      <c r="V128" s="51">
        <v>2</v>
      </c>
      <c r="W128" s="51">
        <v>0</v>
      </c>
      <c r="X128" s="112">
        <v>0</v>
      </c>
      <c r="Y128" s="114">
        <f t="shared" si="8"/>
        <v>100</v>
      </c>
      <c r="Z128" s="119">
        <f t="shared" si="11"/>
        <v>100</v>
      </c>
    </row>
    <row r="129" spans="1:26" ht="13.5" thickBot="1" x14ac:dyDescent="0.25">
      <c r="A129" s="15" t="s">
        <v>184</v>
      </c>
      <c r="B129" s="105">
        <v>3</v>
      </c>
      <c r="C129" s="51">
        <v>0</v>
      </c>
      <c r="D129" s="51">
        <v>0</v>
      </c>
      <c r="E129" s="51">
        <v>0</v>
      </c>
      <c r="F129" s="114"/>
      <c r="G129" s="119">
        <f t="shared" si="9"/>
        <v>100</v>
      </c>
      <c r="H129" s="65">
        <v>1243</v>
      </c>
      <c r="I129" s="144">
        <v>100</v>
      </c>
      <c r="J129" s="143">
        <v>2</v>
      </c>
      <c r="K129" s="51">
        <v>0</v>
      </c>
      <c r="L129" s="51">
        <v>1</v>
      </c>
      <c r="M129" s="114">
        <f t="shared" si="7"/>
        <v>50</v>
      </c>
      <c r="N129" s="119">
        <f t="shared" si="10"/>
        <v>99</v>
      </c>
      <c r="O129" s="81">
        <v>191</v>
      </c>
      <c r="P129" s="51">
        <v>0</v>
      </c>
      <c r="Q129" s="51">
        <v>0</v>
      </c>
      <c r="R129" s="51">
        <v>0</v>
      </c>
      <c r="S129" s="117"/>
      <c r="T129" s="120"/>
      <c r="U129" s="83">
        <v>241</v>
      </c>
      <c r="V129" s="51">
        <v>2</v>
      </c>
      <c r="W129" s="51">
        <v>1</v>
      </c>
      <c r="X129" s="112">
        <v>0</v>
      </c>
      <c r="Y129" s="114">
        <f t="shared" si="8"/>
        <v>50</v>
      </c>
      <c r="Z129" s="119">
        <f t="shared" si="11"/>
        <v>99.585062240663902</v>
      </c>
    </row>
    <row r="130" spans="1:26" ht="13.5" thickBot="1" x14ac:dyDescent="0.25">
      <c r="A130" s="15" t="s">
        <v>185</v>
      </c>
      <c r="B130" s="105">
        <v>4</v>
      </c>
      <c r="C130" s="51">
        <v>0</v>
      </c>
      <c r="D130" s="51">
        <v>0</v>
      </c>
      <c r="E130" s="51">
        <v>0</v>
      </c>
      <c r="F130" s="114"/>
      <c r="G130" s="119">
        <f t="shared" si="9"/>
        <v>100</v>
      </c>
      <c r="H130" s="65">
        <v>1473</v>
      </c>
      <c r="I130" s="144">
        <v>104</v>
      </c>
      <c r="J130" s="143">
        <v>5</v>
      </c>
      <c r="K130" s="51">
        <v>0</v>
      </c>
      <c r="L130" s="51">
        <v>1</v>
      </c>
      <c r="M130" s="114">
        <f t="shared" si="7"/>
        <v>80</v>
      </c>
      <c r="N130" s="119">
        <f t="shared" si="10"/>
        <v>99.038461538461533</v>
      </c>
      <c r="O130" s="81">
        <v>270</v>
      </c>
      <c r="P130" s="51">
        <v>0</v>
      </c>
      <c r="Q130" s="51">
        <v>0</v>
      </c>
      <c r="R130" s="51">
        <v>0</v>
      </c>
      <c r="S130" s="117"/>
      <c r="T130" s="120"/>
      <c r="U130" s="83">
        <v>202</v>
      </c>
      <c r="V130" s="51">
        <v>3</v>
      </c>
      <c r="W130" s="51">
        <v>0</v>
      </c>
      <c r="X130" s="112">
        <v>0</v>
      </c>
      <c r="Y130" s="114">
        <f t="shared" si="8"/>
        <v>100</v>
      </c>
      <c r="Z130" s="119">
        <f t="shared" si="11"/>
        <v>100</v>
      </c>
    </row>
    <row r="131" spans="1:26" ht="13.5" thickBot="1" x14ac:dyDescent="0.25">
      <c r="A131" s="15" t="s">
        <v>186</v>
      </c>
      <c r="B131" s="105">
        <v>12</v>
      </c>
      <c r="C131" s="51">
        <v>7</v>
      </c>
      <c r="D131" s="51">
        <v>1</v>
      </c>
      <c r="E131" s="51">
        <v>0</v>
      </c>
      <c r="F131" s="114">
        <f t="shared" si="6"/>
        <v>85.714285714285722</v>
      </c>
      <c r="G131" s="119">
        <f t="shared" si="9"/>
        <v>91.666666666666671</v>
      </c>
      <c r="H131" s="65">
        <v>1491</v>
      </c>
      <c r="I131" s="144">
        <v>241</v>
      </c>
      <c r="J131" s="143">
        <v>1</v>
      </c>
      <c r="K131" s="51">
        <v>0</v>
      </c>
      <c r="L131" s="51">
        <v>0</v>
      </c>
      <c r="M131" s="114">
        <f t="shared" si="7"/>
        <v>100</v>
      </c>
      <c r="N131" s="119">
        <f t="shared" si="10"/>
        <v>100</v>
      </c>
      <c r="O131" s="81">
        <v>234</v>
      </c>
      <c r="P131" s="51">
        <v>0</v>
      </c>
      <c r="Q131" s="51">
        <v>0</v>
      </c>
      <c r="R131" s="51">
        <v>0</v>
      </c>
      <c r="S131" s="117"/>
      <c r="T131" s="120"/>
      <c r="U131" s="83">
        <v>265</v>
      </c>
      <c r="V131" s="51">
        <v>11</v>
      </c>
      <c r="W131" s="51">
        <v>0</v>
      </c>
      <c r="X131" s="112">
        <v>1</v>
      </c>
      <c r="Y131" s="114">
        <f t="shared" si="8"/>
        <v>90.909090909090907</v>
      </c>
      <c r="Z131" s="119">
        <f t="shared" si="11"/>
        <v>99.622641509433961</v>
      </c>
    </row>
    <row r="132" spans="1:26" ht="13.5" thickBot="1" x14ac:dyDescent="0.25">
      <c r="A132" s="17" t="s">
        <v>187</v>
      </c>
      <c r="B132" s="105">
        <v>8</v>
      </c>
      <c r="C132" s="51">
        <v>2</v>
      </c>
      <c r="D132" s="51">
        <v>0</v>
      </c>
      <c r="E132" s="51">
        <v>0</v>
      </c>
      <c r="F132" s="114">
        <f t="shared" si="6"/>
        <v>100</v>
      </c>
      <c r="G132" s="119">
        <f t="shared" si="9"/>
        <v>100</v>
      </c>
      <c r="H132" s="65">
        <v>1385</v>
      </c>
      <c r="I132" s="144">
        <v>191</v>
      </c>
      <c r="J132" s="143">
        <v>8</v>
      </c>
      <c r="K132" s="51">
        <v>2</v>
      </c>
      <c r="L132" s="51">
        <v>1</v>
      </c>
      <c r="M132" s="114">
        <f t="shared" si="7"/>
        <v>62.5</v>
      </c>
      <c r="N132" s="119">
        <f t="shared" si="10"/>
        <v>98.429319371727743</v>
      </c>
      <c r="O132" s="81">
        <v>217</v>
      </c>
      <c r="P132" s="51">
        <v>0</v>
      </c>
      <c r="Q132" s="51">
        <v>0</v>
      </c>
      <c r="R132" s="51">
        <v>0</v>
      </c>
      <c r="S132" s="117"/>
      <c r="T132" s="120"/>
      <c r="U132" s="83">
        <v>274</v>
      </c>
      <c r="V132" s="51">
        <v>10</v>
      </c>
      <c r="W132" s="51">
        <v>0</v>
      </c>
      <c r="X132" s="112">
        <v>3</v>
      </c>
      <c r="Y132" s="114">
        <f t="shared" si="8"/>
        <v>70</v>
      </c>
      <c r="Z132" s="119">
        <f t="shared" si="11"/>
        <v>98.9051094890511</v>
      </c>
    </row>
    <row r="133" spans="1:26" ht="13.5" thickBot="1" x14ac:dyDescent="0.25">
      <c r="A133" s="17" t="s">
        <v>188</v>
      </c>
      <c r="B133" s="105">
        <v>11</v>
      </c>
      <c r="C133" s="51">
        <v>1</v>
      </c>
      <c r="D133" s="51">
        <v>0</v>
      </c>
      <c r="E133" s="51">
        <v>0</v>
      </c>
      <c r="F133" s="114">
        <f t="shared" si="6"/>
        <v>100</v>
      </c>
      <c r="G133" s="119">
        <f t="shared" si="9"/>
        <v>100</v>
      </c>
      <c r="H133" s="65">
        <v>1290</v>
      </c>
      <c r="I133" s="144">
        <v>95</v>
      </c>
      <c r="J133" s="143">
        <v>2</v>
      </c>
      <c r="K133" s="51">
        <v>0</v>
      </c>
      <c r="L133" s="51">
        <v>0</v>
      </c>
      <c r="M133" s="114">
        <f t="shared" si="7"/>
        <v>100</v>
      </c>
      <c r="N133" s="119">
        <f t="shared" si="10"/>
        <v>100</v>
      </c>
      <c r="O133" s="81">
        <v>389</v>
      </c>
      <c r="P133" s="51">
        <v>0</v>
      </c>
      <c r="Q133" s="51">
        <v>0</v>
      </c>
      <c r="R133" s="51">
        <v>0</v>
      </c>
      <c r="S133" s="117"/>
      <c r="T133" s="120"/>
      <c r="U133" s="83">
        <v>205</v>
      </c>
      <c r="V133" s="51">
        <v>6</v>
      </c>
      <c r="W133" s="51">
        <v>0</v>
      </c>
      <c r="X133" s="112">
        <v>2</v>
      </c>
      <c r="Y133" s="114">
        <f t="shared" si="8"/>
        <v>66.666666666666671</v>
      </c>
      <c r="Z133" s="119">
        <f t="shared" si="11"/>
        <v>99.024390243902445</v>
      </c>
    </row>
    <row r="134" spans="1:26" ht="13.5" thickBot="1" x14ac:dyDescent="0.25">
      <c r="A134" s="15" t="s">
        <v>10</v>
      </c>
      <c r="B134" s="105">
        <v>3</v>
      </c>
      <c r="C134" s="51">
        <v>3</v>
      </c>
      <c r="D134" s="51">
        <v>0</v>
      </c>
      <c r="E134" s="51">
        <v>2</v>
      </c>
      <c r="F134" s="114">
        <f t="shared" si="6"/>
        <v>33.333333333333343</v>
      </c>
      <c r="G134" s="119">
        <f t="shared" si="9"/>
        <v>33.333333333333343</v>
      </c>
      <c r="H134" s="65">
        <v>587</v>
      </c>
      <c r="I134" s="144">
        <v>37</v>
      </c>
      <c r="J134" s="143">
        <v>1</v>
      </c>
      <c r="K134" s="51">
        <v>0</v>
      </c>
      <c r="L134" s="51">
        <v>0</v>
      </c>
      <c r="M134" s="114">
        <f t="shared" si="7"/>
        <v>100</v>
      </c>
      <c r="N134" s="119">
        <f t="shared" si="10"/>
        <v>100</v>
      </c>
      <c r="O134" s="81">
        <v>226</v>
      </c>
      <c r="P134" s="51">
        <v>0</v>
      </c>
      <c r="Q134" s="51">
        <v>0</v>
      </c>
      <c r="R134" s="51">
        <v>0</v>
      </c>
      <c r="S134" s="117"/>
      <c r="T134" s="120"/>
      <c r="U134" s="83">
        <v>258</v>
      </c>
      <c r="V134" s="51">
        <v>6</v>
      </c>
      <c r="W134" s="51">
        <v>0</v>
      </c>
      <c r="X134" s="112">
        <v>1</v>
      </c>
      <c r="Y134" s="114">
        <f t="shared" si="8"/>
        <v>83.333333333333343</v>
      </c>
      <c r="Z134" s="119">
        <f t="shared" si="11"/>
        <v>99.612403100775197</v>
      </c>
    </row>
    <row r="135" spans="1:26" ht="13.5" thickBot="1" x14ac:dyDescent="0.25">
      <c r="A135" s="14" t="s">
        <v>11</v>
      </c>
      <c r="B135" s="105">
        <v>7</v>
      </c>
      <c r="C135" s="51">
        <v>1</v>
      </c>
      <c r="D135" s="51">
        <v>0</v>
      </c>
      <c r="E135" s="51">
        <v>0</v>
      </c>
      <c r="F135" s="114">
        <f t="shared" si="6"/>
        <v>100</v>
      </c>
      <c r="G135" s="119">
        <f t="shared" si="9"/>
        <v>100</v>
      </c>
      <c r="H135" s="65">
        <v>588</v>
      </c>
      <c r="I135" s="144">
        <v>41</v>
      </c>
      <c r="J135" s="143">
        <v>0</v>
      </c>
      <c r="K135" s="51">
        <v>0</v>
      </c>
      <c r="L135" s="51">
        <v>0</v>
      </c>
      <c r="M135" s="114"/>
      <c r="N135" s="119">
        <f t="shared" si="10"/>
        <v>100</v>
      </c>
      <c r="O135" s="81">
        <v>123</v>
      </c>
      <c r="P135" s="51">
        <v>0</v>
      </c>
      <c r="Q135" s="51">
        <v>0</v>
      </c>
      <c r="R135" s="51">
        <v>0</v>
      </c>
      <c r="S135" s="117"/>
      <c r="T135" s="120"/>
      <c r="U135" s="83">
        <v>176</v>
      </c>
      <c r="V135" s="51">
        <v>4</v>
      </c>
      <c r="W135" s="51">
        <v>0</v>
      </c>
      <c r="X135" s="112">
        <v>0</v>
      </c>
      <c r="Y135" s="114">
        <f t="shared" si="8"/>
        <v>100</v>
      </c>
      <c r="Z135" s="119">
        <f t="shared" si="11"/>
        <v>100</v>
      </c>
    </row>
    <row r="136" spans="1:26" ht="13.5" thickBot="1" x14ac:dyDescent="0.25">
      <c r="A136" s="15" t="s">
        <v>12</v>
      </c>
      <c r="B136" s="105">
        <v>18</v>
      </c>
      <c r="C136" s="51">
        <v>1</v>
      </c>
      <c r="D136" s="51">
        <v>0</v>
      </c>
      <c r="E136" s="51">
        <v>1</v>
      </c>
      <c r="F136" s="114"/>
      <c r="G136" s="119">
        <f t="shared" si="9"/>
        <v>94.444444444444443</v>
      </c>
      <c r="H136" s="65">
        <v>1262</v>
      </c>
      <c r="I136" s="144">
        <v>73</v>
      </c>
      <c r="J136" s="143">
        <v>2</v>
      </c>
      <c r="K136" s="51">
        <v>0</v>
      </c>
      <c r="L136" s="51">
        <v>1</v>
      </c>
      <c r="M136" s="114">
        <f t="shared" si="7"/>
        <v>50</v>
      </c>
      <c r="N136" s="119">
        <f t="shared" si="10"/>
        <v>98.630136986301366</v>
      </c>
      <c r="O136" s="81">
        <v>199</v>
      </c>
      <c r="P136" s="51">
        <v>0</v>
      </c>
      <c r="Q136" s="51">
        <v>0</v>
      </c>
      <c r="R136" s="51">
        <v>0</v>
      </c>
      <c r="S136" s="117"/>
      <c r="T136" s="120"/>
      <c r="U136" s="83">
        <v>410</v>
      </c>
      <c r="V136" s="51">
        <v>6</v>
      </c>
      <c r="W136" s="51">
        <v>0</v>
      </c>
      <c r="X136" s="112">
        <v>0</v>
      </c>
      <c r="Y136" s="114">
        <f t="shared" si="8"/>
        <v>100</v>
      </c>
      <c r="Z136" s="119">
        <f t="shared" si="11"/>
        <v>100</v>
      </c>
    </row>
    <row r="137" spans="1:26" ht="13.5" thickBot="1" x14ac:dyDescent="0.25">
      <c r="A137" s="15" t="s">
        <v>189</v>
      </c>
      <c r="B137" s="105">
        <v>4</v>
      </c>
      <c r="C137" s="51">
        <v>0</v>
      </c>
      <c r="D137" s="51">
        <v>0</v>
      </c>
      <c r="E137" s="51">
        <v>0</v>
      </c>
      <c r="F137" s="114"/>
      <c r="G137" s="119">
        <f t="shared" si="9"/>
        <v>100</v>
      </c>
      <c r="H137" s="65">
        <v>1947</v>
      </c>
      <c r="I137" s="144">
        <v>80</v>
      </c>
      <c r="J137" s="143">
        <v>0</v>
      </c>
      <c r="K137" s="51">
        <v>0</v>
      </c>
      <c r="L137" s="51">
        <v>0</v>
      </c>
      <c r="M137" s="114"/>
      <c r="N137" s="119">
        <f t="shared" si="10"/>
        <v>100</v>
      </c>
      <c r="O137" s="81">
        <v>297</v>
      </c>
      <c r="P137" s="51">
        <v>0</v>
      </c>
      <c r="Q137" s="51">
        <v>0</v>
      </c>
      <c r="R137" s="51">
        <v>0</v>
      </c>
      <c r="S137" s="117"/>
      <c r="T137" s="120"/>
      <c r="U137" s="83">
        <v>363</v>
      </c>
      <c r="V137" s="51">
        <v>6</v>
      </c>
      <c r="W137" s="51">
        <v>0</v>
      </c>
      <c r="X137" s="112">
        <v>2</v>
      </c>
      <c r="Y137" s="114">
        <f t="shared" si="8"/>
        <v>66.666666666666671</v>
      </c>
      <c r="Z137" s="119">
        <f t="shared" si="11"/>
        <v>99.449035812672179</v>
      </c>
    </row>
    <row r="138" spans="1:26" ht="13.5" thickBot="1" x14ac:dyDescent="0.25">
      <c r="A138" s="15" t="s">
        <v>190</v>
      </c>
      <c r="B138" s="105">
        <v>8</v>
      </c>
      <c r="C138" s="51">
        <v>0</v>
      </c>
      <c r="D138" s="51">
        <v>0</v>
      </c>
      <c r="E138" s="51">
        <v>0</v>
      </c>
      <c r="F138" s="114"/>
      <c r="G138" s="119">
        <f t="shared" ref="G138:G187" si="12">100-(E138+D138)/B138*100</f>
        <v>100</v>
      </c>
      <c r="H138" s="65">
        <v>1620</v>
      </c>
      <c r="I138" s="144">
        <v>375</v>
      </c>
      <c r="J138" s="143">
        <v>4</v>
      </c>
      <c r="K138" s="51">
        <v>0</v>
      </c>
      <c r="L138" s="51">
        <v>0</v>
      </c>
      <c r="M138" s="114">
        <f t="shared" ref="M138:M187" si="13">100-(L138+K138)/J138*100</f>
        <v>100</v>
      </c>
      <c r="N138" s="119">
        <f t="shared" ref="N138:N187" si="14">100-(L138+K138)/I138*100</f>
        <v>100</v>
      </c>
      <c r="O138" s="81">
        <v>242</v>
      </c>
      <c r="P138" s="51">
        <v>0</v>
      </c>
      <c r="Q138" s="51">
        <v>0</v>
      </c>
      <c r="R138" s="51">
        <v>0</v>
      </c>
      <c r="S138" s="117"/>
      <c r="T138" s="120"/>
      <c r="U138" s="83">
        <v>340</v>
      </c>
      <c r="V138" s="51">
        <v>7</v>
      </c>
      <c r="W138" s="51">
        <v>0</v>
      </c>
      <c r="X138" s="112">
        <v>0</v>
      </c>
      <c r="Y138" s="114">
        <f t="shared" ref="Y138:Y187" si="15">100-(X138+W138)/V138*100</f>
        <v>100</v>
      </c>
      <c r="Z138" s="119">
        <f t="shared" ref="Z138:Z187" si="16">100-(X138+W138)/U138*100</f>
        <v>100</v>
      </c>
    </row>
    <row r="139" spans="1:26" ht="13.5" thickBot="1" x14ac:dyDescent="0.25">
      <c r="A139" s="15" t="s">
        <v>191</v>
      </c>
      <c r="B139" s="105">
        <v>2</v>
      </c>
      <c r="C139" s="51">
        <v>1</v>
      </c>
      <c r="D139" s="51">
        <v>0</v>
      </c>
      <c r="E139" s="51">
        <v>0</v>
      </c>
      <c r="F139" s="114">
        <f t="shared" ref="F139:F187" si="17">100-(E139+D139)/C139*100</f>
        <v>100</v>
      </c>
      <c r="G139" s="119">
        <f t="shared" si="12"/>
        <v>100</v>
      </c>
      <c r="H139" s="65">
        <v>1443</v>
      </c>
      <c r="I139" s="144">
        <v>55</v>
      </c>
      <c r="J139" s="143">
        <v>0</v>
      </c>
      <c r="K139" s="51">
        <v>0</v>
      </c>
      <c r="L139" s="51">
        <v>0</v>
      </c>
      <c r="M139" s="114"/>
      <c r="N139" s="119">
        <f t="shared" si="14"/>
        <v>100</v>
      </c>
      <c r="O139" s="81">
        <v>218</v>
      </c>
      <c r="P139" s="51">
        <v>0</v>
      </c>
      <c r="Q139" s="51">
        <v>0</v>
      </c>
      <c r="R139" s="51">
        <v>0</v>
      </c>
      <c r="S139" s="117"/>
      <c r="T139" s="120"/>
      <c r="U139" s="83">
        <v>240</v>
      </c>
      <c r="V139" s="51">
        <v>4</v>
      </c>
      <c r="W139" s="51">
        <v>0</v>
      </c>
      <c r="X139" s="112">
        <v>1</v>
      </c>
      <c r="Y139" s="114">
        <f t="shared" si="15"/>
        <v>75</v>
      </c>
      <c r="Z139" s="119">
        <f t="shared" si="16"/>
        <v>99.583333333333329</v>
      </c>
    </row>
    <row r="140" spans="1:26" ht="13.5" thickBot="1" x14ac:dyDescent="0.25">
      <c r="A140" s="15" t="s">
        <v>192</v>
      </c>
      <c r="B140" s="105">
        <v>11</v>
      </c>
      <c r="C140" s="51">
        <v>1</v>
      </c>
      <c r="D140" s="51">
        <v>0</v>
      </c>
      <c r="E140" s="51">
        <v>0</v>
      </c>
      <c r="F140" s="114">
        <f t="shared" si="17"/>
        <v>100</v>
      </c>
      <c r="G140" s="119">
        <f t="shared" si="12"/>
        <v>100</v>
      </c>
      <c r="H140" s="65">
        <v>1906</v>
      </c>
      <c r="I140" s="144">
        <v>77</v>
      </c>
      <c r="J140" s="143">
        <v>1</v>
      </c>
      <c r="K140" s="51">
        <v>0</v>
      </c>
      <c r="L140" s="51">
        <v>0</v>
      </c>
      <c r="M140" s="114">
        <f t="shared" si="13"/>
        <v>100</v>
      </c>
      <c r="N140" s="119">
        <f t="shared" si="14"/>
        <v>100</v>
      </c>
      <c r="O140" s="81">
        <v>376</v>
      </c>
      <c r="P140" s="51">
        <v>0</v>
      </c>
      <c r="Q140" s="51">
        <v>0</v>
      </c>
      <c r="R140" s="51">
        <v>0</v>
      </c>
      <c r="S140" s="117"/>
      <c r="T140" s="120"/>
      <c r="U140" s="83">
        <v>638</v>
      </c>
      <c r="V140" s="51">
        <v>7</v>
      </c>
      <c r="W140" s="51">
        <v>0</v>
      </c>
      <c r="X140" s="112">
        <v>0</v>
      </c>
      <c r="Y140" s="114">
        <f t="shared" si="15"/>
        <v>100</v>
      </c>
      <c r="Z140" s="119">
        <f t="shared" si="16"/>
        <v>100</v>
      </c>
    </row>
    <row r="141" spans="1:26" s="29" customFormat="1" ht="13.5" thickBot="1" x14ac:dyDescent="0.25">
      <c r="A141" s="15" t="s">
        <v>193</v>
      </c>
      <c r="B141" s="105">
        <v>5</v>
      </c>
      <c r="C141" s="51">
        <v>0</v>
      </c>
      <c r="D141" s="51">
        <v>0</v>
      </c>
      <c r="E141" s="51">
        <v>0</v>
      </c>
      <c r="F141" s="114"/>
      <c r="G141" s="119">
        <f t="shared" si="12"/>
        <v>100</v>
      </c>
      <c r="H141" s="65">
        <v>1579</v>
      </c>
      <c r="I141" s="144">
        <v>91</v>
      </c>
      <c r="J141" s="143">
        <v>7</v>
      </c>
      <c r="K141" s="51">
        <v>0</v>
      </c>
      <c r="L141" s="51">
        <v>0</v>
      </c>
      <c r="M141" s="114">
        <f t="shared" si="13"/>
        <v>100</v>
      </c>
      <c r="N141" s="119">
        <f t="shared" si="14"/>
        <v>100</v>
      </c>
      <c r="O141" s="81">
        <v>450</v>
      </c>
      <c r="P141" s="51">
        <v>0</v>
      </c>
      <c r="Q141" s="51">
        <v>0</v>
      </c>
      <c r="R141" s="51">
        <v>0</v>
      </c>
      <c r="S141" s="117"/>
      <c r="T141" s="120"/>
      <c r="U141" s="83">
        <v>345</v>
      </c>
      <c r="V141" s="51">
        <v>5</v>
      </c>
      <c r="W141" s="51">
        <v>0</v>
      </c>
      <c r="X141" s="112">
        <v>2</v>
      </c>
      <c r="Y141" s="114">
        <f t="shared" si="15"/>
        <v>60</v>
      </c>
      <c r="Z141" s="119">
        <f t="shared" si="16"/>
        <v>99.420289855072468</v>
      </c>
    </row>
    <row r="142" spans="1:26" ht="13.5" thickBot="1" x14ac:dyDescent="0.25">
      <c r="A142" s="15" t="s">
        <v>194</v>
      </c>
      <c r="B142" s="105">
        <v>7</v>
      </c>
      <c r="C142" s="51">
        <v>2</v>
      </c>
      <c r="D142" s="51">
        <v>0</v>
      </c>
      <c r="E142" s="51">
        <v>0</v>
      </c>
      <c r="F142" s="114">
        <f t="shared" si="17"/>
        <v>100</v>
      </c>
      <c r="G142" s="119">
        <f t="shared" si="12"/>
        <v>100</v>
      </c>
      <c r="H142" s="65">
        <v>1763</v>
      </c>
      <c r="I142" s="144">
        <v>154</v>
      </c>
      <c r="J142" s="143">
        <v>3</v>
      </c>
      <c r="K142" s="51">
        <v>0</v>
      </c>
      <c r="L142" s="51">
        <v>1</v>
      </c>
      <c r="M142" s="114">
        <f t="shared" si="13"/>
        <v>66.666666666666671</v>
      </c>
      <c r="N142" s="119">
        <f t="shared" si="14"/>
        <v>99.350649350649348</v>
      </c>
      <c r="O142" s="81">
        <v>616</v>
      </c>
      <c r="P142" s="51">
        <v>0</v>
      </c>
      <c r="Q142" s="51">
        <v>0</v>
      </c>
      <c r="R142" s="51">
        <v>0</v>
      </c>
      <c r="S142" s="117"/>
      <c r="T142" s="120"/>
      <c r="U142" s="83">
        <v>543</v>
      </c>
      <c r="V142" s="51">
        <v>19</v>
      </c>
      <c r="W142" s="51">
        <v>0</v>
      </c>
      <c r="X142" s="112">
        <v>3</v>
      </c>
      <c r="Y142" s="114">
        <f t="shared" si="15"/>
        <v>84.21052631578948</v>
      </c>
      <c r="Z142" s="119">
        <f t="shared" si="16"/>
        <v>99.447513812154696</v>
      </c>
    </row>
    <row r="143" spans="1:26" ht="13.5" thickBot="1" x14ac:dyDescent="0.25">
      <c r="A143" s="15" t="s">
        <v>40</v>
      </c>
      <c r="B143" s="105">
        <v>3</v>
      </c>
      <c r="C143" s="51">
        <v>0</v>
      </c>
      <c r="D143" s="51">
        <v>0</v>
      </c>
      <c r="E143" s="51">
        <v>0</v>
      </c>
      <c r="F143" s="114"/>
      <c r="G143" s="119">
        <f t="shared" si="12"/>
        <v>100</v>
      </c>
      <c r="H143" s="65">
        <v>428</v>
      </c>
      <c r="I143" s="144">
        <v>36</v>
      </c>
      <c r="J143" s="143">
        <v>0</v>
      </c>
      <c r="K143" s="51">
        <v>0</v>
      </c>
      <c r="L143" s="51">
        <v>0</v>
      </c>
      <c r="M143" s="114"/>
      <c r="N143" s="119">
        <f t="shared" si="14"/>
        <v>100</v>
      </c>
      <c r="O143" s="81">
        <v>122</v>
      </c>
      <c r="P143" s="51">
        <v>0</v>
      </c>
      <c r="Q143" s="51">
        <v>0</v>
      </c>
      <c r="R143" s="51">
        <v>0</v>
      </c>
      <c r="S143" s="117"/>
      <c r="T143" s="120"/>
      <c r="U143" s="83">
        <v>228</v>
      </c>
      <c r="V143" s="51">
        <v>4</v>
      </c>
      <c r="W143" s="51">
        <v>0</v>
      </c>
      <c r="X143" s="112">
        <v>0</v>
      </c>
      <c r="Y143" s="114">
        <f t="shared" si="15"/>
        <v>100</v>
      </c>
      <c r="Z143" s="119">
        <f t="shared" si="16"/>
        <v>100</v>
      </c>
    </row>
    <row r="144" spans="1:26" ht="13.5" thickBot="1" x14ac:dyDescent="0.25">
      <c r="A144" s="15" t="s">
        <v>195</v>
      </c>
      <c r="B144" s="105">
        <v>7</v>
      </c>
      <c r="C144" s="51">
        <v>0</v>
      </c>
      <c r="D144" s="51">
        <v>0</v>
      </c>
      <c r="E144" s="51">
        <v>0</v>
      </c>
      <c r="F144" s="114"/>
      <c r="G144" s="119">
        <f t="shared" si="12"/>
        <v>100</v>
      </c>
      <c r="H144" s="65">
        <v>431</v>
      </c>
      <c r="I144" s="144">
        <v>33</v>
      </c>
      <c r="J144" s="143">
        <v>1</v>
      </c>
      <c r="K144" s="51">
        <v>0</v>
      </c>
      <c r="L144" s="51">
        <v>0</v>
      </c>
      <c r="M144" s="114">
        <f t="shared" si="13"/>
        <v>100</v>
      </c>
      <c r="N144" s="119">
        <f t="shared" si="14"/>
        <v>100</v>
      </c>
      <c r="O144" s="81">
        <v>126</v>
      </c>
      <c r="P144" s="51">
        <v>0</v>
      </c>
      <c r="Q144" s="51">
        <v>0</v>
      </c>
      <c r="R144" s="51">
        <v>0</v>
      </c>
      <c r="S144" s="117"/>
      <c r="T144" s="120"/>
      <c r="U144" s="83">
        <v>158</v>
      </c>
      <c r="V144" s="51">
        <v>3</v>
      </c>
      <c r="W144" s="51">
        <v>0</v>
      </c>
      <c r="X144" s="112">
        <v>0</v>
      </c>
      <c r="Y144" s="114">
        <f t="shared" si="15"/>
        <v>100</v>
      </c>
      <c r="Z144" s="119">
        <f t="shared" si="16"/>
        <v>100</v>
      </c>
    </row>
    <row r="145" spans="1:26" ht="13.5" thickBot="1" x14ac:dyDescent="0.25">
      <c r="A145" s="15" t="s">
        <v>33</v>
      </c>
      <c r="B145" s="105">
        <v>4</v>
      </c>
      <c r="C145" s="51">
        <v>0</v>
      </c>
      <c r="D145" s="51">
        <v>0</v>
      </c>
      <c r="E145" s="51">
        <v>0</v>
      </c>
      <c r="F145" s="114"/>
      <c r="G145" s="119">
        <f t="shared" si="12"/>
        <v>100</v>
      </c>
      <c r="H145" s="65">
        <v>352</v>
      </c>
      <c r="I145" s="144">
        <v>13</v>
      </c>
      <c r="J145" s="143">
        <v>2</v>
      </c>
      <c r="K145" s="51">
        <v>0</v>
      </c>
      <c r="L145" s="51">
        <v>2</v>
      </c>
      <c r="M145" s="114">
        <f t="shared" si="13"/>
        <v>0</v>
      </c>
      <c r="N145" s="119">
        <f t="shared" si="14"/>
        <v>84.615384615384613</v>
      </c>
      <c r="O145" s="81">
        <v>106</v>
      </c>
      <c r="P145" s="51">
        <v>0</v>
      </c>
      <c r="Q145" s="51">
        <v>0</v>
      </c>
      <c r="R145" s="51">
        <v>0</v>
      </c>
      <c r="S145" s="117"/>
      <c r="T145" s="120"/>
      <c r="U145" s="83">
        <v>215</v>
      </c>
      <c r="V145" s="51">
        <v>2</v>
      </c>
      <c r="W145" s="51">
        <v>0</v>
      </c>
      <c r="X145" s="112">
        <v>0</v>
      </c>
      <c r="Y145" s="114">
        <f t="shared" si="15"/>
        <v>100</v>
      </c>
      <c r="Z145" s="119">
        <f t="shared" si="16"/>
        <v>100</v>
      </c>
    </row>
    <row r="146" spans="1:26" ht="13.5" thickBot="1" x14ac:dyDescent="0.25">
      <c r="A146" s="15" t="s">
        <v>41</v>
      </c>
      <c r="B146" s="105">
        <v>8</v>
      </c>
      <c r="C146" s="51">
        <v>1</v>
      </c>
      <c r="D146" s="51">
        <v>0</v>
      </c>
      <c r="E146" s="51">
        <v>0</v>
      </c>
      <c r="F146" s="114">
        <f t="shared" si="17"/>
        <v>100</v>
      </c>
      <c r="G146" s="119">
        <f t="shared" si="12"/>
        <v>100</v>
      </c>
      <c r="H146" s="65">
        <v>900</v>
      </c>
      <c r="I146" s="144">
        <v>61</v>
      </c>
      <c r="J146" s="143">
        <v>1</v>
      </c>
      <c r="K146" s="51">
        <v>0</v>
      </c>
      <c r="L146" s="51">
        <v>0</v>
      </c>
      <c r="M146" s="114">
        <f t="shared" si="13"/>
        <v>100</v>
      </c>
      <c r="N146" s="119">
        <f t="shared" si="14"/>
        <v>100</v>
      </c>
      <c r="O146" s="81">
        <v>126</v>
      </c>
      <c r="P146" s="51">
        <v>0</v>
      </c>
      <c r="Q146" s="51">
        <v>0</v>
      </c>
      <c r="R146" s="51">
        <v>0</v>
      </c>
      <c r="S146" s="117"/>
      <c r="T146" s="120"/>
      <c r="U146" s="83">
        <v>205</v>
      </c>
      <c r="V146" s="51">
        <v>1</v>
      </c>
      <c r="W146" s="51">
        <v>0</v>
      </c>
      <c r="X146" s="112">
        <v>0</v>
      </c>
      <c r="Y146" s="114">
        <f t="shared" si="15"/>
        <v>100</v>
      </c>
      <c r="Z146" s="119">
        <f t="shared" si="16"/>
        <v>100</v>
      </c>
    </row>
    <row r="147" spans="1:26" ht="13.5" thickBot="1" x14ac:dyDescent="0.25">
      <c r="A147" s="15" t="s">
        <v>196</v>
      </c>
      <c r="B147" s="105">
        <v>10</v>
      </c>
      <c r="C147" s="51">
        <v>2</v>
      </c>
      <c r="D147" s="51">
        <v>0</v>
      </c>
      <c r="E147" s="51">
        <v>0</v>
      </c>
      <c r="F147" s="114">
        <f t="shared" si="17"/>
        <v>100</v>
      </c>
      <c r="G147" s="119">
        <f t="shared" si="12"/>
        <v>100</v>
      </c>
      <c r="H147" s="65">
        <v>738</v>
      </c>
      <c r="I147" s="144">
        <v>46</v>
      </c>
      <c r="J147" s="143">
        <v>2</v>
      </c>
      <c r="K147" s="51">
        <v>0</v>
      </c>
      <c r="L147" s="51">
        <v>0</v>
      </c>
      <c r="M147" s="114">
        <f t="shared" si="13"/>
        <v>100</v>
      </c>
      <c r="N147" s="119">
        <f t="shared" si="14"/>
        <v>100</v>
      </c>
      <c r="O147" s="81">
        <v>149</v>
      </c>
      <c r="P147" s="51">
        <v>0</v>
      </c>
      <c r="Q147" s="51">
        <v>0</v>
      </c>
      <c r="R147" s="51">
        <v>0</v>
      </c>
      <c r="S147" s="117"/>
      <c r="T147" s="120"/>
      <c r="U147" s="83">
        <v>249</v>
      </c>
      <c r="V147" s="51">
        <v>4</v>
      </c>
      <c r="W147" s="51">
        <v>0</v>
      </c>
      <c r="X147" s="112">
        <v>0</v>
      </c>
      <c r="Y147" s="114">
        <f t="shared" si="15"/>
        <v>100</v>
      </c>
      <c r="Z147" s="119">
        <f t="shared" si="16"/>
        <v>100</v>
      </c>
    </row>
    <row r="148" spans="1:26" ht="13.5" thickBot="1" x14ac:dyDescent="0.25">
      <c r="A148" s="15" t="s">
        <v>197</v>
      </c>
      <c r="B148" s="105">
        <v>7</v>
      </c>
      <c r="C148" s="51">
        <v>1</v>
      </c>
      <c r="D148" s="51">
        <v>0</v>
      </c>
      <c r="E148" s="51">
        <v>0</v>
      </c>
      <c r="F148" s="114">
        <f t="shared" si="17"/>
        <v>100</v>
      </c>
      <c r="G148" s="119">
        <f t="shared" si="12"/>
        <v>100</v>
      </c>
      <c r="H148" s="65">
        <v>990</v>
      </c>
      <c r="I148" s="144">
        <v>70</v>
      </c>
      <c r="J148" s="143">
        <v>1</v>
      </c>
      <c r="K148" s="51">
        <v>0</v>
      </c>
      <c r="L148" s="51">
        <v>1</v>
      </c>
      <c r="M148" s="114">
        <f t="shared" si="13"/>
        <v>0</v>
      </c>
      <c r="N148" s="119">
        <f t="shared" si="14"/>
        <v>98.571428571428569</v>
      </c>
      <c r="O148" s="81">
        <v>199</v>
      </c>
      <c r="P148" s="51">
        <v>0</v>
      </c>
      <c r="Q148" s="51">
        <v>0</v>
      </c>
      <c r="R148" s="51">
        <v>0</v>
      </c>
      <c r="S148" s="117"/>
      <c r="T148" s="120"/>
      <c r="U148" s="83">
        <v>308</v>
      </c>
      <c r="V148" s="51">
        <v>3</v>
      </c>
      <c r="W148" s="51">
        <v>0</v>
      </c>
      <c r="X148" s="112">
        <v>0</v>
      </c>
      <c r="Y148" s="114">
        <f t="shared" si="15"/>
        <v>100</v>
      </c>
      <c r="Z148" s="119">
        <f t="shared" si="16"/>
        <v>100</v>
      </c>
    </row>
    <row r="149" spans="1:26" ht="13.5" thickBot="1" x14ac:dyDescent="0.25">
      <c r="A149" s="15" t="s">
        <v>42</v>
      </c>
      <c r="B149" s="105">
        <v>14</v>
      </c>
      <c r="C149" s="51">
        <v>2</v>
      </c>
      <c r="D149" s="51">
        <v>1</v>
      </c>
      <c r="E149" s="51">
        <v>0</v>
      </c>
      <c r="F149" s="114">
        <f t="shared" si="17"/>
        <v>50</v>
      </c>
      <c r="G149" s="119">
        <f t="shared" si="12"/>
        <v>92.857142857142861</v>
      </c>
      <c r="H149" s="65">
        <v>510</v>
      </c>
      <c r="I149" s="144">
        <v>34</v>
      </c>
      <c r="J149" s="143">
        <v>0</v>
      </c>
      <c r="K149" s="51">
        <v>0</v>
      </c>
      <c r="L149" s="51">
        <v>0</v>
      </c>
      <c r="M149" s="114"/>
      <c r="N149" s="119">
        <f t="shared" si="14"/>
        <v>100</v>
      </c>
      <c r="O149" s="81">
        <v>100</v>
      </c>
      <c r="P149" s="51">
        <v>0</v>
      </c>
      <c r="Q149" s="51">
        <v>0</v>
      </c>
      <c r="R149" s="51">
        <v>0</v>
      </c>
      <c r="S149" s="117"/>
      <c r="T149" s="120"/>
      <c r="U149" s="83">
        <v>139</v>
      </c>
      <c r="V149" s="51">
        <v>3</v>
      </c>
      <c r="W149" s="51">
        <v>1</v>
      </c>
      <c r="X149" s="112">
        <v>0</v>
      </c>
      <c r="Y149" s="114">
        <f t="shared" si="15"/>
        <v>66.666666666666671</v>
      </c>
      <c r="Z149" s="119">
        <f t="shared" si="16"/>
        <v>99.280575539568346</v>
      </c>
    </row>
    <row r="150" spans="1:26" ht="13.5" thickBot="1" x14ac:dyDescent="0.25">
      <c r="A150" s="15" t="s">
        <v>198</v>
      </c>
      <c r="B150" s="105">
        <v>4</v>
      </c>
      <c r="C150" s="51">
        <v>1</v>
      </c>
      <c r="D150" s="51">
        <v>0</v>
      </c>
      <c r="E150" s="51">
        <v>0</v>
      </c>
      <c r="F150" s="114">
        <f t="shared" si="17"/>
        <v>100</v>
      </c>
      <c r="G150" s="119">
        <f t="shared" si="12"/>
        <v>100</v>
      </c>
      <c r="H150" s="65">
        <v>482</v>
      </c>
      <c r="I150" s="144">
        <v>30</v>
      </c>
      <c r="J150" s="143">
        <v>3</v>
      </c>
      <c r="K150" s="51">
        <v>0</v>
      </c>
      <c r="L150" s="51">
        <v>1</v>
      </c>
      <c r="M150" s="114">
        <f t="shared" si="13"/>
        <v>66.666666666666671</v>
      </c>
      <c r="N150" s="119">
        <f t="shared" si="14"/>
        <v>96.666666666666671</v>
      </c>
      <c r="O150" s="81">
        <v>200</v>
      </c>
      <c r="P150" s="51">
        <v>0</v>
      </c>
      <c r="Q150" s="51">
        <v>0</v>
      </c>
      <c r="R150" s="51">
        <v>0</v>
      </c>
      <c r="S150" s="117"/>
      <c r="T150" s="120"/>
      <c r="U150" s="83">
        <v>119</v>
      </c>
      <c r="V150" s="51">
        <v>1</v>
      </c>
      <c r="W150" s="51">
        <v>0</v>
      </c>
      <c r="X150" s="112">
        <v>0</v>
      </c>
      <c r="Y150" s="114">
        <f t="shared" si="15"/>
        <v>100</v>
      </c>
      <c r="Z150" s="119">
        <f t="shared" si="16"/>
        <v>100</v>
      </c>
    </row>
    <row r="151" spans="1:26" ht="13.5" thickBot="1" x14ac:dyDescent="0.25">
      <c r="A151" s="15" t="s">
        <v>47</v>
      </c>
      <c r="B151" s="105">
        <v>6</v>
      </c>
      <c r="C151" s="51">
        <v>0</v>
      </c>
      <c r="D151" s="51">
        <v>0</v>
      </c>
      <c r="E151" s="51">
        <v>0</v>
      </c>
      <c r="F151" s="114"/>
      <c r="G151" s="119">
        <f t="shared" si="12"/>
        <v>100</v>
      </c>
      <c r="H151" s="65">
        <v>895</v>
      </c>
      <c r="I151" s="144">
        <v>39</v>
      </c>
      <c r="J151" s="143">
        <v>1</v>
      </c>
      <c r="K151" s="51">
        <v>0</v>
      </c>
      <c r="L151" s="51">
        <v>0</v>
      </c>
      <c r="M151" s="114">
        <f t="shared" si="13"/>
        <v>100</v>
      </c>
      <c r="N151" s="119">
        <f t="shared" si="14"/>
        <v>100</v>
      </c>
      <c r="O151" s="81">
        <v>179</v>
      </c>
      <c r="P151" s="51">
        <v>0</v>
      </c>
      <c r="Q151" s="51">
        <v>0</v>
      </c>
      <c r="R151" s="51">
        <v>0</v>
      </c>
      <c r="S151" s="117"/>
      <c r="T151" s="120"/>
      <c r="U151" s="83">
        <v>511</v>
      </c>
      <c r="V151" s="51">
        <v>0</v>
      </c>
      <c r="W151" s="51">
        <v>0</v>
      </c>
      <c r="X151" s="112">
        <v>0</v>
      </c>
      <c r="Y151" s="114"/>
      <c r="Z151" s="119">
        <f t="shared" si="16"/>
        <v>100</v>
      </c>
    </row>
    <row r="152" spans="1:26" ht="13.5" thickBot="1" x14ac:dyDescent="0.25">
      <c r="A152" s="15" t="s">
        <v>199</v>
      </c>
      <c r="B152" s="105">
        <v>9</v>
      </c>
      <c r="C152" s="51">
        <v>0</v>
      </c>
      <c r="D152" s="51">
        <v>0</v>
      </c>
      <c r="E152" s="51">
        <v>0</v>
      </c>
      <c r="F152" s="114"/>
      <c r="G152" s="119">
        <f t="shared" si="12"/>
        <v>100</v>
      </c>
      <c r="H152" s="65">
        <v>1112</v>
      </c>
      <c r="I152" s="144">
        <v>45</v>
      </c>
      <c r="J152" s="143">
        <v>2</v>
      </c>
      <c r="K152" s="51">
        <v>0</v>
      </c>
      <c r="L152" s="51">
        <v>1</v>
      </c>
      <c r="M152" s="114">
        <f t="shared" si="13"/>
        <v>50</v>
      </c>
      <c r="N152" s="119">
        <f t="shared" si="14"/>
        <v>97.777777777777771</v>
      </c>
      <c r="O152" s="81">
        <v>295</v>
      </c>
      <c r="P152" s="51">
        <v>0</v>
      </c>
      <c r="Q152" s="51">
        <v>0</v>
      </c>
      <c r="R152" s="51">
        <v>0</v>
      </c>
      <c r="S152" s="117"/>
      <c r="T152" s="120"/>
      <c r="U152" s="83">
        <v>377</v>
      </c>
      <c r="V152" s="51">
        <v>0</v>
      </c>
      <c r="W152" s="51">
        <v>0</v>
      </c>
      <c r="X152" s="112">
        <v>0</v>
      </c>
      <c r="Y152" s="114"/>
      <c r="Z152" s="119">
        <f t="shared" si="16"/>
        <v>100</v>
      </c>
    </row>
    <row r="153" spans="1:26" ht="13.5" thickBot="1" x14ac:dyDescent="0.25">
      <c r="A153" s="15" t="s">
        <v>43</v>
      </c>
      <c r="B153" s="105">
        <v>16</v>
      </c>
      <c r="C153" s="51">
        <v>0</v>
      </c>
      <c r="D153" s="51">
        <v>0</v>
      </c>
      <c r="E153" s="51">
        <v>0</v>
      </c>
      <c r="F153" s="114"/>
      <c r="G153" s="119">
        <f t="shared" si="12"/>
        <v>100</v>
      </c>
      <c r="H153" s="65">
        <v>654</v>
      </c>
      <c r="I153" s="144">
        <v>29</v>
      </c>
      <c r="J153" s="143">
        <v>1</v>
      </c>
      <c r="K153" s="51">
        <v>0</v>
      </c>
      <c r="L153" s="51">
        <v>0</v>
      </c>
      <c r="M153" s="114">
        <f t="shared" si="13"/>
        <v>100</v>
      </c>
      <c r="N153" s="119">
        <f t="shared" si="14"/>
        <v>100</v>
      </c>
      <c r="O153" s="81">
        <v>86</v>
      </c>
      <c r="P153" s="51">
        <v>0</v>
      </c>
      <c r="Q153" s="51">
        <v>0</v>
      </c>
      <c r="R153" s="51">
        <v>0</v>
      </c>
      <c r="S153" s="117"/>
      <c r="T153" s="120"/>
      <c r="U153" s="83">
        <v>295</v>
      </c>
      <c r="V153" s="51">
        <v>0</v>
      </c>
      <c r="W153" s="51">
        <v>0</v>
      </c>
      <c r="X153" s="112">
        <v>0</v>
      </c>
      <c r="Y153" s="114"/>
      <c r="Z153" s="119">
        <f t="shared" si="16"/>
        <v>100</v>
      </c>
    </row>
    <row r="154" spans="1:26" ht="13.5" thickBot="1" x14ac:dyDescent="0.25">
      <c r="A154" s="15" t="s">
        <v>200</v>
      </c>
      <c r="B154" s="105">
        <v>10</v>
      </c>
      <c r="C154" s="51">
        <v>0</v>
      </c>
      <c r="D154" s="51">
        <v>0</v>
      </c>
      <c r="E154" s="51">
        <v>0</v>
      </c>
      <c r="F154" s="114"/>
      <c r="G154" s="119">
        <f t="shared" si="12"/>
        <v>100</v>
      </c>
      <c r="H154" s="65">
        <v>577</v>
      </c>
      <c r="I154" s="144">
        <v>27</v>
      </c>
      <c r="J154" s="143">
        <v>0</v>
      </c>
      <c r="K154" s="51">
        <v>0</v>
      </c>
      <c r="L154" s="51">
        <v>0</v>
      </c>
      <c r="M154" s="114"/>
      <c r="N154" s="119">
        <f t="shared" si="14"/>
        <v>100</v>
      </c>
      <c r="O154" s="81">
        <v>91</v>
      </c>
      <c r="P154" s="51">
        <v>0</v>
      </c>
      <c r="Q154" s="51">
        <v>0</v>
      </c>
      <c r="R154" s="51">
        <v>0</v>
      </c>
      <c r="S154" s="117"/>
      <c r="T154" s="120"/>
      <c r="U154" s="83">
        <v>245</v>
      </c>
      <c r="V154" s="51">
        <v>4</v>
      </c>
      <c r="W154" s="51">
        <v>0</v>
      </c>
      <c r="X154" s="112">
        <v>0</v>
      </c>
      <c r="Y154" s="114">
        <f t="shared" si="15"/>
        <v>100</v>
      </c>
      <c r="Z154" s="119">
        <f t="shared" si="16"/>
        <v>100</v>
      </c>
    </row>
    <row r="155" spans="1:26" ht="13.5" thickBot="1" x14ac:dyDescent="0.25">
      <c r="A155" s="15" t="s">
        <v>46</v>
      </c>
      <c r="B155" s="105">
        <v>5</v>
      </c>
      <c r="C155" s="51">
        <v>1</v>
      </c>
      <c r="D155" s="51">
        <v>0</v>
      </c>
      <c r="E155" s="51">
        <v>0</v>
      </c>
      <c r="F155" s="114">
        <f t="shared" si="17"/>
        <v>100</v>
      </c>
      <c r="G155" s="119">
        <f t="shared" si="12"/>
        <v>100</v>
      </c>
      <c r="H155" s="65">
        <v>831</v>
      </c>
      <c r="I155" s="144">
        <v>62</v>
      </c>
      <c r="J155" s="143">
        <v>1</v>
      </c>
      <c r="K155" s="51">
        <v>0</v>
      </c>
      <c r="L155" s="51">
        <v>0</v>
      </c>
      <c r="M155" s="114">
        <f t="shared" si="13"/>
        <v>100</v>
      </c>
      <c r="N155" s="119">
        <f t="shared" si="14"/>
        <v>100</v>
      </c>
      <c r="O155" s="81">
        <v>186</v>
      </c>
      <c r="P155" s="51">
        <v>0</v>
      </c>
      <c r="Q155" s="51">
        <v>0</v>
      </c>
      <c r="R155" s="51">
        <v>0</v>
      </c>
      <c r="S155" s="117"/>
      <c r="T155" s="120"/>
      <c r="U155" s="83">
        <v>285</v>
      </c>
      <c r="V155" s="51">
        <v>4</v>
      </c>
      <c r="W155" s="51">
        <v>0</v>
      </c>
      <c r="X155" s="112">
        <v>1</v>
      </c>
      <c r="Y155" s="114">
        <f t="shared" si="15"/>
        <v>75</v>
      </c>
      <c r="Z155" s="119">
        <f t="shared" si="16"/>
        <v>99.649122807017548</v>
      </c>
    </row>
    <row r="156" spans="1:26" ht="13.5" thickBot="1" x14ac:dyDescent="0.25">
      <c r="A156" s="15" t="s">
        <v>201</v>
      </c>
      <c r="B156" s="105">
        <v>10</v>
      </c>
      <c r="C156" s="51">
        <v>0</v>
      </c>
      <c r="D156" s="51">
        <v>0</v>
      </c>
      <c r="E156" s="51">
        <v>0</v>
      </c>
      <c r="F156" s="114"/>
      <c r="G156" s="119">
        <f t="shared" si="12"/>
        <v>100</v>
      </c>
      <c r="H156" s="65">
        <v>639</v>
      </c>
      <c r="I156" s="144">
        <v>55</v>
      </c>
      <c r="J156" s="143">
        <v>2</v>
      </c>
      <c r="K156" s="51">
        <v>0</v>
      </c>
      <c r="L156" s="51">
        <v>0</v>
      </c>
      <c r="M156" s="114">
        <f t="shared" si="13"/>
        <v>100</v>
      </c>
      <c r="N156" s="119">
        <f t="shared" si="14"/>
        <v>100</v>
      </c>
      <c r="O156" s="81">
        <v>176</v>
      </c>
      <c r="P156" s="51">
        <v>0</v>
      </c>
      <c r="Q156" s="51">
        <v>0</v>
      </c>
      <c r="R156" s="51">
        <v>0</v>
      </c>
      <c r="S156" s="117"/>
      <c r="T156" s="120"/>
      <c r="U156" s="83">
        <v>322</v>
      </c>
      <c r="V156" s="51">
        <v>4</v>
      </c>
      <c r="W156" s="51">
        <v>0</v>
      </c>
      <c r="X156" s="112">
        <v>0</v>
      </c>
      <c r="Y156" s="114">
        <f t="shared" si="15"/>
        <v>100</v>
      </c>
      <c r="Z156" s="119">
        <f t="shared" si="16"/>
        <v>100</v>
      </c>
    </row>
    <row r="157" spans="1:26" ht="13.5" thickBot="1" x14ac:dyDescent="0.25">
      <c r="A157" s="15" t="s">
        <v>202</v>
      </c>
      <c r="B157" s="105">
        <v>10</v>
      </c>
      <c r="C157" s="51">
        <v>1</v>
      </c>
      <c r="D157" s="51">
        <v>1</v>
      </c>
      <c r="E157" s="51">
        <v>0</v>
      </c>
      <c r="F157" s="114">
        <f t="shared" si="17"/>
        <v>0</v>
      </c>
      <c r="G157" s="119">
        <f t="shared" si="12"/>
        <v>90</v>
      </c>
      <c r="H157" s="65">
        <v>641</v>
      </c>
      <c r="I157" s="144">
        <v>47</v>
      </c>
      <c r="J157" s="143">
        <v>0</v>
      </c>
      <c r="K157" s="51">
        <v>0</v>
      </c>
      <c r="L157" s="51">
        <v>0</v>
      </c>
      <c r="M157" s="114"/>
      <c r="N157" s="119">
        <f t="shared" si="14"/>
        <v>100</v>
      </c>
      <c r="O157" s="81">
        <v>152</v>
      </c>
      <c r="P157" s="51">
        <v>0</v>
      </c>
      <c r="Q157" s="51">
        <v>0</v>
      </c>
      <c r="R157" s="51">
        <v>0</v>
      </c>
      <c r="S157" s="117"/>
      <c r="T157" s="120"/>
      <c r="U157" s="83">
        <v>247</v>
      </c>
      <c r="V157" s="51">
        <v>9</v>
      </c>
      <c r="W157" s="51">
        <v>0</v>
      </c>
      <c r="X157" s="112">
        <v>0</v>
      </c>
      <c r="Y157" s="114">
        <f t="shared" si="15"/>
        <v>100</v>
      </c>
      <c r="Z157" s="119">
        <f t="shared" si="16"/>
        <v>100</v>
      </c>
    </row>
    <row r="158" spans="1:26" ht="13.5" thickBot="1" x14ac:dyDescent="0.25">
      <c r="A158" s="15" t="s">
        <v>203</v>
      </c>
      <c r="B158" s="105">
        <v>6</v>
      </c>
      <c r="C158" s="51">
        <v>1</v>
      </c>
      <c r="D158" s="51">
        <v>0</v>
      </c>
      <c r="E158" s="51">
        <v>1</v>
      </c>
      <c r="F158" s="114">
        <f t="shared" si="17"/>
        <v>0</v>
      </c>
      <c r="G158" s="119">
        <f t="shared" si="12"/>
        <v>83.333333333333343</v>
      </c>
      <c r="H158" s="65">
        <v>753</v>
      </c>
      <c r="I158" s="144">
        <v>52</v>
      </c>
      <c r="J158" s="143">
        <v>4</v>
      </c>
      <c r="K158" s="51">
        <v>0</v>
      </c>
      <c r="L158" s="51">
        <v>0</v>
      </c>
      <c r="M158" s="114">
        <f t="shared" si="13"/>
        <v>100</v>
      </c>
      <c r="N158" s="119">
        <f t="shared" si="14"/>
        <v>100</v>
      </c>
      <c r="O158" s="81">
        <v>207</v>
      </c>
      <c r="P158" s="51">
        <v>0</v>
      </c>
      <c r="Q158" s="51">
        <v>0</v>
      </c>
      <c r="R158" s="51">
        <v>0</v>
      </c>
      <c r="S158" s="117"/>
      <c r="T158" s="120"/>
      <c r="U158" s="83">
        <v>188</v>
      </c>
      <c r="V158" s="51">
        <v>3</v>
      </c>
      <c r="W158" s="51">
        <v>0</v>
      </c>
      <c r="X158" s="112">
        <v>1</v>
      </c>
      <c r="Y158" s="114">
        <f t="shared" si="15"/>
        <v>66.666666666666671</v>
      </c>
      <c r="Z158" s="119">
        <f t="shared" si="16"/>
        <v>99.468085106382972</v>
      </c>
    </row>
    <row r="159" spans="1:26" ht="13.5" thickBot="1" x14ac:dyDescent="0.25">
      <c r="A159" s="15" t="s">
        <v>204</v>
      </c>
      <c r="B159" s="105">
        <v>9</v>
      </c>
      <c r="C159" s="51">
        <v>1</v>
      </c>
      <c r="D159" s="51">
        <v>0</v>
      </c>
      <c r="E159" s="51">
        <v>0</v>
      </c>
      <c r="F159" s="114">
        <f t="shared" si="17"/>
        <v>100</v>
      </c>
      <c r="G159" s="119">
        <f t="shared" si="12"/>
        <v>100</v>
      </c>
      <c r="H159" s="65">
        <v>751</v>
      </c>
      <c r="I159" s="144">
        <v>62</v>
      </c>
      <c r="J159" s="143">
        <v>0</v>
      </c>
      <c r="K159" s="51">
        <v>0</v>
      </c>
      <c r="L159" s="51">
        <v>0</v>
      </c>
      <c r="M159" s="114"/>
      <c r="N159" s="119">
        <f t="shared" si="14"/>
        <v>100</v>
      </c>
      <c r="O159" s="81">
        <v>177</v>
      </c>
      <c r="P159" s="51">
        <v>0</v>
      </c>
      <c r="Q159" s="51">
        <v>0</v>
      </c>
      <c r="R159" s="51">
        <v>0</v>
      </c>
      <c r="S159" s="117"/>
      <c r="T159" s="120"/>
      <c r="U159" s="83">
        <v>259</v>
      </c>
      <c r="V159" s="51">
        <v>3</v>
      </c>
      <c r="W159" s="51">
        <v>0</v>
      </c>
      <c r="X159" s="112">
        <v>1</v>
      </c>
      <c r="Y159" s="114">
        <f t="shared" si="15"/>
        <v>66.666666666666671</v>
      </c>
      <c r="Z159" s="119">
        <f t="shared" si="16"/>
        <v>99.613899613899619</v>
      </c>
    </row>
    <row r="160" spans="1:26" s="13" customFormat="1" ht="13.5" thickBot="1" x14ac:dyDescent="0.25">
      <c r="A160" s="19" t="s">
        <v>13</v>
      </c>
      <c r="B160" s="105">
        <v>4</v>
      </c>
      <c r="C160" s="51">
        <v>0</v>
      </c>
      <c r="D160" s="51">
        <v>0</v>
      </c>
      <c r="E160" s="51">
        <v>0</v>
      </c>
      <c r="F160" s="114"/>
      <c r="G160" s="119">
        <f t="shared" si="12"/>
        <v>100</v>
      </c>
      <c r="H160" s="65">
        <v>951</v>
      </c>
      <c r="I160" s="144">
        <v>60</v>
      </c>
      <c r="J160" s="143">
        <v>2</v>
      </c>
      <c r="K160" s="51">
        <v>0</v>
      </c>
      <c r="L160" s="51">
        <v>1</v>
      </c>
      <c r="M160" s="114">
        <f t="shared" si="13"/>
        <v>50</v>
      </c>
      <c r="N160" s="119">
        <f t="shared" si="14"/>
        <v>98.333333333333329</v>
      </c>
      <c r="O160" s="81">
        <v>139</v>
      </c>
      <c r="P160" s="51">
        <v>0</v>
      </c>
      <c r="Q160" s="51">
        <v>0</v>
      </c>
      <c r="R160" s="51">
        <v>0</v>
      </c>
      <c r="S160" s="117"/>
      <c r="T160" s="120"/>
      <c r="U160" s="83">
        <v>141</v>
      </c>
      <c r="V160" s="51">
        <v>3</v>
      </c>
      <c r="W160" s="51">
        <v>0</v>
      </c>
      <c r="X160" s="112">
        <v>1</v>
      </c>
      <c r="Y160" s="114">
        <f t="shared" si="15"/>
        <v>66.666666666666671</v>
      </c>
      <c r="Z160" s="119">
        <f t="shared" si="16"/>
        <v>99.290780141843967</v>
      </c>
    </row>
    <row r="161" spans="1:26" ht="13.5" thickBot="1" x14ac:dyDescent="0.25">
      <c r="A161" s="15" t="s">
        <v>14</v>
      </c>
      <c r="B161" s="105">
        <v>6</v>
      </c>
      <c r="C161" s="51">
        <v>0</v>
      </c>
      <c r="D161" s="51">
        <v>0</v>
      </c>
      <c r="E161" s="51">
        <v>0</v>
      </c>
      <c r="F161" s="114"/>
      <c r="G161" s="119">
        <f t="shared" si="12"/>
        <v>100</v>
      </c>
      <c r="H161" s="65">
        <v>877</v>
      </c>
      <c r="I161" s="144">
        <v>35</v>
      </c>
      <c r="J161" s="143">
        <v>0</v>
      </c>
      <c r="K161" s="51">
        <v>0</v>
      </c>
      <c r="L161" s="51">
        <v>0</v>
      </c>
      <c r="M161" s="114"/>
      <c r="N161" s="119">
        <f t="shared" si="14"/>
        <v>100</v>
      </c>
      <c r="O161" s="81">
        <v>193</v>
      </c>
      <c r="P161" s="51">
        <v>0</v>
      </c>
      <c r="Q161" s="51">
        <v>0</v>
      </c>
      <c r="R161" s="51">
        <v>0</v>
      </c>
      <c r="S161" s="117"/>
      <c r="T161" s="120"/>
      <c r="U161" s="83">
        <v>253</v>
      </c>
      <c r="V161" s="51">
        <v>7</v>
      </c>
      <c r="W161" s="51">
        <v>0</v>
      </c>
      <c r="X161" s="112">
        <v>2</v>
      </c>
      <c r="Y161" s="114">
        <f t="shared" si="15"/>
        <v>71.428571428571431</v>
      </c>
      <c r="Z161" s="119">
        <f t="shared" si="16"/>
        <v>99.209486166007906</v>
      </c>
    </row>
    <row r="162" spans="1:26" ht="13.5" thickBot="1" x14ac:dyDescent="0.25">
      <c r="A162" s="17" t="s">
        <v>15</v>
      </c>
      <c r="B162" s="105">
        <v>13</v>
      </c>
      <c r="C162" s="51">
        <v>0</v>
      </c>
      <c r="D162" s="51">
        <v>0</v>
      </c>
      <c r="E162" s="51">
        <v>0</v>
      </c>
      <c r="F162" s="114"/>
      <c r="G162" s="119">
        <f t="shared" si="12"/>
        <v>100</v>
      </c>
      <c r="H162" s="65">
        <v>863</v>
      </c>
      <c r="I162" s="144">
        <v>46</v>
      </c>
      <c r="J162" s="143">
        <v>0</v>
      </c>
      <c r="K162" s="51">
        <v>0</v>
      </c>
      <c r="L162" s="51">
        <v>0</v>
      </c>
      <c r="M162" s="114"/>
      <c r="N162" s="119">
        <f t="shared" si="14"/>
        <v>100</v>
      </c>
      <c r="O162" s="81">
        <v>191</v>
      </c>
      <c r="P162" s="51">
        <v>0</v>
      </c>
      <c r="Q162" s="51">
        <v>0</v>
      </c>
      <c r="R162" s="51">
        <v>0</v>
      </c>
      <c r="S162" s="117"/>
      <c r="T162" s="120"/>
      <c r="U162" s="83">
        <v>392</v>
      </c>
      <c r="V162" s="51">
        <v>5</v>
      </c>
      <c r="W162" s="51">
        <v>0</v>
      </c>
      <c r="X162" s="112">
        <v>1</v>
      </c>
      <c r="Y162" s="114">
        <f t="shared" si="15"/>
        <v>80</v>
      </c>
      <c r="Z162" s="119">
        <f t="shared" si="16"/>
        <v>99.744897959183675</v>
      </c>
    </row>
    <row r="163" spans="1:26" ht="13.5" thickBot="1" x14ac:dyDescent="0.25">
      <c r="A163" s="15" t="s">
        <v>44</v>
      </c>
      <c r="B163" s="105">
        <v>6</v>
      </c>
      <c r="C163" s="51">
        <v>0</v>
      </c>
      <c r="D163" s="51">
        <v>0</v>
      </c>
      <c r="E163" s="51">
        <v>0</v>
      </c>
      <c r="F163" s="114"/>
      <c r="G163" s="119">
        <f t="shared" si="12"/>
        <v>100</v>
      </c>
      <c r="H163" s="65">
        <v>545</v>
      </c>
      <c r="I163" s="144">
        <v>52</v>
      </c>
      <c r="J163" s="143">
        <v>0</v>
      </c>
      <c r="K163" s="51">
        <v>0</v>
      </c>
      <c r="L163" s="51">
        <v>0</v>
      </c>
      <c r="M163" s="114"/>
      <c r="N163" s="119">
        <f t="shared" si="14"/>
        <v>100</v>
      </c>
      <c r="O163" s="81">
        <v>91</v>
      </c>
      <c r="P163" s="51">
        <v>0</v>
      </c>
      <c r="Q163" s="51">
        <v>0</v>
      </c>
      <c r="R163" s="51">
        <v>0</v>
      </c>
      <c r="S163" s="117"/>
      <c r="T163" s="120"/>
      <c r="U163" s="83">
        <v>206</v>
      </c>
      <c r="V163" s="51">
        <v>13</v>
      </c>
      <c r="W163" s="51">
        <v>0</v>
      </c>
      <c r="X163" s="112">
        <v>1</v>
      </c>
      <c r="Y163" s="114">
        <f t="shared" si="15"/>
        <v>92.307692307692307</v>
      </c>
      <c r="Z163" s="119">
        <f t="shared" si="16"/>
        <v>99.514563106796118</v>
      </c>
    </row>
    <row r="164" spans="1:26" ht="13.5" thickBot="1" x14ac:dyDescent="0.25">
      <c r="A164" s="15" t="s">
        <v>205</v>
      </c>
      <c r="B164" s="105">
        <v>2</v>
      </c>
      <c r="C164" s="51">
        <v>0</v>
      </c>
      <c r="D164" s="51">
        <v>0</v>
      </c>
      <c r="E164" s="51">
        <v>0</v>
      </c>
      <c r="F164" s="114"/>
      <c r="G164" s="119">
        <f t="shared" si="12"/>
        <v>100</v>
      </c>
      <c r="H164" s="65">
        <v>667</v>
      </c>
      <c r="I164" s="144">
        <v>30</v>
      </c>
      <c r="J164" s="143">
        <v>0</v>
      </c>
      <c r="K164" s="51">
        <v>0</v>
      </c>
      <c r="L164" s="51">
        <v>0</v>
      </c>
      <c r="M164" s="114"/>
      <c r="N164" s="119">
        <f t="shared" si="14"/>
        <v>100</v>
      </c>
      <c r="O164" s="81">
        <v>167</v>
      </c>
      <c r="P164" s="51">
        <v>0</v>
      </c>
      <c r="Q164" s="51">
        <v>0</v>
      </c>
      <c r="R164" s="51">
        <v>0</v>
      </c>
      <c r="S164" s="117"/>
      <c r="T164" s="120"/>
      <c r="U164" s="83">
        <v>213</v>
      </c>
      <c r="V164" s="51">
        <v>5</v>
      </c>
      <c r="W164" s="51">
        <v>0</v>
      </c>
      <c r="X164" s="112">
        <v>0</v>
      </c>
      <c r="Y164" s="114">
        <f t="shared" si="15"/>
        <v>100</v>
      </c>
      <c r="Z164" s="119">
        <f t="shared" si="16"/>
        <v>100</v>
      </c>
    </row>
    <row r="165" spans="1:26" ht="13.5" thickBot="1" x14ac:dyDescent="0.25">
      <c r="A165" s="15" t="s">
        <v>206</v>
      </c>
      <c r="B165" s="105">
        <v>8</v>
      </c>
      <c r="C165" s="51">
        <v>4</v>
      </c>
      <c r="D165" s="51">
        <v>1</v>
      </c>
      <c r="E165" s="51">
        <v>0</v>
      </c>
      <c r="F165" s="114">
        <f t="shared" si="17"/>
        <v>75</v>
      </c>
      <c r="G165" s="119">
        <f t="shared" si="12"/>
        <v>87.5</v>
      </c>
      <c r="H165" s="65">
        <v>1024</v>
      </c>
      <c r="I165" s="144">
        <v>90</v>
      </c>
      <c r="J165" s="143">
        <v>4</v>
      </c>
      <c r="K165" s="51">
        <v>0</v>
      </c>
      <c r="L165" s="51">
        <v>0</v>
      </c>
      <c r="M165" s="114">
        <f t="shared" si="13"/>
        <v>100</v>
      </c>
      <c r="N165" s="119">
        <f t="shared" si="14"/>
        <v>100</v>
      </c>
      <c r="O165" s="81">
        <v>198</v>
      </c>
      <c r="P165" s="51">
        <v>0</v>
      </c>
      <c r="Q165" s="51">
        <v>0</v>
      </c>
      <c r="R165" s="51">
        <v>0</v>
      </c>
      <c r="S165" s="117"/>
      <c r="T165" s="120"/>
      <c r="U165" s="83">
        <v>381</v>
      </c>
      <c r="V165" s="51">
        <v>8</v>
      </c>
      <c r="W165" s="51">
        <v>0</v>
      </c>
      <c r="X165" s="112">
        <v>0</v>
      </c>
      <c r="Y165" s="114">
        <f t="shared" si="15"/>
        <v>100</v>
      </c>
      <c r="Z165" s="119">
        <f t="shared" si="16"/>
        <v>100</v>
      </c>
    </row>
    <row r="166" spans="1:26" ht="13.5" thickBot="1" x14ac:dyDescent="0.25">
      <c r="A166" s="15" t="s">
        <v>207</v>
      </c>
      <c r="B166" s="105">
        <v>4</v>
      </c>
      <c r="C166" s="51">
        <v>0</v>
      </c>
      <c r="D166" s="51">
        <v>0</v>
      </c>
      <c r="E166" s="51">
        <v>0</v>
      </c>
      <c r="F166" s="114"/>
      <c r="G166" s="119">
        <f t="shared" si="12"/>
        <v>100</v>
      </c>
      <c r="H166" s="65">
        <v>1093</v>
      </c>
      <c r="I166" s="144">
        <v>64</v>
      </c>
      <c r="J166" s="143">
        <v>2</v>
      </c>
      <c r="K166" s="51">
        <v>2</v>
      </c>
      <c r="L166" s="51">
        <v>0</v>
      </c>
      <c r="M166" s="114">
        <f t="shared" si="13"/>
        <v>0</v>
      </c>
      <c r="N166" s="119">
        <f t="shared" si="14"/>
        <v>96.875</v>
      </c>
      <c r="O166" s="81">
        <v>213</v>
      </c>
      <c r="P166" s="51">
        <v>0</v>
      </c>
      <c r="Q166" s="51">
        <v>0</v>
      </c>
      <c r="R166" s="51">
        <v>0</v>
      </c>
      <c r="S166" s="117"/>
      <c r="T166" s="120"/>
      <c r="U166" s="83">
        <v>316</v>
      </c>
      <c r="V166" s="51">
        <v>2</v>
      </c>
      <c r="W166" s="51">
        <v>0</v>
      </c>
      <c r="X166" s="112">
        <v>0</v>
      </c>
      <c r="Y166" s="114">
        <f t="shared" si="15"/>
        <v>100</v>
      </c>
      <c r="Z166" s="119">
        <f t="shared" si="16"/>
        <v>100</v>
      </c>
    </row>
    <row r="167" spans="1:26" ht="13.5" thickBot="1" x14ac:dyDescent="0.25">
      <c r="A167" s="15" t="s">
        <v>208</v>
      </c>
      <c r="B167" s="105">
        <v>7</v>
      </c>
      <c r="C167" s="51">
        <v>1</v>
      </c>
      <c r="D167" s="51">
        <v>1</v>
      </c>
      <c r="E167" s="51">
        <v>0</v>
      </c>
      <c r="F167" s="114">
        <f t="shared" si="17"/>
        <v>0</v>
      </c>
      <c r="G167" s="119">
        <f t="shared" si="12"/>
        <v>85.714285714285722</v>
      </c>
      <c r="H167" s="65">
        <v>991</v>
      </c>
      <c r="I167" s="144">
        <v>114</v>
      </c>
      <c r="J167" s="143">
        <v>0</v>
      </c>
      <c r="K167" s="51">
        <v>0</v>
      </c>
      <c r="L167" s="51">
        <v>0</v>
      </c>
      <c r="M167" s="114"/>
      <c r="N167" s="119">
        <f t="shared" si="14"/>
        <v>100</v>
      </c>
      <c r="O167" s="81">
        <v>201</v>
      </c>
      <c r="P167" s="51">
        <v>0</v>
      </c>
      <c r="Q167" s="51">
        <v>0</v>
      </c>
      <c r="R167" s="51">
        <v>0</v>
      </c>
      <c r="S167" s="117"/>
      <c r="T167" s="120"/>
      <c r="U167" s="83">
        <v>322</v>
      </c>
      <c r="V167" s="51">
        <v>7</v>
      </c>
      <c r="W167" s="51">
        <v>0</v>
      </c>
      <c r="X167" s="112">
        <v>1</v>
      </c>
      <c r="Y167" s="114">
        <f t="shared" si="15"/>
        <v>85.714285714285722</v>
      </c>
      <c r="Z167" s="119">
        <f t="shared" si="16"/>
        <v>99.689440993788821</v>
      </c>
    </row>
    <row r="168" spans="1:26" ht="13.5" thickBot="1" x14ac:dyDescent="0.25">
      <c r="A168" s="15" t="s">
        <v>209</v>
      </c>
      <c r="B168" s="105">
        <v>10</v>
      </c>
      <c r="C168" s="51">
        <v>2</v>
      </c>
      <c r="D168" s="51">
        <v>0</v>
      </c>
      <c r="E168" s="51">
        <v>0</v>
      </c>
      <c r="F168" s="114">
        <f t="shared" si="17"/>
        <v>100</v>
      </c>
      <c r="G168" s="119">
        <f t="shared" si="12"/>
        <v>100</v>
      </c>
      <c r="H168" s="65">
        <v>1137</v>
      </c>
      <c r="I168" s="144">
        <v>95</v>
      </c>
      <c r="J168" s="143">
        <v>3</v>
      </c>
      <c r="K168" s="51">
        <v>0</v>
      </c>
      <c r="L168" s="51">
        <v>0</v>
      </c>
      <c r="M168" s="114">
        <f t="shared" si="13"/>
        <v>100</v>
      </c>
      <c r="N168" s="119">
        <f t="shared" si="14"/>
        <v>100</v>
      </c>
      <c r="O168" s="81">
        <v>186</v>
      </c>
      <c r="P168" s="51">
        <v>0</v>
      </c>
      <c r="Q168" s="51">
        <v>0</v>
      </c>
      <c r="R168" s="51">
        <v>0</v>
      </c>
      <c r="S168" s="117"/>
      <c r="T168" s="120"/>
      <c r="U168" s="83">
        <v>302</v>
      </c>
      <c r="V168" s="51">
        <v>4</v>
      </c>
      <c r="W168" s="51">
        <v>2</v>
      </c>
      <c r="X168" s="112">
        <v>0</v>
      </c>
      <c r="Y168" s="114">
        <f t="shared" si="15"/>
        <v>50</v>
      </c>
      <c r="Z168" s="119">
        <f t="shared" si="16"/>
        <v>99.337748344370866</v>
      </c>
    </row>
    <row r="169" spans="1:26" ht="13.5" thickBot="1" x14ac:dyDescent="0.25">
      <c r="A169" s="15" t="s">
        <v>45</v>
      </c>
      <c r="B169" s="105">
        <v>5</v>
      </c>
      <c r="C169" s="51">
        <v>0</v>
      </c>
      <c r="D169" s="51">
        <v>0</v>
      </c>
      <c r="E169" s="51">
        <v>0</v>
      </c>
      <c r="F169" s="114"/>
      <c r="G169" s="119">
        <f t="shared" si="12"/>
        <v>100</v>
      </c>
      <c r="H169" s="65">
        <v>611</v>
      </c>
      <c r="I169" s="144">
        <v>34</v>
      </c>
      <c r="J169" s="143">
        <v>1</v>
      </c>
      <c r="K169" s="51">
        <v>0</v>
      </c>
      <c r="L169" s="51">
        <v>0</v>
      </c>
      <c r="M169" s="114">
        <f t="shared" si="13"/>
        <v>100</v>
      </c>
      <c r="N169" s="119">
        <f t="shared" si="14"/>
        <v>100</v>
      </c>
      <c r="O169" s="81">
        <v>153</v>
      </c>
      <c r="P169" s="51">
        <v>0</v>
      </c>
      <c r="Q169" s="51">
        <v>0</v>
      </c>
      <c r="R169" s="51">
        <v>0</v>
      </c>
      <c r="S169" s="117"/>
      <c r="T169" s="120"/>
      <c r="U169" s="83">
        <v>250</v>
      </c>
      <c r="V169" s="51">
        <v>5</v>
      </c>
      <c r="W169" s="51">
        <v>0</v>
      </c>
      <c r="X169" s="112">
        <v>0</v>
      </c>
      <c r="Y169" s="114">
        <f t="shared" si="15"/>
        <v>100</v>
      </c>
      <c r="Z169" s="119">
        <f t="shared" si="16"/>
        <v>100</v>
      </c>
    </row>
    <row r="170" spans="1:26" ht="13.5" thickBot="1" x14ac:dyDescent="0.25">
      <c r="A170" s="15" t="s">
        <v>217</v>
      </c>
      <c r="B170" s="105">
        <v>9</v>
      </c>
      <c r="C170" s="51">
        <v>0</v>
      </c>
      <c r="D170" s="51">
        <v>0</v>
      </c>
      <c r="E170" s="51">
        <v>0</v>
      </c>
      <c r="F170" s="114"/>
      <c r="G170" s="119">
        <f t="shared" si="12"/>
        <v>100</v>
      </c>
      <c r="H170" s="65">
        <v>763</v>
      </c>
      <c r="I170" s="144">
        <v>88</v>
      </c>
      <c r="J170" s="143">
        <v>0</v>
      </c>
      <c r="K170" s="51">
        <v>0</v>
      </c>
      <c r="L170" s="51">
        <v>0</v>
      </c>
      <c r="M170" s="114"/>
      <c r="N170" s="119">
        <f t="shared" si="14"/>
        <v>100</v>
      </c>
      <c r="O170" s="81">
        <v>162</v>
      </c>
      <c r="P170" s="51">
        <v>0</v>
      </c>
      <c r="Q170" s="51">
        <v>0</v>
      </c>
      <c r="R170" s="51">
        <v>0</v>
      </c>
      <c r="S170" s="117"/>
      <c r="T170" s="120"/>
      <c r="U170" s="83">
        <v>227</v>
      </c>
      <c r="V170" s="51">
        <v>0</v>
      </c>
      <c r="W170" s="51">
        <v>0</v>
      </c>
      <c r="X170" s="112">
        <v>0</v>
      </c>
      <c r="Y170" s="114"/>
      <c r="Z170" s="119">
        <f t="shared" si="16"/>
        <v>100</v>
      </c>
    </row>
    <row r="171" spans="1:26" ht="13.5" thickBot="1" x14ac:dyDescent="0.25">
      <c r="A171" s="15" t="s">
        <v>218</v>
      </c>
      <c r="B171" s="105">
        <v>10</v>
      </c>
      <c r="C171" s="51">
        <v>1</v>
      </c>
      <c r="D171" s="51">
        <v>0</v>
      </c>
      <c r="E171" s="51">
        <v>0</v>
      </c>
      <c r="F171" s="114">
        <f t="shared" si="17"/>
        <v>100</v>
      </c>
      <c r="G171" s="119">
        <f t="shared" si="12"/>
        <v>100</v>
      </c>
      <c r="H171" s="65">
        <v>542</v>
      </c>
      <c r="I171" s="144">
        <v>55</v>
      </c>
      <c r="J171" s="143">
        <v>1</v>
      </c>
      <c r="K171" s="51">
        <v>0</v>
      </c>
      <c r="L171" s="51">
        <v>0</v>
      </c>
      <c r="M171" s="114">
        <f t="shared" si="13"/>
        <v>100</v>
      </c>
      <c r="N171" s="119">
        <f t="shared" si="14"/>
        <v>100</v>
      </c>
      <c r="O171" s="81">
        <v>137</v>
      </c>
      <c r="P171" s="51">
        <v>0</v>
      </c>
      <c r="Q171" s="51">
        <v>0</v>
      </c>
      <c r="R171" s="51">
        <v>0</v>
      </c>
      <c r="S171" s="117"/>
      <c r="T171" s="120"/>
      <c r="U171" s="83">
        <v>183</v>
      </c>
      <c r="V171" s="51">
        <v>9</v>
      </c>
      <c r="W171" s="51">
        <v>0</v>
      </c>
      <c r="X171" s="112">
        <v>0</v>
      </c>
      <c r="Y171" s="114">
        <f t="shared" si="15"/>
        <v>100</v>
      </c>
      <c r="Z171" s="119">
        <f t="shared" si="16"/>
        <v>100</v>
      </c>
    </row>
    <row r="172" spans="1:26" ht="13.5" thickBot="1" x14ac:dyDescent="0.25">
      <c r="A172" s="15" t="s">
        <v>79</v>
      </c>
      <c r="B172" s="105">
        <v>9</v>
      </c>
      <c r="C172" s="51">
        <v>1</v>
      </c>
      <c r="D172" s="51">
        <v>0</v>
      </c>
      <c r="E172" s="51">
        <v>1</v>
      </c>
      <c r="F172" s="114">
        <f t="shared" si="17"/>
        <v>0</v>
      </c>
      <c r="G172" s="119">
        <f t="shared" si="12"/>
        <v>88.888888888888886</v>
      </c>
      <c r="H172" s="65">
        <v>956</v>
      </c>
      <c r="I172" s="144">
        <v>40</v>
      </c>
      <c r="J172" s="143">
        <v>0</v>
      </c>
      <c r="K172" s="51">
        <v>0</v>
      </c>
      <c r="L172" s="51">
        <v>0</v>
      </c>
      <c r="M172" s="114"/>
      <c r="N172" s="119">
        <f t="shared" si="14"/>
        <v>100</v>
      </c>
      <c r="O172" s="81">
        <v>129</v>
      </c>
      <c r="P172" s="51">
        <v>0</v>
      </c>
      <c r="Q172" s="51">
        <v>0</v>
      </c>
      <c r="R172" s="51">
        <v>0</v>
      </c>
      <c r="S172" s="117"/>
      <c r="T172" s="120"/>
      <c r="U172" s="83">
        <v>374</v>
      </c>
      <c r="V172" s="51">
        <v>1</v>
      </c>
      <c r="W172" s="51">
        <v>0</v>
      </c>
      <c r="X172" s="112">
        <v>1</v>
      </c>
      <c r="Y172" s="114">
        <f t="shared" si="15"/>
        <v>0</v>
      </c>
      <c r="Z172" s="119">
        <f t="shared" si="16"/>
        <v>99.732620320855617</v>
      </c>
    </row>
    <row r="173" spans="1:26" ht="13.5" thickBot="1" x14ac:dyDescent="0.25">
      <c r="A173" s="15" t="s">
        <v>212</v>
      </c>
      <c r="B173" s="105">
        <v>3</v>
      </c>
      <c r="C173" s="51">
        <v>0</v>
      </c>
      <c r="D173" s="51">
        <v>0</v>
      </c>
      <c r="E173" s="51">
        <v>0</v>
      </c>
      <c r="F173" s="114"/>
      <c r="G173" s="119">
        <f t="shared" si="12"/>
        <v>100</v>
      </c>
      <c r="H173" s="65">
        <v>731</v>
      </c>
      <c r="I173" s="144">
        <v>44</v>
      </c>
      <c r="J173" s="143">
        <v>1</v>
      </c>
      <c r="K173" s="51">
        <v>0</v>
      </c>
      <c r="L173" s="51">
        <v>0</v>
      </c>
      <c r="M173" s="114">
        <f t="shared" si="13"/>
        <v>100</v>
      </c>
      <c r="N173" s="119">
        <f t="shared" si="14"/>
        <v>100</v>
      </c>
      <c r="O173" s="81">
        <v>120</v>
      </c>
      <c r="P173" s="51">
        <v>0</v>
      </c>
      <c r="Q173" s="51">
        <v>0</v>
      </c>
      <c r="R173" s="51">
        <v>0</v>
      </c>
      <c r="S173" s="117"/>
      <c r="T173" s="120"/>
      <c r="U173" s="83">
        <v>286</v>
      </c>
      <c r="V173" s="51">
        <v>5</v>
      </c>
      <c r="W173" s="51">
        <v>0</v>
      </c>
      <c r="X173" s="112">
        <v>1</v>
      </c>
      <c r="Y173" s="114">
        <f t="shared" si="15"/>
        <v>80</v>
      </c>
      <c r="Z173" s="119">
        <f t="shared" si="16"/>
        <v>99.650349650349654</v>
      </c>
    </row>
    <row r="174" spans="1:26" ht="13.5" thickBot="1" x14ac:dyDescent="0.25">
      <c r="A174" s="15" t="s">
        <v>16</v>
      </c>
      <c r="B174" s="105">
        <v>5</v>
      </c>
      <c r="C174" s="51">
        <v>0</v>
      </c>
      <c r="D174" s="51">
        <v>0</v>
      </c>
      <c r="E174" s="51">
        <v>0</v>
      </c>
      <c r="F174" s="114"/>
      <c r="G174" s="119">
        <f t="shared" si="12"/>
        <v>100</v>
      </c>
      <c r="H174" s="65">
        <v>673</v>
      </c>
      <c r="I174" s="144">
        <v>30</v>
      </c>
      <c r="J174" s="143">
        <v>0</v>
      </c>
      <c r="K174" s="51">
        <v>0</v>
      </c>
      <c r="L174" s="51">
        <v>0</v>
      </c>
      <c r="M174" s="114"/>
      <c r="N174" s="119">
        <f t="shared" si="14"/>
        <v>100</v>
      </c>
      <c r="O174" s="81">
        <v>153</v>
      </c>
      <c r="P174" s="51">
        <v>0</v>
      </c>
      <c r="Q174" s="51">
        <v>0</v>
      </c>
      <c r="R174" s="51">
        <v>0</v>
      </c>
      <c r="S174" s="117"/>
      <c r="T174" s="120"/>
      <c r="U174" s="83">
        <v>202</v>
      </c>
      <c r="V174" s="51">
        <v>3</v>
      </c>
      <c r="W174" s="51">
        <v>0</v>
      </c>
      <c r="X174" s="112">
        <v>0</v>
      </c>
      <c r="Y174" s="114">
        <f t="shared" si="15"/>
        <v>100</v>
      </c>
      <c r="Z174" s="119">
        <f t="shared" si="16"/>
        <v>100</v>
      </c>
    </row>
    <row r="175" spans="1:26" ht="13.5" thickBot="1" x14ac:dyDescent="0.25">
      <c r="A175" s="15" t="s">
        <v>23</v>
      </c>
      <c r="B175" s="105">
        <v>9</v>
      </c>
      <c r="C175" s="51">
        <v>0</v>
      </c>
      <c r="D175" s="51">
        <v>0</v>
      </c>
      <c r="E175" s="51">
        <v>0</v>
      </c>
      <c r="F175" s="114"/>
      <c r="G175" s="119">
        <f t="shared" si="12"/>
        <v>100</v>
      </c>
      <c r="H175" s="65">
        <v>440</v>
      </c>
      <c r="I175" s="144">
        <v>42</v>
      </c>
      <c r="J175" s="143">
        <v>1</v>
      </c>
      <c r="K175" s="51">
        <v>0</v>
      </c>
      <c r="L175" s="51">
        <v>0</v>
      </c>
      <c r="M175" s="114">
        <f t="shared" si="13"/>
        <v>100</v>
      </c>
      <c r="N175" s="119">
        <f t="shared" si="14"/>
        <v>100</v>
      </c>
      <c r="O175" s="81">
        <v>145</v>
      </c>
      <c r="P175" s="51">
        <v>0</v>
      </c>
      <c r="Q175" s="51">
        <v>0</v>
      </c>
      <c r="R175" s="51">
        <v>0</v>
      </c>
      <c r="S175" s="117"/>
      <c r="T175" s="120"/>
      <c r="U175" s="83">
        <v>301</v>
      </c>
      <c r="V175" s="51">
        <v>5</v>
      </c>
      <c r="W175" s="51">
        <v>0</v>
      </c>
      <c r="X175" s="112">
        <v>1</v>
      </c>
      <c r="Y175" s="114">
        <f t="shared" si="15"/>
        <v>80</v>
      </c>
      <c r="Z175" s="119">
        <f t="shared" si="16"/>
        <v>99.667774086378742</v>
      </c>
    </row>
    <row r="176" spans="1:26" ht="13.5" thickBot="1" x14ac:dyDescent="0.25">
      <c r="A176" s="15" t="s">
        <v>17</v>
      </c>
      <c r="B176" s="105">
        <v>4</v>
      </c>
      <c r="C176" s="51">
        <v>1</v>
      </c>
      <c r="D176" s="51">
        <v>0</v>
      </c>
      <c r="E176" s="51">
        <v>0</v>
      </c>
      <c r="F176" s="114">
        <f t="shared" si="17"/>
        <v>100</v>
      </c>
      <c r="G176" s="119">
        <f t="shared" si="12"/>
        <v>100</v>
      </c>
      <c r="H176" s="65">
        <v>687</v>
      </c>
      <c r="I176" s="144">
        <v>60</v>
      </c>
      <c r="J176" s="143">
        <v>1</v>
      </c>
      <c r="K176" s="51">
        <v>0</v>
      </c>
      <c r="L176" s="51">
        <v>0</v>
      </c>
      <c r="M176" s="114">
        <f t="shared" si="13"/>
        <v>100</v>
      </c>
      <c r="N176" s="119">
        <f t="shared" si="14"/>
        <v>100</v>
      </c>
      <c r="O176" s="81">
        <v>154</v>
      </c>
      <c r="P176" s="51">
        <v>0</v>
      </c>
      <c r="Q176" s="51">
        <v>0</v>
      </c>
      <c r="R176" s="51">
        <v>0</v>
      </c>
      <c r="S176" s="117"/>
      <c r="T176" s="120"/>
      <c r="U176" s="83">
        <v>193</v>
      </c>
      <c r="V176" s="51">
        <v>1</v>
      </c>
      <c r="W176" s="51">
        <v>0</v>
      </c>
      <c r="X176" s="112">
        <v>0</v>
      </c>
      <c r="Y176" s="114">
        <f t="shared" si="15"/>
        <v>100</v>
      </c>
      <c r="Z176" s="119">
        <f t="shared" si="16"/>
        <v>100</v>
      </c>
    </row>
    <row r="177" spans="1:28" ht="13.5" thickBot="1" x14ac:dyDescent="0.25">
      <c r="A177" s="15" t="s">
        <v>18</v>
      </c>
      <c r="B177" s="105">
        <v>3</v>
      </c>
      <c r="C177" s="51">
        <v>0</v>
      </c>
      <c r="D177" s="51">
        <v>0</v>
      </c>
      <c r="E177" s="51">
        <v>0</v>
      </c>
      <c r="F177" s="114"/>
      <c r="G177" s="119">
        <f t="shared" si="12"/>
        <v>100</v>
      </c>
      <c r="H177" s="65">
        <v>363</v>
      </c>
      <c r="I177" s="144">
        <v>19</v>
      </c>
      <c r="J177" s="143">
        <v>0</v>
      </c>
      <c r="K177" s="51">
        <v>0</v>
      </c>
      <c r="L177" s="51">
        <v>0</v>
      </c>
      <c r="M177" s="114"/>
      <c r="N177" s="119">
        <f t="shared" si="14"/>
        <v>100</v>
      </c>
      <c r="O177" s="81">
        <v>111</v>
      </c>
      <c r="P177" s="51">
        <v>0</v>
      </c>
      <c r="Q177" s="51">
        <v>0</v>
      </c>
      <c r="R177" s="51">
        <v>0</v>
      </c>
      <c r="S177" s="117"/>
      <c r="T177" s="120"/>
      <c r="U177" s="83">
        <v>99</v>
      </c>
      <c r="V177" s="51">
        <v>1</v>
      </c>
      <c r="W177" s="51">
        <v>0</v>
      </c>
      <c r="X177" s="112">
        <v>0</v>
      </c>
      <c r="Y177" s="114">
        <f t="shared" si="15"/>
        <v>100</v>
      </c>
      <c r="Z177" s="119">
        <f t="shared" si="16"/>
        <v>100</v>
      </c>
    </row>
    <row r="178" spans="1:28" ht="13.5" thickBot="1" x14ac:dyDescent="0.25">
      <c r="A178" s="15" t="s">
        <v>19</v>
      </c>
      <c r="B178" s="105">
        <v>4</v>
      </c>
      <c r="C178" s="51">
        <v>0</v>
      </c>
      <c r="D178" s="51">
        <v>0</v>
      </c>
      <c r="E178" s="51">
        <v>0</v>
      </c>
      <c r="F178" s="114"/>
      <c r="G178" s="119">
        <f t="shared" si="12"/>
        <v>100</v>
      </c>
      <c r="H178" s="65">
        <v>309</v>
      </c>
      <c r="I178" s="144">
        <v>15</v>
      </c>
      <c r="J178" s="143">
        <v>0</v>
      </c>
      <c r="K178" s="51">
        <v>0</v>
      </c>
      <c r="L178" s="51">
        <v>0</v>
      </c>
      <c r="M178" s="114"/>
      <c r="N178" s="119">
        <f t="shared" si="14"/>
        <v>100</v>
      </c>
      <c r="O178" s="81">
        <v>75</v>
      </c>
      <c r="P178" s="51">
        <v>0</v>
      </c>
      <c r="Q178" s="51">
        <v>0</v>
      </c>
      <c r="R178" s="51">
        <v>0</v>
      </c>
      <c r="S178" s="117"/>
      <c r="T178" s="120"/>
      <c r="U178" s="83">
        <v>155</v>
      </c>
      <c r="V178" s="51">
        <v>0</v>
      </c>
      <c r="W178" s="51">
        <v>0</v>
      </c>
      <c r="X178" s="112">
        <v>0</v>
      </c>
      <c r="Y178" s="114"/>
      <c r="Z178" s="119">
        <f t="shared" si="16"/>
        <v>100</v>
      </c>
    </row>
    <row r="179" spans="1:28" ht="13.5" thickBot="1" x14ac:dyDescent="0.25">
      <c r="A179" s="15" t="s">
        <v>20</v>
      </c>
      <c r="B179" s="105">
        <v>8</v>
      </c>
      <c r="C179" s="51">
        <v>0</v>
      </c>
      <c r="D179" s="51">
        <v>0</v>
      </c>
      <c r="E179" s="51">
        <v>0</v>
      </c>
      <c r="F179" s="114"/>
      <c r="G179" s="119">
        <f t="shared" si="12"/>
        <v>100</v>
      </c>
      <c r="H179" s="65">
        <v>720</v>
      </c>
      <c r="I179" s="144">
        <v>37</v>
      </c>
      <c r="J179" s="143">
        <v>1</v>
      </c>
      <c r="K179" s="51">
        <v>0</v>
      </c>
      <c r="L179" s="51">
        <v>1</v>
      </c>
      <c r="M179" s="114">
        <f t="shared" si="13"/>
        <v>0</v>
      </c>
      <c r="N179" s="119">
        <f t="shared" si="14"/>
        <v>97.297297297297291</v>
      </c>
      <c r="O179" s="81">
        <v>103</v>
      </c>
      <c r="P179" s="51">
        <v>0</v>
      </c>
      <c r="Q179" s="51">
        <v>0</v>
      </c>
      <c r="R179" s="51">
        <v>0</v>
      </c>
      <c r="S179" s="117"/>
      <c r="T179" s="120"/>
      <c r="U179" s="83">
        <v>315</v>
      </c>
      <c r="V179" s="51">
        <v>2</v>
      </c>
      <c r="W179" s="51">
        <v>0</v>
      </c>
      <c r="X179" s="112">
        <v>0</v>
      </c>
      <c r="Y179" s="114">
        <f t="shared" si="15"/>
        <v>100</v>
      </c>
      <c r="Z179" s="119">
        <f t="shared" si="16"/>
        <v>100</v>
      </c>
    </row>
    <row r="180" spans="1:28" ht="13.5" thickBot="1" x14ac:dyDescent="0.25">
      <c r="A180" s="15" t="s">
        <v>213</v>
      </c>
      <c r="B180" s="105">
        <v>4</v>
      </c>
      <c r="C180" s="51">
        <v>1</v>
      </c>
      <c r="D180" s="51">
        <v>0</v>
      </c>
      <c r="E180" s="51">
        <v>0</v>
      </c>
      <c r="F180" s="114">
        <f t="shared" si="17"/>
        <v>100</v>
      </c>
      <c r="G180" s="119">
        <f t="shared" si="12"/>
        <v>100</v>
      </c>
      <c r="H180" s="65">
        <v>726</v>
      </c>
      <c r="I180" s="144">
        <v>50</v>
      </c>
      <c r="J180" s="143">
        <v>0</v>
      </c>
      <c r="K180" s="51">
        <v>0</v>
      </c>
      <c r="L180" s="51">
        <v>0</v>
      </c>
      <c r="M180" s="114"/>
      <c r="N180" s="119">
        <f t="shared" si="14"/>
        <v>100</v>
      </c>
      <c r="O180" s="81">
        <v>113</v>
      </c>
      <c r="P180" s="51">
        <v>0</v>
      </c>
      <c r="Q180" s="51">
        <v>0</v>
      </c>
      <c r="R180" s="51">
        <v>0</v>
      </c>
      <c r="S180" s="117"/>
      <c r="T180" s="120"/>
      <c r="U180" s="83">
        <v>291</v>
      </c>
      <c r="V180" s="51">
        <v>3</v>
      </c>
      <c r="W180" s="51">
        <v>0</v>
      </c>
      <c r="X180" s="112">
        <v>0</v>
      </c>
      <c r="Y180" s="114">
        <f t="shared" si="15"/>
        <v>100</v>
      </c>
      <c r="Z180" s="119">
        <f t="shared" si="16"/>
        <v>100</v>
      </c>
    </row>
    <row r="181" spans="1:28" ht="13.5" thickBot="1" x14ac:dyDescent="0.25">
      <c r="A181" s="15" t="s">
        <v>216</v>
      </c>
      <c r="B181" s="105">
        <v>6</v>
      </c>
      <c r="C181" s="51">
        <v>1</v>
      </c>
      <c r="D181" s="51">
        <v>0</v>
      </c>
      <c r="E181" s="51">
        <v>0</v>
      </c>
      <c r="F181" s="114">
        <f t="shared" si="17"/>
        <v>100</v>
      </c>
      <c r="G181" s="119">
        <f t="shared" si="12"/>
        <v>100</v>
      </c>
      <c r="H181" s="65">
        <v>904</v>
      </c>
      <c r="I181" s="144">
        <v>41</v>
      </c>
      <c r="J181" s="143">
        <v>1</v>
      </c>
      <c r="K181" s="51">
        <v>0</v>
      </c>
      <c r="L181" s="51">
        <v>0</v>
      </c>
      <c r="M181" s="114">
        <f t="shared" si="13"/>
        <v>100</v>
      </c>
      <c r="N181" s="119">
        <f t="shared" si="14"/>
        <v>100</v>
      </c>
      <c r="O181" s="81">
        <v>188</v>
      </c>
      <c r="P181" s="51">
        <v>0</v>
      </c>
      <c r="Q181" s="51">
        <v>0</v>
      </c>
      <c r="R181" s="51">
        <v>0</v>
      </c>
      <c r="S181" s="117"/>
      <c r="T181" s="120"/>
      <c r="U181" s="83">
        <v>307</v>
      </c>
      <c r="V181" s="51">
        <v>4</v>
      </c>
      <c r="W181" s="51">
        <v>0</v>
      </c>
      <c r="X181" s="112">
        <v>1</v>
      </c>
      <c r="Y181" s="114">
        <f t="shared" si="15"/>
        <v>75</v>
      </c>
      <c r="Z181" s="119">
        <f t="shared" si="16"/>
        <v>99.674267100977204</v>
      </c>
    </row>
    <row r="182" spans="1:28" ht="13.5" thickBot="1" x14ac:dyDescent="0.25">
      <c r="A182" s="15" t="s">
        <v>215</v>
      </c>
      <c r="B182" s="105">
        <v>1</v>
      </c>
      <c r="C182" s="51">
        <v>0</v>
      </c>
      <c r="D182" s="51">
        <v>0</v>
      </c>
      <c r="E182" s="51">
        <v>0</v>
      </c>
      <c r="F182" s="114"/>
      <c r="G182" s="119">
        <f t="shared" si="12"/>
        <v>100</v>
      </c>
      <c r="H182" s="65">
        <v>385</v>
      </c>
      <c r="I182" s="144">
        <v>38</v>
      </c>
      <c r="J182" s="143">
        <v>1</v>
      </c>
      <c r="K182" s="51">
        <v>0</v>
      </c>
      <c r="L182" s="51">
        <v>0</v>
      </c>
      <c r="M182" s="114">
        <f t="shared" si="13"/>
        <v>100</v>
      </c>
      <c r="N182" s="119">
        <f t="shared" si="14"/>
        <v>100</v>
      </c>
      <c r="O182" s="81">
        <v>134</v>
      </c>
      <c r="P182" s="51">
        <v>0</v>
      </c>
      <c r="Q182" s="51">
        <v>0</v>
      </c>
      <c r="R182" s="51">
        <v>0</v>
      </c>
      <c r="S182" s="117"/>
      <c r="T182" s="120"/>
      <c r="U182" s="83">
        <v>122</v>
      </c>
      <c r="V182" s="51">
        <v>2</v>
      </c>
      <c r="W182" s="51">
        <v>0</v>
      </c>
      <c r="X182" s="112">
        <v>0</v>
      </c>
      <c r="Y182" s="114">
        <f t="shared" si="15"/>
        <v>100</v>
      </c>
      <c r="Z182" s="119">
        <f t="shared" si="16"/>
        <v>100</v>
      </c>
    </row>
    <row r="183" spans="1:28" ht="13.5" thickBot="1" x14ac:dyDescent="0.25">
      <c r="A183" s="15" t="s">
        <v>214</v>
      </c>
      <c r="B183" s="105">
        <v>4</v>
      </c>
      <c r="C183" s="51">
        <v>0</v>
      </c>
      <c r="D183" s="51">
        <v>0</v>
      </c>
      <c r="E183" s="51">
        <v>0</v>
      </c>
      <c r="F183" s="114"/>
      <c r="G183" s="119">
        <f t="shared" si="12"/>
        <v>100</v>
      </c>
      <c r="H183" s="65">
        <v>542</v>
      </c>
      <c r="I183" s="144">
        <v>79</v>
      </c>
      <c r="J183" s="143">
        <v>0</v>
      </c>
      <c r="K183" s="51">
        <v>0</v>
      </c>
      <c r="L183" s="51">
        <v>0</v>
      </c>
      <c r="M183" s="114"/>
      <c r="N183" s="119">
        <f t="shared" si="14"/>
        <v>100</v>
      </c>
      <c r="O183" s="81">
        <v>97</v>
      </c>
      <c r="P183" s="51">
        <v>0</v>
      </c>
      <c r="Q183" s="51">
        <v>0</v>
      </c>
      <c r="R183" s="51">
        <v>0</v>
      </c>
      <c r="S183" s="117"/>
      <c r="T183" s="120"/>
      <c r="U183" s="83">
        <v>223</v>
      </c>
      <c r="V183" s="51">
        <v>4</v>
      </c>
      <c r="W183" s="51">
        <v>0</v>
      </c>
      <c r="X183" s="112">
        <v>0</v>
      </c>
      <c r="Y183" s="114">
        <f t="shared" si="15"/>
        <v>100</v>
      </c>
      <c r="Z183" s="119">
        <f t="shared" si="16"/>
        <v>100</v>
      </c>
    </row>
    <row r="184" spans="1:28" ht="13.5" thickBot="1" x14ac:dyDescent="0.25">
      <c r="A184" s="15" t="s">
        <v>21</v>
      </c>
      <c r="B184" s="105">
        <v>5</v>
      </c>
      <c r="C184" s="51">
        <v>0</v>
      </c>
      <c r="D184" s="51">
        <v>0</v>
      </c>
      <c r="E184" s="51">
        <v>0</v>
      </c>
      <c r="F184" s="114"/>
      <c r="G184" s="119">
        <f t="shared" si="12"/>
        <v>100</v>
      </c>
      <c r="H184" s="65">
        <v>532</v>
      </c>
      <c r="I184" s="144">
        <v>26</v>
      </c>
      <c r="J184" s="143">
        <v>1</v>
      </c>
      <c r="K184" s="51">
        <v>0</v>
      </c>
      <c r="L184" s="51">
        <v>0</v>
      </c>
      <c r="M184" s="114">
        <f t="shared" si="13"/>
        <v>100</v>
      </c>
      <c r="N184" s="119">
        <f t="shared" si="14"/>
        <v>100</v>
      </c>
      <c r="O184" s="81">
        <v>86</v>
      </c>
      <c r="P184" s="51">
        <v>0</v>
      </c>
      <c r="Q184" s="51">
        <v>0</v>
      </c>
      <c r="R184" s="51">
        <v>0</v>
      </c>
      <c r="S184" s="117"/>
      <c r="T184" s="120"/>
      <c r="U184" s="83">
        <v>144</v>
      </c>
      <c r="V184" s="51">
        <v>2</v>
      </c>
      <c r="W184" s="51">
        <v>0</v>
      </c>
      <c r="X184" s="112">
        <v>1</v>
      </c>
      <c r="Y184" s="114">
        <f t="shared" si="15"/>
        <v>50</v>
      </c>
      <c r="Z184" s="119">
        <f t="shared" si="16"/>
        <v>99.305555555555557</v>
      </c>
    </row>
    <row r="185" spans="1:28" ht="13.5" thickBot="1" x14ac:dyDescent="0.25">
      <c r="A185" s="14" t="s">
        <v>22</v>
      </c>
      <c r="B185" s="105">
        <v>11</v>
      </c>
      <c r="C185" s="51">
        <v>0</v>
      </c>
      <c r="D185" s="51">
        <v>0</v>
      </c>
      <c r="E185" s="51">
        <v>0</v>
      </c>
      <c r="F185" s="114"/>
      <c r="G185" s="119">
        <f t="shared" si="12"/>
        <v>100</v>
      </c>
      <c r="H185" s="65">
        <v>1018</v>
      </c>
      <c r="I185" s="144">
        <v>52</v>
      </c>
      <c r="J185" s="143">
        <v>1</v>
      </c>
      <c r="K185" s="51">
        <v>0</v>
      </c>
      <c r="L185" s="51">
        <v>0</v>
      </c>
      <c r="M185" s="114">
        <f t="shared" si="13"/>
        <v>100</v>
      </c>
      <c r="N185" s="119">
        <f t="shared" si="14"/>
        <v>100</v>
      </c>
      <c r="O185" s="81">
        <v>198</v>
      </c>
      <c r="P185" s="51">
        <v>0</v>
      </c>
      <c r="Q185" s="51">
        <v>0</v>
      </c>
      <c r="R185" s="51">
        <v>0</v>
      </c>
      <c r="S185" s="117"/>
      <c r="T185" s="120"/>
      <c r="U185" s="83">
        <v>372</v>
      </c>
      <c r="V185" s="51">
        <v>5</v>
      </c>
      <c r="W185" s="51">
        <v>0</v>
      </c>
      <c r="X185" s="157">
        <v>1</v>
      </c>
      <c r="Y185" s="114">
        <f t="shared" si="15"/>
        <v>80</v>
      </c>
      <c r="Z185" s="119">
        <f t="shared" si="16"/>
        <v>99.731182795698928</v>
      </c>
    </row>
    <row r="186" spans="1:28" ht="13.5" thickBot="1" x14ac:dyDescent="0.25">
      <c r="A186" s="17" t="s">
        <v>80</v>
      </c>
      <c r="B186" s="105">
        <v>13</v>
      </c>
      <c r="C186" s="51">
        <v>0</v>
      </c>
      <c r="D186" s="51">
        <v>0</v>
      </c>
      <c r="E186" s="51">
        <v>0</v>
      </c>
      <c r="F186" s="114"/>
      <c r="G186" s="119">
        <f t="shared" si="12"/>
        <v>100</v>
      </c>
      <c r="H186" s="65">
        <v>1032</v>
      </c>
      <c r="I186" s="144">
        <v>77</v>
      </c>
      <c r="J186" s="143">
        <v>0</v>
      </c>
      <c r="K186" s="51">
        <v>0</v>
      </c>
      <c r="L186" s="51">
        <v>0</v>
      </c>
      <c r="M186" s="114"/>
      <c r="N186" s="119">
        <f t="shared" si="14"/>
        <v>100</v>
      </c>
      <c r="O186" s="81">
        <v>247</v>
      </c>
      <c r="P186" s="51">
        <v>0</v>
      </c>
      <c r="Q186" s="51">
        <v>0</v>
      </c>
      <c r="R186" s="51">
        <v>0</v>
      </c>
      <c r="S186" s="117"/>
      <c r="T186" s="120"/>
      <c r="U186" s="83">
        <v>389</v>
      </c>
      <c r="V186" s="51">
        <v>8</v>
      </c>
      <c r="W186" s="51">
        <v>0</v>
      </c>
      <c r="X186" s="112">
        <v>0</v>
      </c>
      <c r="Y186" s="114">
        <f t="shared" si="15"/>
        <v>100</v>
      </c>
      <c r="Z186" s="119">
        <f t="shared" si="16"/>
        <v>100</v>
      </c>
    </row>
    <row r="187" spans="1:28" ht="13.5" thickBot="1" x14ac:dyDescent="0.25">
      <c r="A187" s="95" t="s">
        <v>85</v>
      </c>
      <c r="B187" s="106">
        <v>8</v>
      </c>
      <c r="C187" s="99">
        <v>1</v>
      </c>
      <c r="D187" s="99">
        <v>0</v>
      </c>
      <c r="E187" s="53">
        <v>0</v>
      </c>
      <c r="F187" s="114">
        <f t="shared" si="17"/>
        <v>100</v>
      </c>
      <c r="G187" s="149">
        <f t="shared" si="12"/>
        <v>100</v>
      </c>
      <c r="H187" s="66">
        <v>1140</v>
      </c>
      <c r="I187" s="147">
        <v>81</v>
      </c>
      <c r="J187" s="99">
        <v>1</v>
      </c>
      <c r="K187" s="54">
        <v>0</v>
      </c>
      <c r="L187" s="103">
        <v>1</v>
      </c>
      <c r="M187" s="114">
        <f t="shared" si="13"/>
        <v>0</v>
      </c>
      <c r="N187" s="119">
        <f t="shared" si="14"/>
        <v>98.76543209876543</v>
      </c>
      <c r="O187" s="82">
        <v>215</v>
      </c>
      <c r="P187" s="54">
        <v>0</v>
      </c>
      <c r="Q187" s="54">
        <v>0</v>
      </c>
      <c r="R187" s="102">
        <v>0</v>
      </c>
      <c r="S187" s="118"/>
      <c r="T187" s="121"/>
      <c r="U187" s="84">
        <v>502</v>
      </c>
      <c r="V187" s="55">
        <v>18</v>
      </c>
      <c r="W187" s="55">
        <v>0</v>
      </c>
      <c r="X187" s="113">
        <v>0</v>
      </c>
      <c r="Y187" s="114">
        <f t="shared" si="15"/>
        <v>100</v>
      </c>
      <c r="Z187" s="149">
        <f t="shared" si="16"/>
        <v>100</v>
      </c>
    </row>
    <row r="188" spans="1:28" ht="21.75" thickBot="1" x14ac:dyDescent="0.25">
      <c r="A188" s="64" t="s">
        <v>243</v>
      </c>
      <c r="B188" s="56">
        <v>1303</v>
      </c>
      <c r="C188" s="57">
        <f>SUM(C9:C187)</f>
        <v>143</v>
      </c>
      <c r="D188" s="58">
        <f>SUM(D9:D187)</f>
        <v>16</v>
      </c>
      <c r="E188" s="58">
        <f>SUM(E9:E187)</f>
        <v>18</v>
      </c>
      <c r="F188" s="116">
        <f t="shared" ref="F188" si="18">100-(E188+D188)/C188*100</f>
        <v>76.223776223776227</v>
      </c>
      <c r="G188" s="122">
        <f t="shared" ref="G188" si="19">100-(E188+D188)/B188*100</f>
        <v>97.39063699155794</v>
      </c>
      <c r="H188" s="67">
        <v>183991</v>
      </c>
      <c r="I188" s="30">
        <v>16172</v>
      </c>
      <c r="J188" s="57">
        <f>SUM(J9:J187)</f>
        <v>341</v>
      </c>
      <c r="K188" s="58">
        <f>SUM(K9:K187)</f>
        <v>9</v>
      </c>
      <c r="L188" s="58">
        <f>SUM(L9:L187)</f>
        <v>54</v>
      </c>
      <c r="M188" s="116">
        <f t="shared" ref="M188" si="20">100-(L188+K188)/J188*100</f>
        <v>81.524926686217015</v>
      </c>
      <c r="N188" s="150">
        <f t="shared" ref="N188" si="21">100-(L188+K188)/I188*100</f>
        <v>99.610437793717537</v>
      </c>
      <c r="O188" s="69">
        <v>44023</v>
      </c>
      <c r="P188" s="58">
        <v>0</v>
      </c>
      <c r="Q188" s="59">
        <v>0</v>
      </c>
      <c r="R188" s="58">
        <v>0</v>
      </c>
      <c r="S188" s="116"/>
      <c r="T188" s="121"/>
      <c r="U188" s="30">
        <v>53944</v>
      </c>
      <c r="V188" s="58">
        <f>SUM(V9:V187)</f>
        <v>834</v>
      </c>
      <c r="W188" s="58">
        <f>SUM(W9:W187)</f>
        <v>15</v>
      </c>
      <c r="X188" s="58">
        <f>SUM(X9:X187)</f>
        <v>83</v>
      </c>
      <c r="Y188" s="116">
        <f t="shared" ref="Y188" si="22">100-(X188+W188)/V188*100</f>
        <v>88.249400479616313</v>
      </c>
      <c r="Z188" s="122">
        <f t="shared" ref="Z188" si="23">100-(X188+W188)/U188*100</f>
        <v>99.818330120124571</v>
      </c>
    </row>
    <row r="189" spans="1:28" ht="21.75" thickBot="1" x14ac:dyDescent="0.25">
      <c r="A189" s="27" t="s">
        <v>222</v>
      </c>
      <c r="B189" s="56">
        <v>1581</v>
      </c>
      <c r="C189" s="57">
        <v>134</v>
      </c>
      <c r="D189" s="58">
        <v>10</v>
      </c>
      <c r="E189" s="58">
        <v>25</v>
      </c>
      <c r="F189" s="134">
        <v>73.880597014925371</v>
      </c>
      <c r="G189" s="122">
        <v>97.786211258697023</v>
      </c>
      <c r="H189" s="142">
        <v>254650</v>
      </c>
      <c r="I189" s="61">
        <v>22525</v>
      </c>
      <c r="J189" s="57">
        <v>474</v>
      </c>
      <c r="K189" s="58">
        <v>17</v>
      </c>
      <c r="L189" s="58">
        <v>78</v>
      </c>
      <c r="M189" s="116">
        <v>80.5</v>
      </c>
      <c r="N189" s="122">
        <v>99.578246392896787</v>
      </c>
      <c r="O189" s="61">
        <v>56603</v>
      </c>
      <c r="P189" s="58">
        <v>0</v>
      </c>
      <c r="Q189" s="59">
        <v>0</v>
      </c>
      <c r="R189" s="58">
        <v>0</v>
      </c>
      <c r="S189" s="116"/>
      <c r="T189" s="122"/>
      <c r="U189" s="61">
        <v>56818</v>
      </c>
      <c r="V189" s="58">
        <v>803</v>
      </c>
      <c r="W189" s="58">
        <v>13</v>
      </c>
      <c r="X189" s="58">
        <v>70</v>
      </c>
      <c r="Y189" s="116">
        <v>89.663760896637612</v>
      </c>
      <c r="Z189" s="122">
        <v>99.853919532542506</v>
      </c>
    </row>
    <row r="190" spans="1:28" ht="21.75" thickBot="1" x14ac:dyDescent="0.25">
      <c r="A190" s="28" t="s">
        <v>220</v>
      </c>
      <c r="B190" s="60">
        <v>1806</v>
      </c>
      <c r="C190" s="58">
        <v>138</v>
      </c>
      <c r="D190" s="58">
        <v>8</v>
      </c>
      <c r="E190" s="58">
        <v>22</v>
      </c>
      <c r="F190" s="116">
        <v>78.260869565217391</v>
      </c>
      <c r="G190" s="122">
        <v>98.338870431893682</v>
      </c>
      <c r="H190" s="142">
        <v>245506</v>
      </c>
      <c r="I190" s="61">
        <v>18874</v>
      </c>
      <c r="J190" s="57">
        <v>512</v>
      </c>
      <c r="K190" s="58">
        <v>18</v>
      </c>
      <c r="L190" s="58">
        <v>108</v>
      </c>
      <c r="M190" s="116">
        <v>75.390625</v>
      </c>
      <c r="N190" s="122">
        <v>99.34</v>
      </c>
      <c r="O190" s="61">
        <v>335</v>
      </c>
      <c r="P190" s="58">
        <v>0</v>
      </c>
      <c r="Q190" s="59">
        <v>0</v>
      </c>
      <c r="R190" s="58">
        <v>0</v>
      </c>
      <c r="S190" s="116"/>
      <c r="T190" s="122"/>
      <c r="U190" s="61">
        <v>55146</v>
      </c>
      <c r="V190" s="58">
        <v>961</v>
      </c>
      <c r="W190" s="58">
        <v>14</v>
      </c>
      <c r="X190" s="58">
        <v>96</v>
      </c>
      <c r="Y190" s="116">
        <v>88.553590010405827</v>
      </c>
      <c r="Z190" s="122">
        <v>99.800529503499803</v>
      </c>
      <c r="AB190" s="12"/>
    </row>
    <row r="192" spans="1:28" x14ac:dyDescent="0.2">
      <c r="A192" s="233" t="s">
        <v>237</v>
      </c>
      <c r="B192" s="233"/>
      <c r="C192" s="233"/>
      <c r="D192" s="233"/>
      <c r="E192" s="233"/>
      <c r="F192" s="233"/>
      <c r="G192" s="233"/>
      <c r="H192" s="233"/>
      <c r="I192" s="233"/>
      <c r="J192" s="233"/>
      <c r="K192" s="233"/>
      <c r="L192" s="233"/>
      <c r="M192" s="233"/>
      <c r="N192" s="233"/>
      <c r="O192" s="233"/>
      <c r="P192" s="233"/>
      <c r="Q192" s="233"/>
      <c r="R192" s="233"/>
      <c r="S192" s="233"/>
      <c r="T192" s="233"/>
      <c r="U192" s="233"/>
      <c r="V192" s="233"/>
      <c r="W192" s="233"/>
      <c r="X192" s="233"/>
      <c r="Y192" s="233"/>
      <c r="Z192" s="233"/>
    </row>
    <row r="193" spans="1:26" x14ac:dyDescent="0.2">
      <c r="A193" s="233"/>
      <c r="B193" s="233"/>
      <c r="C193" s="233"/>
      <c r="D193" s="233"/>
      <c r="E193" s="233"/>
      <c r="F193" s="233"/>
      <c r="G193" s="233"/>
      <c r="H193" s="233"/>
      <c r="I193" s="233"/>
      <c r="J193" s="233"/>
      <c r="K193" s="233"/>
      <c r="L193" s="233"/>
      <c r="M193" s="233"/>
      <c r="N193" s="233"/>
      <c r="O193" s="233"/>
      <c r="P193" s="233"/>
      <c r="Q193" s="233"/>
      <c r="R193" s="233"/>
      <c r="S193" s="233"/>
      <c r="T193" s="233"/>
      <c r="U193" s="233"/>
      <c r="V193" s="233"/>
      <c r="W193" s="233"/>
      <c r="X193" s="233"/>
      <c r="Y193" s="233"/>
      <c r="Z193" s="233"/>
    </row>
    <row r="195" spans="1:26" ht="12.75" customHeight="1" x14ac:dyDescent="0.25">
      <c r="A195" s="155" t="s">
        <v>238</v>
      </c>
      <c r="B195" s="154"/>
      <c r="C195" s="154"/>
      <c r="D195" s="154"/>
      <c r="E195" s="154"/>
      <c r="F195" s="154"/>
      <c r="G195" s="154"/>
      <c r="H195" s="154"/>
      <c r="I195" s="154"/>
      <c r="J195" s="154"/>
      <c r="K195" s="154"/>
      <c r="L195" s="154"/>
      <c r="M195" s="154"/>
      <c r="N195" s="154"/>
      <c r="O195" s="154"/>
      <c r="P195" s="154"/>
      <c r="Q195" s="154"/>
      <c r="R195" s="154"/>
      <c r="S195" s="154"/>
      <c r="T195" s="154"/>
      <c r="U195" s="154"/>
      <c r="V195" s="154"/>
      <c r="W195" s="154"/>
      <c r="X195" s="154"/>
      <c r="Y195" s="154"/>
      <c r="Z195" s="154"/>
    </row>
    <row r="196" spans="1:26" ht="12.75" customHeight="1" x14ac:dyDescent="0.25">
      <c r="A196" s="154"/>
      <c r="B196" s="154"/>
      <c r="C196" s="154"/>
      <c r="D196" s="154"/>
      <c r="E196" s="154"/>
      <c r="F196" s="154"/>
      <c r="G196" s="154"/>
      <c r="H196" s="154"/>
      <c r="I196" s="154"/>
      <c r="J196" s="154"/>
      <c r="K196" s="154"/>
      <c r="L196" s="154"/>
      <c r="M196" s="154"/>
      <c r="N196" s="154"/>
      <c r="O196" s="154"/>
      <c r="P196" s="154"/>
      <c r="Q196" s="154"/>
      <c r="R196" s="154"/>
      <c r="S196" s="154"/>
      <c r="T196" s="154"/>
      <c r="U196" s="154"/>
      <c r="V196" s="154"/>
      <c r="W196" s="154"/>
      <c r="X196" s="154"/>
      <c r="Y196" s="154"/>
      <c r="Z196" s="154"/>
    </row>
  </sheetData>
  <mergeCells count="32">
    <mergeCell ref="D5:D8"/>
    <mergeCell ref="W5:W8"/>
    <mergeCell ref="A192:Z193"/>
    <mergeCell ref="A1:Z3"/>
    <mergeCell ref="A4:A8"/>
    <mergeCell ref="B4:E4"/>
    <mergeCell ref="F4:F8"/>
    <mergeCell ref="G4:G8"/>
    <mergeCell ref="M4:M8"/>
    <mergeCell ref="N4:N8"/>
    <mergeCell ref="O4:R4"/>
    <mergeCell ref="S4:S8"/>
    <mergeCell ref="Y4:Y8"/>
    <mergeCell ref="Z4:Z8"/>
    <mergeCell ref="B5:B8"/>
    <mergeCell ref="C5:C8"/>
    <mergeCell ref="I5:I8"/>
    <mergeCell ref="E5:E8"/>
    <mergeCell ref="X5:X8"/>
    <mergeCell ref="K5:K8"/>
    <mergeCell ref="L5:L8"/>
    <mergeCell ref="O5:O8"/>
    <mergeCell ref="P5:P8"/>
    <mergeCell ref="Q5:Q8"/>
    <mergeCell ref="R5:R8"/>
    <mergeCell ref="T4:T8"/>
    <mergeCell ref="U4:X4"/>
    <mergeCell ref="H4:L4"/>
    <mergeCell ref="H5:H8"/>
    <mergeCell ref="J5:J8"/>
    <mergeCell ref="U5:U8"/>
    <mergeCell ref="V5:V8"/>
  </mergeCells>
  <pageMargins left="0" right="0" top="0" bottom="0" header="0" footer="0"/>
  <pageSetup paperSize="9" scale="83" fitToHeight="0" orientation="landscape" horizontalDpi="300" verticalDpi="300" r:id="rId1"/>
  <rowBreaks count="2" manualBreakCount="2">
    <brk id="139" max="24" man="1"/>
    <brk id="172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нагрузка, сроки</vt:lpstr>
      <vt:lpstr>Материалы</vt:lpstr>
      <vt:lpstr>Качество, стабильность</vt:lpstr>
      <vt:lpstr>'Качество, стабильность'!Заголовки_для_печати</vt:lpstr>
      <vt:lpstr>Материалы!Заголовки_для_печати</vt:lpstr>
      <vt:lpstr>'нагрузка, сроки'!Заголовки_для_печати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SSutyagina</dc:creator>
  <cp:lastModifiedBy>Пшеничная Наталия Николаевна</cp:lastModifiedBy>
  <cp:lastPrinted>2025-07-18T08:48:47Z</cp:lastPrinted>
  <dcterms:created xsi:type="dcterms:W3CDTF">2007-08-16T06:30:05Z</dcterms:created>
  <dcterms:modified xsi:type="dcterms:W3CDTF">2025-07-21T14:28:16Z</dcterms:modified>
</cp:coreProperties>
</file>