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240" windowHeight="7065" activeTab="2"/>
  </bookViews>
  <sheets>
    <sheet name="нагрузка" sheetId="1" r:id="rId1"/>
    <sheet name="наруш. сроки" sheetId="2" r:id="rId2"/>
    <sheet name="качество стабильность" sheetId="4" r:id="rId3"/>
    <sheet name="градация" sheetId="6" r:id="rId4"/>
  </sheets>
  <definedNames>
    <definedName name="_xlnm._FilterDatabase" localSheetId="3" hidden="1">градация!$A$5:$W$48</definedName>
    <definedName name="_xlnm.Print_Titles" localSheetId="2">'качество стабильность'!$1:$8</definedName>
  </definedNames>
  <calcPr calcId="145621"/>
</workbook>
</file>

<file path=xl/calcChain.xml><?xml version="1.0" encoding="utf-8"?>
<calcChain xmlns="http://schemas.openxmlformats.org/spreadsheetml/2006/main">
  <c r="W51" i="6" l="1"/>
  <c r="V51" i="6"/>
  <c r="U51" i="6"/>
  <c r="S51" i="6"/>
  <c r="Q51" i="6"/>
  <c r="O51" i="6"/>
  <c r="M51" i="6"/>
  <c r="K51" i="6"/>
  <c r="I51" i="6"/>
  <c r="G51" i="6"/>
  <c r="E51" i="6"/>
  <c r="W50" i="6"/>
  <c r="V50" i="6"/>
  <c r="U50" i="6"/>
  <c r="S50" i="6"/>
  <c r="Q50" i="6"/>
  <c r="O50" i="6"/>
  <c r="M50" i="6"/>
  <c r="K50" i="6"/>
  <c r="I50" i="6"/>
  <c r="G50" i="6"/>
  <c r="E50" i="6"/>
  <c r="W49" i="6"/>
  <c r="V49" i="6"/>
  <c r="U49" i="6"/>
  <c r="S49" i="6"/>
  <c r="Q49" i="6"/>
  <c r="O49" i="6"/>
  <c r="M49" i="6"/>
  <c r="K49" i="6"/>
  <c r="I49" i="6"/>
  <c r="G49" i="6"/>
  <c r="E49" i="6"/>
  <c r="W38" i="6"/>
  <c r="V38" i="6"/>
  <c r="U38" i="6"/>
  <c r="S38" i="6"/>
  <c r="Q38" i="6"/>
  <c r="O38" i="6"/>
  <c r="M38" i="6"/>
  <c r="K38" i="6"/>
  <c r="I38" i="6"/>
  <c r="G38" i="6"/>
  <c r="E38" i="6"/>
  <c r="W36" i="6"/>
  <c r="V36" i="6"/>
  <c r="U36" i="6"/>
  <c r="S36" i="6"/>
  <c r="Q36" i="6"/>
  <c r="O36" i="6"/>
  <c r="M36" i="6"/>
  <c r="K36" i="6"/>
  <c r="I36" i="6"/>
  <c r="G36" i="6"/>
  <c r="E36" i="6"/>
  <c r="W47" i="6"/>
  <c r="V47" i="6"/>
  <c r="U47" i="6"/>
  <c r="S47" i="6"/>
  <c r="Q47" i="6"/>
  <c r="O47" i="6"/>
  <c r="M47" i="6"/>
  <c r="K47" i="6"/>
  <c r="I47" i="6"/>
  <c r="G47" i="6"/>
  <c r="E47" i="6"/>
  <c r="W35" i="6"/>
  <c r="V35" i="6"/>
  <c r="U35" i="6"/>
  <c r="S35" i="6"/>
  <c r="Q35" i="6"/>
  <c r="O35" i="6"/>
  <c r="M35" i="6"/>
  <c r="K35" i="6"/>
  <c r="I35" i="6"/>
  <c r="G35" i="6"/>
  <c r="E35" i="6"/>
  <c r="W26" i="6"/>
  <c r="V26" i="6"/>
  <c r="U26" i="6"/>
  <c r="S26" i="6"/>
  <c r="Q26" i="6"/>
  <c r="O26" i="6"/>
  <c r="M26" i="6"/>
  <c r="K26" i="6"/>
  <c r="I26" i="6"/>
  <c r="G26" i="6"/>
  <c r="E26" i="6"/>
  <c r="W31" i="6"/>
  <c r="V31" i="6"/>
  <c r="U31" i="6"/>
  <c r="S31" i="6"/>
  <c r="Q31" i="6"/>
  <c r="O31" i="6"/>
  <c r="M31" i="6"/>
  <c r="K31" i="6"/>
  <c r="I31" i="6"/>
  <c r="G31" i="6"/>
  <c r="E31" i="6"/>
  <c r="W46" i="6"/>
  <c r="V46" i="6"/>
  <c r="U46" i="6"/>
  <c r="S46" i="6"/>
  <c r="Q46" i="6"/>
  <c r="O46" i="6"/>
  <c r="M46" i="6"/>
  <c r="K46" i="6"/>
  <c r="I46" i="6"/>
  <c r="G46" i="6"/>
  <c r="E46" i="6"/>
  <c r="W10" i="6"/>
  <c r="V10" i="6"/>
  <c r="U10" i="6"/>
  <c r="S10" i="6"/>
  <c r="Q10" i="6"/>
  <c r="O10" i="6"/>
  <c r="M10" i="6"/>
  <c r="K10" i="6"/>
  <c r="I10" i="6"/>
  <c r="G10" i="6"/>
  <c r="E10" i="6"/>
  <c r="W15" i="6"/>
  <c r="V15" i="6"/>
  <c r="U15" i="6"/>
  <c r="S15" i="6"/>
  <c r="Q15" i="6"/>
  <c r="O15" i="6"/>
  <c r="M15" i="6"/>
  <c r="K15" i="6"/>
  <c r="I15" i="6"/>
  <c r="G15" i="6"/>
  <c r="E15" i="6"/>
  <c r="W34" i="6"/>
  <c r="V34" i="6"/>
  <c r="U34" i="6"/>
  <c r="S34" i="6"/>
  <c r="Q34" i="6"/>
  <c r="O34" i="6"/>
  <c r="M34" i="6"/>
  <c r="K34" i="6"/>
  <c r="I34" i="6"/>
  <c r="G34" i="6"/>
  <c r="E34" i="6"/>
  <c r="W40" i="6"/>
  <c r="V40" i="6"/>
  <c r="U40" i="6"/>
  <c r="S40" i="6"/>
  <c r="Q40" i="6"/>
  <c r="O40" i="6"/>
  <c r="M40" i="6"/>
  <c r="K40" i="6"/>
  <c r="I40" i="6"/>
  <c r="G40" i="6"/>
  <c r="E40" i="6"/>
  <c r="W42" i="6"/>
  <c r="V42" i="6"/>
  <c r="U42" i="6"/>
  <c r="S42" i="6"/>
  <c r="Q42" i="6"/>
  <c r="O42" i="6"/>
  <c r="M42" i="6"/>
  <c r="K42" i="6"/>
  <c r="I42" i="6"/>
  <c r="G42" i="6"/>
  <c r="E42" i="6"/>
  <c r="W25" i="6"/>
  <c r="V25" i="6"/>
  <c r="U25" i="6"/>
  <c r="S25" i="6"/>
  <c r="Q25" i="6"/>
  <c r="O25" i="6"/>
  <c r="M25" i="6"/>
  <c r="K25" i="6"/>
  <c r="I25" i="6"/>
  <c r="G25" i="6"/>
  <c r="E25" i="6"/>
  <c r="W33" i="6"/>
  <c r="V33" i="6"/>
  <c r="U33" i="6"/>
  <c r="S33" i="6"/>
  <c r="Q33" i="6"/>
  <c r="O33" i="6"/>
  <c r="M33" i="6"/>
  <c r="K33" i="6"/>
  <c r="I33" i="6"/>
  <c r="G33" i="6"/>
  <c r="E33" i="6"/>
  <c r="W22" i="6"/>
  <c r="V22" i="6"/>
  <c r="U22" i="6"/>
  <c r="S22" i="6"/>
  <c r="Q22" i="6"/>
  <c r="O22" i="6"/>
  <c r="M22" i="6"/>
  <c r="K22" i="6"/>
  <c r="I22" i="6"/>
  <c r="G22" i="6"/>
  <c r="E22" i="6"/>
  <c r="W30" i="6"/>
  <c r="V30" i="6"/>
  <c r="U30" i="6"/>
  <c r="S30" i="6"/>
  <c r="Q30" i="6"/>
  <c r="O30" i="6"/>
  <c r="M30" i="6"/>
  <c r="K30" i="6"/>
  <c r="I30" i="6"/>
  <c r="G30" i="6"/>
  <c r="E30" i="6"/>
  <c r="W17" i="6"/>
  <c r="V17" i="6"/>
  <c r="U17" i="6"/>
  <c r="S17" i="6"/>
  <c r="Q17" i="6"/>
  <c r="O17" i="6"/>
  <c r="M17" i="6"/>
  <c r="K17" i="6"/>
  <c r="I17" i="6"/>
  <c r="G17" i="6"/>
  <c r="E17" i="6"/>
  <c r="W37" i="6"/>
  <c r="V37" i="6"/>
  <c r="U37" i="6"/>
  <c r="S37" i="6"/>
  <c r="Q37" i="6"/>
  <c r="O37" i="6"/>
  <c r="M37" i="6"/>
  <c r="K37" i="6"/>
  <c r="I37" i="6"/>
  <c r="G37" i="6"/>
  <c r="E37" i="6"/>
  <c r="W6" i="6"/>
  <c r="V6" i="6"/>
  <c r="U6" i="6"/>
  <c r="S6" i="6"/>
  <c r="Q6" i="6"/>
  <c r="O6" i="6"/>
  <c r="M6" i="6"/>
  <c r="K6" i="6"/>
  <c r="I6" i="6"/>
  <c r="G6" i="6"/>
  <c r="E6" i="6"/>
  <c r="W39" i="6"/>
  <c r="V39" i="6"/>
  <c r="U39" i="6"/>
  <c r="S39" i="6"/>
  <c r="Q39" i="6"/>
  <c r="O39" i="6"/>
  <c r="M39" i="6"/>
  <c r="K39" i="6"/>
  <c r="I39" i="6"/>
  <c r="G39" i="6"/>
  <c r="E39" i="6"/>
  <c r="W48" i="6"/>
  <c r="V48" i="6"/>
  <c r="U48" i="6"/>
  <c r="S48" i="6"/>
  <c r="Q48" i="6"/>
  <c r="O48" i="6"/>
  <c r="M48" i="6"/>
  <c r="K48" i="6"/>
  <c r="I48" i="6"/>
  <c r="G48" i="6"/>
  <c r="E48" i="6"/>
  <c r="W43" i="6"/>
  <c r="V43" i="6"/>
  <c r="U43" i="6"/>
  <c r="S43" i="6"/>
  <c r="Q43" i="6"/>
  <c r="O43" i="6"/>
  <c r="M43" i="6"/>
  <c r="K43" i="6"/>
  <c r="I43" i="6"/>
  <c r="G43" i="6"/>
  <c r="E43" i="6"/>
  <c r="W14" i="6"/>
  <c r="V14" i="6"/>
  <c r="U14" i="6"/>
  <c r="S14" i="6"/>
  <c r="Q14" i="6"/>
  <c r="O14" i="6"/>
  <c r="M14" i="6"/>
  <c r="K14" i="6"/>
  <c r="I14" i="6"/>
  <c r="G14" i="6"/>
  <c r="E14" i="6"/>
  <c r="W32" i="6"/>
  <c r="V32" i="6"/>
  <c r="U32" i="6"/>
  <c r="S32" i="6"/>
  <c r="Q32" i="6"/>
  <c r="O32" i="6"/>
  <c r="M32" i="6"/>
  <c r="K32" i="6"/>
  <c r="I32" i="6"/>
  <c r="G32" i="6"/>
  <c r="E32" i="6"/>
  <c r="W18" i="6"/>
  <c r="V18" i="6"/>
  <c r="U18" i="6"/>
  <c r="S18" i="6"/>
  <c r="Q18" i="6"/>
  <c r="O18" i="6"/>
  <c r="M18" i="6"/>
  <c r="K18" i="6"/>
  <c r="I18" i="6"/>
  <c r="G18" i="6"/>
  <c r="E18" i="6"/>
  <c r="W28" i="6"/>
  <c r="V28" i="6"/>
  <c r="U28" i="6"/>
  <c r="S28" i="6"/>
  <c r="Q28" i="6"/>
  <c r="O28" i="6"/>
  <c r="M28" i="6"/>
  <c r="K28" i="6"/>
  <c r="I28" i="6"/>
  <c r="G28" i="6"/>
  <c r="E28" i="6"/>
  <c r="W29" i="6"/>
  <c r="V29" i="6"/>
  <c r="U29" i="6"/>
  <c r="S29" i="6"/>
  <c r="Q29" i="6"/>
  <c r="O29" i="6"/>
  <c r="M29" i="6"/>
  <c r="K29" i="6"/>
  <c r="I29" i="6"/>
  <c r="G29" i="6"/>
  <c r="E29" i="6"/>
  <c r="W23" i="6"/>
  <c r="V23" i="6"/>
  <c r="U23" i="6"/>
  <c r="S23" i="6"/>
  <c r="Q23" i="6"/>
  <c r="O23" i="6"/>
  <c r="M23" i="6"/>
  <c r="K23" i="6"/>
  <c r="I23" i="6"/>
  <c r="G23" i="6"/>
  <c r="E23" i="6"/>
  <c r="W27" i="6"/>
  <c r="V27" i="6"/>
  <c r="U27" i="6"/>
  <c r="S27" i="6"/>
  <c r="Q27" i="6"/>
  <c r="O27" i="6"/>
  <c r="M27" i="6"/>
  <c r="K27" i="6"/>
  <c r="I27" i="6"/>
  <c r="G27" i="6"/>
  <c r="E27" i="6"/>
  <c r="W45" i="6"/>
  <c r="V45" i="6"/>
  <c r="U45" i="6"/>
  <c r="S45" i="6"/>
  <c r="Q45" i="6"/>
  <c r="O45" i="6"/>
  <c r="M45" i="6"/>
  <c r="K45" i="6"/>
  <c r="I45" i="6"/>
  <c r="G45" i="6"/>
  <c r="E45" i="6"/>
  <c r="W44" i="6"/>
  <c r="V44" i="6"/>
  <c r="U44" i="6"/>
  <c r="S44" i="6"/>
  <c r="Q44" i="6"/>
  <c r="O44" i="6"/>
  <c r="M44" i="6"/>
  <c r="K44" i="6"/>
  <c r="I44" i="6"/>
  <c r="G44" i="6"/>
  <c r="E44" i="6"/>
  <c r="W11" i="6"/>
  <c r="V11" i="6"/>
  <c r="U11" i="6"/>
  <c r="S11" i="6"/>
  <c r="Q11" i="6"/>
  <c r="O11" i="6"/>
  <c r="M11" i="6"/>
  <c r="K11" i="6"/>
  <c r="I11" i="6"/>
  <c r="G11" i="6"/>
  <c r="E11" i="6"/>
  <c r="W20" i="6"/>
  <c r="V20" i="6"/>
  <c r="U20" i="6"/>
  <c r="S20" i="6"/>
  <c r="Q20" i="6"/>
  <c r="O20" i="6"/>
  <c r="M20" i="6"/>
  <c r="K20" i="6"/>
  <c r="I20" i="6"/>
  <c r="G20" i="6"/>
  <c r="E20" i="6"/>
  <c r="W19" i="6"/>
  <c r="V19" i="6"/>
  <c r="U19" i="6"/>
  <c r="S19" i="6"/>
  <c r="Q19" i="6"/>
  <c r="O19" i="6"/>
  <c r="M19" i="6"/>
  <c r="K19" i="6"/>
  <c r="I19" i="6"/>
  <c r="G19" i="6"/>
  <c r="E19" i="6"/>
  <c r="W21" i="6"/>
  <c r="V21" i="6"/>
  <c r="U21" i="6"/>
  <c r="S21" i="6"/>
  <c r="Q21" i="6"/>
  <c r="O21" i="6"/>
  <c r="M21" i="6"/>
  <c r="K21" i="6"/>
  <c r="I21" i="6"/>
  <c r="G21" i="6"/>
  <c r="E21" i="6"/>
  <c r="W41" i="6"/>
  <c r="V41" i="6"/>
  <c r="U41" i="6"/>
  <c r="S41" i="6"/>
  <c r="Q41" i="6"/>
  <c r="O41" i="6"/>
  <c r="M41" i="6"/>
  <c r="K41" i="6"/>
  <c r="I41" i="6"/>
  <c r="G41" i="6"/>
  <c r="E41" i="6"/>
  <c r="W5" i="6"/>
  <c r="V5" i="6"/>
  <c r="U5" i="6"/>
  <c r="S5" i="6"/>
  <c r="Q5" i="6"/>
  <c r="O5" i="6"/>
  <c r="M5" i="6"/>
  <c r="K5" i="6"/>
  <c r="I5" i="6"/>
  <c r="G5" i="6"/>
  <c r="E5" i="6"/>
  <c r="W12" i="6"/>
  <c r="V12" i="6"/>
  <c r="U12" i="6"/>
  <c r="S12" i="6"/>
  <c r="Q12" i="6"/>
  <c r="O12" i="6"/>
  <c r="M12" i="6"/>
  <c r="K12" i="6"/>
  <c r="I12" i="6"/>
  <c r="G12" i="6"/>
  <c r="E12" i="6"/>
  <c r="W9" i="6"/>
  <c r="V9" i="6"/>
  <c r="U9" i="6"/>
  <c r="S9" i="6"/>
  <c r="Q9" i="6"/>
  <c r="O9" i="6"/>
  <c r="M9" i="6"/>
  <c r="K9" i="6"/>
  <c r="I9" i="6"/>
  <c r="G9" i="6"/>
  <c r="E9" i="6"/>
  <c r="W7" i="6"/>
  <c r="V7" i="6"/>
  <c r="U7" i="6"/>
  <c r="S7" i="6"/>
  <c r="Q7" i="6"/>
  <c r="O7" i="6"/>
  <c r="M7" i="6"/>
  <c r="K7" i="6"/>
  <c r="I7" i="6"/>
  <c r="G7" i="6"/>
  <c r="E7" i="6"/>
  <c r="W8" i="6"/>
  <c r="V8" i="6"/>
  <c r="U8" i="6"/>
  <c r="S8" i="6"/>
  <c r="Q8" i="6"/>
  <c r="O8" i="6"/>
  <c r="M8" i="6"/>
  <c r="K8" i="6"/>
  <c r="I8" i="6"/>
  <c r="G8" i="6"/>
  <c r="E8" i="6"/>
  <c r="W24" i="6"/>
  <c r="V24" i="6"/>
  <c r="U24" i="6"/>
  <c r="S24" i="6"/>
  <c r="Q24" i="6"/>
  <c r="O24" i="6"/>
  <c r="M24" i="6"/>
  <c r="K24" i="6"/>
  <c r="I24" i="6"/>
  <c r="G24" i="6"/>
  <c r="E24" i="6"/>
  <c r="W13" i="6"/>
  <c r="V13" i="6"/>
  <c r="U13" i="6"/>
  <c r="S13" i="6"/>
  <c r="Q13" i="6"/>
  <c r="O13" i="6"/>
  <c r="M13" i="6"/>
  <c r="K13" i="6"/>
  <c r="I13" i="6"/>
  <c r="G13" i="6"/>
  <c r="E13" i="6"/>
  <c r="W16" i="6"/>
  <c r="V16" i="6"/>
  <c r="U16" i="6"/>
  <c r="S16" i="6"/>
  <c r="Q16" i="6"/>
  <c r="O16" i="6"/>
  <c r="M16" i="6"/>
  <c r="K16" i="6"/>
  <c r="I16" i="6"/>
  <c r="G16" i="6"/>
  <c r="E16" i="6"/>
  <c r="S47" i="1" l="1"/>
  <c r="AK39" i="4" l="1"/>
  <c r="AH53" i="4" l="1"/>
  <c r="AF53" i="4"/>
  <c r="AD53" i="4"/>
  <c r="AE43" i="4"/>
  <c r="AG43" i="4"/>
  <c r="AI43" i="4"/>
  <c r="AJ43" i="4"/>
  <c r="AK43" i="4"/>
  <c r="AE44" i="4"/>
  <c r="AG44" i="4"/>
  <c r="AI44" i="4"/>
  <c r="AJ44" i="4"/>
  <c r="AK44" i="4"/>
  <c r="AE45" i="4"/>
  <c r="AG45" i="4"/>
  <c r="AI45" i="4"/>
  <c r="AJ45" i="4"/>
  <c r="AK45" i="4"/>
  <c r="AE46" i="4"/>
  <c r="AG46" i="4"/>
  <c r="AI46" i="4"/>
  <c r="AJ46" i="4"/>
  <c r="AK46" i="4"/>
  <c r="AK47" i="4"/>
  <c r="M43" i="4"/>
  <c r="O43" i="4"/>
  <c r="Q43" i="4"/>
  <c r="M44" i="4"/>
  <c r="O44" i="4"/>
  <c r="Q44" i="4"/>
  <c r="M45" i="4"/>
  <c r="O45" i="4"/>
  <c r="Q45" i="4"/>
  <c r="M46" i="4"/>
  <c r="O46" i="4"/>
  <c r="Q46" i="4"/>
  <c r="M47" i="4"/>
  <c r="O47" i="4"/>
  <c r="Q47" i="4"/>
  <c r="M48" i="4"/>
  <c r="O48" i="4"/>
  <c r="Q48" i="4"/>
  <c r="M49" i="4"/>
  <c r="O49" i="4"/>
  <c r="Q49" i="4"/>
  <c r="M50" i="4"/>
  <c r="O50" i="4"/>
  <c r="Q50" i="4"/>
  <c r="M51" i="4"/>
  <c r="O51" i="4"/>
  <c r="Q51" i="4"/>
  <c r="M52" i="4"/>
  <c r="O52" i="4"/>
  <c r="Q52" i="4"/>
  <c r="D43" i="4"/>
  <c r="F43" i="4"/>
  <c r="H43" i="4"/>
  <c r="D44" i="4"/>
  <c r="F44" i="4"/>
  <c r="H44" i="4"/>
  <c r="V43" i="4"/>
  <c r="V44" i="4"/>
  <c r="V45" i="4"/>
  <c r="X43" i="4"/>
  <c r="X44" i="4"/>
  <c r="X45" i="4"/>
  <c r="X46" i="4"/>
  <c r="X47" i="4"/>
  <c r="Z43" i="4"/>
  <c r="Z44" i="4"/>
  <c r="Z45" i="4"/>
  <c r="Z46" i="4"/>
  <c r="Z47" i="4"/>
  <c r="AB42" i="4"/>
  <c r="AB43" i="4"/>
  <c r="AB44" i="4"/>
  <c r="AB45" i="4"/>
  <c r="AB46" i="4"/>
  <c r="AB47" i="4"/>
  <c r="AB48" i="4"/>
  <c r="S43" i="4"/>
  <c r="S44" i="4"/>
  <c r="S45" i="4"/>
  <c r="S46" i="4"/>
  <c r="S47" i="4"/>
  <c r="S48" i="4"/>
  <c r="S49" i="4"/>
  <c r="J38" i="4"/>
  <c r="J39" i="4"/>
  <c r="J40" i="4"/>
  <c r="J41" i="4"/>
  <c r="J42" i="4"/>
  <c r="J43" i="4"/>
  <c r="J44" i="4"/>
  <c r="J45" i="4"/>
  <c r="J46" i="4"/>
  <c r="J47" i="4"/>
  <c r="J48" i="4"/>
  <c r="J49" i="4"/>
  <c r="AJ11" i="4"/>
  <c r="AJ12" i="4"/>
  <c r="AJ13" i="4"/>
  <c r="AJ14" i="4"/>
  <c r="AJ15" i="4"/>
  <c r="AJ16" i="4"/>
  <c r="AJ17" i="4"/>
  <c r="AJ18" i="4"/>
  <c r="AJ19" i="4"/>
  <c r="AJ20" i="4"/>
  <c r="AJ21" i="4"/>
  <c r="AJ24" i="4"/>
  <c r="AJ25" i="4"/>
  <c r="AJ26" i="4"/>
  <c r="AJ27" i="4"/>
  <c r="AJ28" i="4"/>
  <c r="AJ29" i="4"/>
  <c r="AJ30" i="4"/>
  <c r="AJ31" i="4"/>
  <c r="AJ33" i="4"/>
  <c r="AJ34" i="4"/>
  <c r="AJ35" i="4"/>
  <c r="AJ36" i="4"/>
  <c r="AJ37" i="4"/>
  <c r="AJ38" i="4"/>
  <c r="AJ40" i="4"/>
  <c r="AJ41" i="4"/>
  <c r="AJ42" i="4"/>
  <c r="AJ48" i="4"/>
  <c r="AJ49" i="4"/>
  <c r="AJ51" i="4"/>
  <c r="AA16" i="4"/>
  <c r="AA17" i="4"/>
  <c r="AA18" i="4"/>
  <c r="AA19" i="4"/>
  <c r="AA20" i="4"/>
  <c r="AA21" i="4"/>
  <c r="AA23" i="4"/>
  <c r="AA24" i="4"/>
  <c r="AA25" i="4"/>
  <c r="AA26" i="4"/>
  <c r="AA27" i="4"/>
  <c r="AA28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1" i="4"/>
  <c r="AA52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D54" i="4"/>
  <c r="F54" i="4"/>
  <c r="H54" i="4"/>
  <c r="I54" i="4"/>
  <c r="J54" i="4"/>
  <c r="M54" i="4"/>
  <c r="O54" i="4"/>
  <c r="Q54" i="4"/>
  <c r="R54" i="4"/>
  <c r="S54" i="4"/>
  <c r="V54" i="4"/>
  <c r="X54" i="4"/>
  <c r="Z54" i="4"/>
  <c r="AA54" i="4"/>
  <c r="AB54" i="4"/>
  <c r="AE54" i="4"/>
  <c r="AG54" i="4"/>
  <c r="AI54" i="4"/>
  <c r="AJ54" i="4"/>
  <c r="AK54" i="4"/>
  <c r="D55" i="4"/>
  <c r="F55" i="4"/>
  <c r="H55" i="4"/>
  <c r="I55" i="4"/>
  <c r="J55" i="4"/>
  <c r="M55" i="4"/>
  <c r="O55" i="4"/>
  <c r="Q55" i="4"/>
  <c r="R55" i="4"/>
  <c r="S55" i="4"/>
  <c r="V55" i="4"/>
  <c r="X55" i="4"/>
  <c r="Z55" i="4"/>
  <c r="AA55" i="4"/>
  <c r="AB55" i="4"/>
  <c r="AE55" i="4"/>
  <c r="AG55" i="4"/>
  <c r="AI55" i="4"/>
  <c r="AJ55" i="4"/>
  <c r="AK55" i="4"/>
  <c r="E50" i="1"/>
  <c r="G50" i="1"/>
  <c r="I50" i="1"/>
  <c r="K50" i="1"/>
  <c r="M50" i="1"/>
  <c r="O50" i="1"/>
  <c r="Q50" i="1"/>
  <c r="S50" i="1"/>
  <c r="U50" i="1"/>
  <c r="V50" i="1"/>
  <c r="W50" i="1"/>
  <c r="E51" i="1"/>
  <c r="G51" i="1"/>
  <c r="I51" i="1"/>
  <c r="K51" i="1"/>
  <c r="M51" i="1"/>
  <c r="O51" i="1"/>
  <c r="Q51" i="1"/>
  <c r="S51" i="1"/>
  <c r="U51" i="1"/>
  <c r="V51" i="1"/>
  <c r="W51" i="1"/>
  <c r="AB17" i="4" l="1"/>
  <c r="AB22" i="4"/>
  <c r="D32" i="4" l="1"/>
  <c r="H32" i="4" l="1"/>
  <c r="F32" i="4"/>
  <c r="M29" i="4" l="1"/>
  <c r="V49" i="1" l="1"/>
  <c r="S49" i="1"/>
  <c r="Q49" i="1"/>
  <c r="O49" i="1"/>
  <c r="M49" i="1"/>
  <c r="K49" i="1" l="1"/>
  <c r="I49" i="1"/>
  <c r="G49" i="1"/>
  <c r="E49" i="1"/>
  <c r="M53" i="4" l="1"/>
  <c r="O53" i="4"/>
  <c r="Q53" i="4"/>
  <c r="R53" i="4"/>
  <c r="S53" i="4"/>
  <c r="V53" i="4"/>
  <c r="X53" i="4"/>
  <c r="Z53" i="4"/>
  <c r="AA53" i="4"/>
  <c r="AB53" i="4"/>
  <c r="AE53" i="4"/>
  <c r="AG53" i="4"/>
  <c r="AI53" i="4"/>
  <c r="AJ53" i="4"/>
  <c r="AK53" i="4"/>
  <c r="H53" i="4"/>
  <c r="I53" i="4"/>
  <c r="J53" i="4"/>
  <c r="F53" i="4"/>
  <c r="D53" i="4"/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8" i="1"/>
  <c r="S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" i="1"/>
  <c r="X17" i="4" l="1"/>
  <c r="V17" i="4"/>
  <c r="AG41" i="4"/>
  <c r="W20" i="1" l="1"/>
  <c r="U20" i="1"/>
  <c r="W19" i="1"/>
  <c r="U19" i="1"/>
  <c r="W37" i="1"/>
  <c r="U37" i="1"/>
  <c r="W27" i="1"/>
  <c r="U27" i="1"/>
  <c r="W38" i="1"/>
  <c r="U38" i="1"/>
  <c r="W8" i="1"/>
  <c r="U8" i="1"/>
  <c r="W24" i="1"/>
  <c r="U24" i="1"/>
  <c r="W40" i="1"/>
  <c r="U40" i="1"/>
  <c r="W31" i="1"/>
  <c r="U31" i="1"/>
  <c r="W41" i="1"/>
  <c r="U41" i="1"/>
  <c r="W39" i="1"/>
  <c r="U39" i="1"/>
  <c r="W10" i="1"/>
  <c r="U10" i="1"/>
  <c r="W26" i="1"/>
  <c r="U26" i="1"/>
  <c r="W42" i="1"/>
  <c r="U42" i="1"/>
  <c r="W35" i="1"/>
  <c r="U35" i="1"/>
  <c r="W12" i="1"/>
  <c r="U12" i="1"/>
  <c r="W28" i="1"/>
  <c r="U28" i="1"/>
  <c r="W44" i="1"/>
  <c r="U44" i="1"/>
  <c r="W43" i="1"/>
  <c r="U43" i="1"/>
  <c r="W13" i="1"/>
  <c r="U13" i="1"/>
  <c r="U29" i="1"/>
  <c r="W29" i="1"/>
  <c r="U45" i="1"/>
  <c r="W45" i="1"/>
  <c r="W14" i="1"/>
  <c r="U14" i="1"/>
  <c r="W30" i="1"/>
  <c r="U30" i="1"/>
  <c r="W46" i="1"/>
  <c r="U46" i="1"/>
  <c r="W47" i="1"/>
  <c r="U47" i="1"/>
  <c r="W16" i="1"/>
  <c r="U16" i="1"/>
  <c r="W32" i="1"/>
  <c r="U32" i="1"/>
  <c r="W48" i="1"/>
  <c r="U48" i="1"/>
  <c r="W11" i="1"/>
  <c r="U11" i="1"/>
  <c r="W17" i="1"/>
  <c r="U17" i="1"/>
  <c r="U33" i="1"/>
  <c r="W33" i="1"/>
  <c r="W15" i="1"/>
  <c r="U15" i="1"/>
  <c r="W5" i="1"/>
  <c r="U5" i="1"/>
  <c r="W18" i="1"/>
  <c r="U18" i="1"/>
  <c r="W34" i="1"/>
  <c r="U34" i="1"/>
  <c r="W7" i="1"/>
  <c r="U7" i="1"/>
  <c r="W6" i="1"/>
  <c r="U6" i="1"/>
  <c r="W23" i="1"/>
  <c r="U23" i="1"/>
  <c r="W36" i="1"/>
  <c r="U36" i="1"/>
  <c r="W22" i="1"/>
  <c r="U22" i="1"/>
  <c r="W25" i="1"/>
  <c r="U25" i="1"/>
  <c r="U21" i="1"/>
  <c r="W21" i="1"/>
  <c r="U9" i="1"/>
  <c r="W9" i="1"/>
  <c r="R17" i="4"/>
  <c r="Z36" i="4"/>
  <c r="V34" i="4"/>
  <c r="R10" i="4"/>
  <c r="R11" i="4"/>
  <c r="R12" i="4"/>
  <c r="R13" i="4"/>
  <c r="R14" i="4"/>
  <c r="R15" i="4"/>
  <c r="R16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AA10" i="4"/>
  <c r="AA11" i="4"/>
  <c r="AA12" i="4"/>
  <c r="AA13" i="4"/>
  <c r="AA14" i="4"/>
  <c r="AA15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0" i="4"/>
  <c r="AK41" i="4"/>
  <c r="AK42" i="4"/>
  <c r="AK48" i="4"/>
  <c r="AK49" i="4"/>
  <c r="AK51" i="4"/>
  <c r="AK52" i="4"/>
  <c r="AK9" i="4"/>
  <c r="AJ10" i="4"/>
  <c r="AJ9" i="4"/>
  <c r="AB10" i="4"/>
  <c r="AB11" i="4"/>
  <c r="AB12" i="4"/>
  <c r="AB13" i="4"/>
  <c r="AB14" i="4"/>
  <c r="AB15" i="4"/>
  <c r="AB16" i="4"/>
  <c r="AB18" i="4"/>
  <c r="AB19" i="4"/>
  <c r="AB20" i="4"/>
  <c r="AB21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9" i="4"/>
  <c r="AB50" i="4"/>
  <c r="AB51" i="4"/>
  <c r="AB52" i="4"/>
  <c r="AB9" i="4"/>
  <c r="AA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50" i="4"/>
  <c r="S51" i="4"/>
  <c r="S52" i="4"/>
  <c r="S9" i="4"/>
  <c r="R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50" i="4"/>
  <c r="J51" i="4"/>
  <c r="J52" i="4"/>
  <c r="J9" i="4"/>
  <c r="I9" i="4"/>
  <c r="AI11" i="4"/>
  <c r="AI12" i="4"/>
  <c r="AI13" i="4"/>
  <c r="AI14" i="4"/>
  <c r="AI15" i="4"/>
  <c r="AI16" i="4"/>
  <c r="AI17" i="4"/>
  <c r="AI18" i="4"/>
  <c r="AI19" i="4"/>
  <c r="AI20" i="4"/>
  <c r="AI21" i="4"/>
  <c r="AI24" i="4"/>
  <c r="AI25" i="4"/>
  <c r="AI26" i="4"/>
  <c r="AI27" i="4"/>
  <c r="AI28" i="4"/>
  <c r="AI29" i="4"/>
  <c r="AI30" i="4"/>
  <c r="AI31" i="4"/>
  <c r="AI33" i="4"/>
  <c r="AI34" i="4"/>
  <c r="AI35" i="4"/>
  <c r="AI36" i="4"/>
  <c r="AI37" i="4"/>
  <c r="AI38" i="4"/>
  <c r="AI40" i="4"/>
  <c r="AI41" i="4"/>
  <c r="AI42" i="4"/>
  <c r="AI48" i="4"/>
  <c r="AI49" i="4"/>
  <c r="AI51" i="4"/>
  <c r="AI10" i="4"/>
  <c r="AI9" i="4"/>
  <c r="AG11" i="4"/>
  <c r="AG12" i="4"/>
  <c r="AG13" i="4"/>
  <c r="AG14" i="4"/>
  <c r="AG15" i="4"/>
  <c r="AG16" i="4"/>
  <c r="AG17" i="4"/>
  <c r="AG18" i="4"/>
  <c r="AG19" i="4"/>
  <c r="AG20" i="4"/>
  <c r="AG21" i="4"/>
  <c r="AG24" i="4"/>
  <c r="AG25" i="4"/>
  <c r="AG26" i="4"/>
  <c r="AG27" i="4"/>
  <c r="AG28" i="4"/>
  <c r="AG29" i="4"/>
  <c r="AG30" i="4"/>
  <c r="AG31" i="4"/>
  <c r="AG33" i="4"/>
  <c r="AG34" i="4"/>
  <c r="AG35" i="4"/>
  <c r="AG36" i="4"/>
  <c r="AG37" i="4"/>
  <c r="AG38" i="4"/>
  <c r="AG40" i="4"/>
  <c r="AG42" i="4"/>
  <c r="AG48" i="4"/>
  <c r="AG49" i="4"/>
  <c r="AG51" i="4"/>
  <c r="AG10" i="4"/>
  <c r="AG9" i="4"/>
  <c r="AE11" i="4"/>
  <c r="AE12" i="4"/>
  <c r="AE13" i="4"/>
  <c r="AE14" i="4"/>
  <c r="AE15" i="4"/>
  <c r="AE16" i="4"/>
  <c r="AE17" i="4"/>
  <c r="AE18" i="4"/>
  <c r="AE19" i="4"/>
  <c r="AE20" i="4"/>
  <c r="AE21" i="4"/>
  <c r="AE24" i="4"/>
  <c r="AE25" i="4"/>
  <c r="AE26" i="4"/>
  <c r="AE27" i="4"/>
  <c r="AE28" i="4"/>
  <c r="AE29" i="4"/>
  <c r="AE30" i="4"/>
  <c r="AE31" i="4"/>
  <c r="AE33" i="4"/>
  <c r="AE34" i="4"/>
  <c r="AE35" i="4"/>
  <c r="AE36" i="4"/>
  <c r="AE37" i="4"/>
  <c r="AE38" i="4"/>
  <c r="AE40" i="4"/>
  <c r="AE41" i="4"/>
  <c r="AE42" i="4"/>
  <c r="AE48" i="4"/>
  <c r="AE49" i="4"/>
  <c r="AE51" i="4"/>
  <c r="AE10" i="4"/>
  <c r="AE9" i="4"/>
  <c r="Z11" i="4"/>
  <c r="Z12" i="4"/>
  <c r="Z13" i="4"/>
  <c r="Z14" i="4"/>
  <c r="Z15" i="4"/>
  <c r="Z16" i="4"/>
  <c r="Z17" i="4"/>
  <c r="Z18" i="4"/>
  <c r="Z19" i="4"/>
  <c r="Z20" i="4"/>
  <c r="Z21" i="4"/>
  <c r="Z23" i="4"/>
  <c r="Z24" i="4"/>
  <c r="Z25" i="4"/>
  <c r="Z26" i="4"/>
  <c r="Z27" i="4"/>
  <c r="Z28" i="4"/>
  <c r="Z30" i="4"/>
  <c r="Z31" i="4"/>
  <c r="Z32" i="4"/>
  <c r="Z33" i="4"/>
  <c r="Z34" i="4"/>
  <c r="Z35" i="4"/>
  <c r="Z37" i="4"/>
  <c r="Z38" i="4"/>
  <c r="Z39" i="4"/>
  <c r="Z40" i="4"/>
  <c r="Z41" i="4"/>
  <c r="Z42" i="4"/>
  <c r="Z48" i="4"/>
  <c r="Z49" i="4"/>
  <c r="Z51" i="4"/>
  <c r="Z52" i="4"/>
  <c r="Z10" i="4"/>
  <c r="Z9" i="4"/>
  <c r="X11" i="4"/>
  <c r="X12" i="4"/>
  <c r="X13" i="4"/>
  <c r="X14" i="4"/>
  <c r="X15" i="4"/>
  <c r="X16" i="4"/>
  <c r="X18" i="4"/>
  <c r="X19" i="4"/>
  <c r="X20" i="4"/>
  <c r="X21" i="4"/>
  <c r="X23" i="4"/>
  <c r="X24" i="4"/>
  <c r="X25" i="4"/>
  <c r="X26" i="4"/>
  <c r="X27" i="4"/>
  <c r="X28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8" i="4"/>
  <c r="X49" i="4"/>
  <c r="X51" i="4"/>
  <c r="X52" i="4"/>
  <c r="X10" i="4"/>
  <c r="X9" i="4"/>
  <c r="V11" i="4"/>
  <c r="V12" i="4"/>
  <c r="V13" i="4"/>
  <c r="V14" i="4"/>
  <c r="V15" i="4"/>
  <c r="V16" i="4"/>
  <c r="V18" i="4"/>
  <c r="V19" i="4"/>
  <c r="V20" i="4"/>
  <c r="V21" i="4"/>
  <c r="V23" i="4"/>
  <c r="V24" i="4"/>
  <c r="V25" i="4"/>
  <c r="V26" i="4"/>
  <c r="V27" i="4"/>
  <c r="V28" i="4"/>
  <c r="V30" i="4"/>
  <c r="V31" i="4"/>
  <c r="V32" i="4"/>
  <c r="V33" i="4"/>
  <c r="V35" i="4"/>
  <c r="V36" i="4"/>
  <c r="V37" i="4"/>
  <c r="V38" i="4"/>
  <c r="V39" i="4"/>
  <c r="V40" i="4"/>
  <c r="V41" i="4"/>
  <c r="V42" i="4"/>
  <c r="V46" i="4"/>
  <c r="V47" i="4"/>
  <c r="V48" i="4"/>
  <c r="V49" i="4"/>
  <c r="V51" i="4"/>
  <c r="V52" i="4"/>
  <c r="V10" i="4"/>
  <c r="V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9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10" i="4"/>
  <c r="O9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10" i="4"/>
  <c r="M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3" i="4"/>
  <c r="H34" i="4"/>
  <c r="H35" i="4"/>
  <c r="H36" i="4"/>
  <c r="H37" i="4"/>
  <c r="H38" i="4"/>
  <c r="H39" i="4"/>
  <c r="H40" i="4"/>
  <c r="H41" i="4"/>
  <c r="H42" i="4"/>
  <c r="H45" i="4"/>
  <c r="H46" i="4"/>
  <c r="H47" i="4"/>
  <c r="H48" i="4"/>
  <c r="H49" i="4"/>
  <c r="H50" i="4"/>
  <c r="H51" i="4"/>
  <c r="H52" i="4"/>
  <c r="H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3" i="4"/>
  <c r="F34" i="4"/>
  <c r="F35" i="4"/>
  <c r="F36" i="4"/>
  <c r="F37" i="4"/>
  <c r="F38" i="4"/>
  <c r="F39" i="4"/>
  <c r="F40" i="4"/>
  <c r="F41" i="4"/>
  <c r="F42" i="4"/>
  <c r="F45" i="4"/>
  <c r="F46" i="4"/>
  <c r="F47" i="4"/>
  <c r="F48" i="4"/>
  <c r="F49" i="4"/>
  <c r="F50" i="4"/>
  <c r="F51" i="4"/>
  <c r="F52" i="4"/>
  <c r="F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3" i="4"/>
  <c r="D34" i="4"/>
  <c r="D35" i="4"/>
  <c r="D36" i="4"/>
  <c r="D37" i="4"/>
  <c r="D38" i="4"/>
  <c r="D39" i="4"/>
  <c r="D40" i="4"/>
  <c r="D41" i="4"/>
  <c r="D42" i="4"/>
  <c r="D45" i="4"/>
  <c r="D46" i="4"/>
  <c r="D47" i="4"/>
  <c r="D48" i="4"/>
  <c r="D49" i="4"/>
  <c r="D50" i="4"/>
  <c r="D51" i="4"/>
  <c r="D52" i="4"/>
  <c r="D9" i="4"/>
  <c r="W49" i="1" l="1"/>
  <c r="U49" i="1"/>
</calcChain>
</file>

<file path=xl/sharedStrings.xml><?xml version="1.0" encoding="utf-8"?>
<sst xmlns="http://schemas.openxmlformats.org/spreadsheetml/2006/main" count="514" uniqueCount="107">
  <si>
    <t>Наименование суда</t>
  </si>
  <si>
    <t>Первая инстанция</t>
  </si>
  <si>
    <t>Апелляционная инстанция</t>
  </si>
  <si>
    <t xml:space="preserve">окончено </t>
  </si>
  <si>
    <t xml:space="preserve">нагрузка на судью </t>
  </si>
  <si>
    <t>окончено</t>
  </si>
  <si>
    <t>Автозаводский</t>
  </si>
  <si>
    <t>Канавинский</t>
  </si>
  <si>
    <t>Ленинский</t>
  </si>
  <si>
    <t>Московский</t>
  </si>
  <si>
    <t>Нижегородский</t>
  </si>
  <si>
    <t>Приокский</t>
  </si>
  <si>
    <t>Советский</t>
  </si>
  <si>
    <t>Сормовский</t>
  </si>
  <si>
    <t>Ардатовский</t>
  </si>
  <si>
    <t>Арзамасский</t>
  </si>
  <si>
    <t>Балахнинский</t>
  </si>
  <si>
    <t>Богородский</t>
  </si>
  <si>
    <t>Борский</t>
  </si>
  <si>
    <t>Варнавинский</t>
  </si>
  <si>
    <t>Выксунский</t>
  </si>
  <si>
    <t>Городецкий</t>
  </si>
  <si>
    <t>Дзержинский</t>
  </si>
  <si>
    <t>Кстовский</t>
  </si>
  <si>
    <t>Кулебакский</t>
  </si>
  <si>
    <t>Лукояновский</t>
  </si>
  <si>
    <t>Лысковский</t>
  </si>
  <si>
    <t>Навашинский</t>
  </si>
  <si>
    <t>Павловский</t>
  </si>
  <si>
    <t>Починковский</t>
  </si>
  <si>
    <t>Семеновский</t>
  </si>
  <si>
    <t>Тоншаевский</t>
  </si>
  <si>
    <t>Уренский</t>
  </si>
  <si>
    <t>Чкаловский</t>
  </si>
  <si>
    <t>Шатковский</t>
  </si>
  <si>
    <t>Саровский</t>
  </si>
  <si>
    <t>Володарский</t>
  </si>
  <si>
    <t>%</t>
  </si>
  <si>
    <t>Обжаловано</t>
  </si>
  <si>
    <t>Изменены</t>
  </si>
  <si>
    <t>Отменены</t>
  </si>
  <si>
    <t>% к рассмотренным</t>
  </si>
  <si>
    <t>кол-во</t>
  </si>
  <si>
    <t>% к осужденным и оправданным</t>
  </si>
  <si>
    <t xml:space="preserve">Нагрузка на судью по материалам </t>
  </si>
  <si>
    <t>Дальнеконстантиновский</t>
  </si>
  <si>
    <t>Общая нагрузка на судью по делам (в.т.ч.рассм-м в апелляционном порядке) и материалам</t>
  </si>
  <si>
    <t>Дела об администратиных правонарушениях</t>
  </si>
  <si>
    <t xml:space="preserve">Стабильность (от числа обжалованных) </t>
  </si>
  <si>
    <t xml:space="preserve">Стабильность решений (от обжалованных) </t>
  </si>
  <si>
    <t>Качество решений (от рассмотренных),%</t>
  </si>
  <si>
    <t>Качество (от рассмотренных),%</t>
  </si>
  <si>
    <t>Всего нагрузка на судью по делам</t>
  </si>
  <si>
    <t>Административные дела</t>
  </si>
  <si>
    <t xml:space="preserve">  Гражданские дела</t>
  </si>
  <si>
    <t xml:space="preserve">Уголовные дела </t>
  </si>
  <si>
    <t>Всего за 6 месяцев 2022 г.</t>
  </si>
  <si>
    <t>Всего за 6 месяцев 2023 г.</t>
  </si>
  <si>
    <t xml:space="preserve">   Уголовное судопроизводство</t>
  </si>
  <si>
    <t xml:space="preserve"> Гражданское судопроизводство</t>
  </si>
  <si>
    <t>Административное судопроизводство</t>
  </si>
  <si>
    <t>Дела об административных правонарушениях, дела по жалобам на дела об адм.правонарушениях</t>
  </si>
  <si>
    <t>окончено  дел в апелляционнной инстанции (ф.№ 6 р.1, гр.7, стр. 1)</t>
  </si>
  <si>
    <t>окончено  дел в апелляционнной инстанции (ф.№ 7 р.1 гр.9 стр.6)</t>
  </si>
  <si>
    <t>окончено  дел в апелляционнной инстанции(ф.№ 7 р.1 гр.9 стр.11)</t>
  </si>
  <si>
    <t>окончено дел (ф.№1-АП, р.1 гр.3 стр.1)</t>
  </si>
  <si>
    <t>Всего за 6 месяцев 2024 г.</t>
  </si>
  <si>
    <t>окончено дел по жалобам на дела об адм.правонарушениях (ф.№ 1-АП р.4 гр.7 стр.1)</t>
  </si>
  <si>
    <t xml:space="preserve"> с нарушением сроков рассмотрения дел, установленных УПК РФ (ф. №1, р.1 гр.9 стр.1/ ф.№ 6 р.1, гр.8, стр. 1)</t>
  </si>
  <si>
    <t>с нарушением сроков рассмотрения дел, установленных ГПК РФ (ф. №2, р.2 гр.18 стр. 1/ ф.№ 7 р.1 гр.12 стр.6)</t>
  </si>
  <si>
    <t>с нарушением сроков (ф. №1-АП, р.1 гр.5 стр. 1/ р.4 гр.8 стр.1)</t>
  </si>
  <si>
    <t>с нарушением сроков рассмотрения дел, установленных КАС РФ (ф. №2, р.3 гр.18 стр. 1/№ 7 р.1 гр.12 стр.11)</t>
  </si>
  <si>
    <t>0/0</t>
  </si>
  <si>
    <t>окончено дел 
по 1 инстанции (ф.№2, р.2 гр.17 стр. 1)</t>
  </si>
  <si>
    <t>окончено дел 
по 1 инстанции (ф.№1, р.1, гр.8 стр.1 )</t>
  </si>
  <si>
    <t>окончено дел 
по 1 инстанции (ф. №2, р.3 гр.17 стр. 1)</t>
  </si>
  <si>
    <t>Стабильность приговоров и постановлений(от обжалованных),%</t>
  </si>
  <si>
    <t>Качество приговоров и постановлений(от постановленных),%</t>
  </si>
  <si>
    <t>Большеболдинский мрс</t>
  </si>
  <si>
    <t>Вачский мрс</t>
  </si>
  <si>
    <t>Воротынский мрс</t>
  </si>
  <si>
    <t>Дивеевский мрс</t>
  </si>
  <si>
    <t>Княгининский мрс</t>
  </si>
  <si>
    <t>Ковернинский мрс</t>
  </si>
  <si>
    <t>Краснобаковский мрс</t>
  </si>
  <si>
    <t>Перевозский мрс</t>
  </si>
  <si>
    <t>Пильнинский мрс</t>
  </si>
  <si>
    <t>Сергачский мрс</t>
  </si>
  <si>
    <t>Шарангский мрс</t>
  </si>
  <si>
    <t>Шахунский мрс</t>
  </si>
  <si>
    <t>Всего за 6 месяцев 2025 г.</t>
  </si>
  <si>
    <t>Кол-во судей по штату на 30.06.2025</t>
  </si>
  <si>
    <t xml:space="preserve">Сведения о качестве рассмотрения судебных дел по данным  Нижегородского областного суда за 6 месяцев 2025 г.              </t>
  </si>
  <si>
    <t>Всего рассмотрено материалов  (ф. № 01, р.1  стр. 85+р.2  стр. 42+р.3  стр. 73+р.4  стр. 21)</t>
  </si>
  <si>
    <t xml:space="preserve">   Уголовные дела (ф. № 01, р.1 гр.1 стр.5)</t>
  </si>
  <si>
    <t xml:space="preserve"> Гражданские дела                                           (ф. № 01, р.2 стр. 2)</t>
  </si>
  <si>
    <t>Административные дела                           (ф. № 01, р.3 стр.2)</t>
  </si>
  <si>
    <t>Дела об административ-ных правонарушениях                       (ф. № 01, р.4  стр.3)</t>
  </si>
  <si>
    <t>Уголовные дела                          (ф. № 01, р.1  стр. 87)</t>
  </si>
  <si>
    <t>административные дела  (ф.№ 01,р.3  стр.75)</t>
  </si>
  <si>
    <t>Дела об административных правонарушениях (ф. № 01, р.4  стр.22)</t>
  </si>
  <si>
    <t>Гражданские дела  (ф.№ 01, р.2  стр.44 )</t>
  </si>
  <si>
    <t>Сведения о сроках рассмотрения судебных дел по данным статотчетности районных (городских), межрайонных судов Нижегородской области за 6 месяцев 2025 г.</t>
  </si>
  <si>
    <t xml:space="preserve">             Сведения о нагрузке судей районных (городских), межрайонных судов Нижегородской области за 6 месяцев 2025 г.</t>
  </si>
  <si>
    <t>Всего рассмотрено с вынесением решения</t>
  </si>
  <si>
    <t xml:space="preserve">Всего рассмотрено с вынесением решения </t>
  </si>
  <si>
    <t xml:space="preserve">Всего рассмотрено дел по числу лиц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</si>
</sst>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color indexed="64"/>
      <name val="Arial"/>
      <family val="2"/>
      <charset val="204"/>
    </font>
    <font>
      <sz val="7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8"/>
      <color indexed="64"/>
      <name val="Times New Roman"/>
      <family val="1"/>
      <charset val="204"/>
    </font>
    <font>
      <b/>
      <sz val="8"/>
      <color indexed="64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5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 Cyr"/>
      <charset val="204"/>
    </font>
    <font>
      <sz val="10"/>
      <color indexed="64"/>
      <name val="Arial"/>
      <family val="2"/>
      <charset val="204"/>
    </font>
    <font>
      <b/>
      <i/>
      <sz val="8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9" fillId="0" borderId="0" applyNumberFormat="0"/>
    <xf numFmtId="0" fontId="2" fillId="0" borderId="0" applyNumberFormat="0"/>
    <xf numFmtId="0" fontId="21" fillId="0" borderId="0" applyNumberFormat="0"/>
    <xf numFmtId="0" fontId="7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2" fillId="0" borderId="0"/>
    <xf numFmtId="0" fontId="16" fillId="0" borderId="0" applyNumberFormat="0"/>
    <xf numFmtId="0" fontId="2" fillId="0" borderId="0" applyNumberFormat="0"/>
    <xf numFmtId="0" fontId="2" fillId="0" borderId="0" applyNumberFormat="0"/>
    <xf numFmtId="0" fontId="17" fillId="0" borderId="0" applyNumberFormat="0"/>
    <xf numFmtId="0" fontId="2" fillId="0" borderId="0" applyNumberFormat="0"/>
    <xf numFmtId="0" fontId="18" fillId="0" borderId="0" applyNumberFormat="0"/>
    <xf numFmtId="0" fontId="2" fillId="0" borderId="0" applyNumberFormat="0"/>
    <xf numFmtId="0" fontId="2" fillId="0" borderId="0"/>
    <xf numFmtId="0" fontId="2" fillId="0" borderId="0"/>
    <xf numFmtId="0" fontId="24" fillId="0" borderId="0" applyNumberFormat="0"/>
    <xf numFmtId="0" fontId="25" fillId="0" borderId="0" applyNumberFormat="0"/>
  </cellStyleXfs>
  <cellXfs count="259">
    <xf numFmtId="0" fontId="0" fillId="0" borderId="0" xfId="0"/>
    <xf numFmtId="1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0" xfId="0" applyFill="1" applyBorder="1"/>
    <xf numFmtId="1" fontId="3" fillId="0" borderId="0" xfId="0" applyNumberFormat="1" applyFont="1"/>
    <xf numFmtId="1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 shrinkToFit="1"/>
    </xf>
    <xf numFmtId="0" fontId="12" fillId="0" borderId="0" xfId="0" applyFont="1"/>
    <xf numFmtId="0" fontId="10" fillId="0" borderId="4" xfId="0" applyFont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0" fillId="0" borderId="0" xfId="0" applyFill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3" fillId="0" borderId="0" xfId="0" applyFont="1" applyFill="1"/>
    <xf numFmtId="1" fontId="20" fillId="0" borderId="0" xfId="0" applyNumberFormat="1" applyFont="1"/>
    <xf numFmtId="1" fontId="4" fillId="0" borderId="15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1" fontId="8" fillId="3" borderId="27" xfId="13" applyNumberFormat="1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>
      <alignment horizontal="center" vertical="center"/>
    </xf>
    <xf numFmtId="1" fontId="9" fillId="0" borderId="1" xfId="2" applyNumberFormat="1" applyFont="1" applyBorder="1" applyAlignment="1">
      <alignment horizontal="center" vertical="center"/>
    </xf>
    <xf numFmtId="1" fontId="9" fillId="3" borderId="1" xfId="2" applyNumberFormat="1" applyFont="1" applyFill="1" applyBorder="1" applyAlignment="1">
      <alignment horizontal="center" vertical="center"/>
    </xf>
    <xf numFmtId="1" fontId="8" fillId="3" borderId="30" xfId="2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 vertical="center"/>
    </xf>
    <xf numFmtId="1" fontId="8" fillId="0" borderId="30" xfId="2" applyNumberFormat="1" applyFont="1" applyFill="1" applyBorder="1" applyAlignment="1">
      <alignment horizontal="center" vertical="center"/>
    </xf>
    <xf numFmtId="1" fontId="8" fillId="0" borderId="0" xfId="2" applyNumberFormat="1" applyFont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1" fontId="8" fillId="0" borderId="27" xfId="2" applyNumberFormat="1" applyFont="1" applyFill="1" applyBorder="1" applyAlignment="1">
      <alignment horizontal="center" vertical="center"/>
    </xf>
    <xf numFmtId="1" fontId="8" fillId="0" borderId="35" xfId="2" applyNumberFormat="1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 wrapText="1"/>
    </xf>
    <xf numFmtId="1" fontId="8" fillId="3" borderId="35" xfId="2" applyNumberFormat="1" applyFont="1" applyFill="1" applyBorder="1" applyAlignment="1">
      <alignment horizontal="center" vertical="center"/>
    </xf>
    <xf numFmtId="164" fontId="22" fillId="5" borderId="16" xfId="0" applyNumberFormat="1" applyFont="1" applyFill="1" applyBorder="1" applyAlignment="1">
      <alignment horizontal="center" vertical="center"/>
    </xf>
    <xf numFmtId="164" fontId="22" fillId="5" borderId="34" xfId="0" applyNumberFormat="1" applyFont="1" applyFill="1" applyBorder="1" applyAlignment="1">
      <alignment horizontal="center" vertical="center"/>
    </xf>
    <xf numFmtId="1" fontId="8" fillId="3" borderId="53" xfId="2" applyNumberFormat="1" applyFont="1" applyFill="1" applyBorder="1" applyAlignment="1">
      <alignment horizontal="center" vertical="center"/>
    </xf>
    <xf numFmtId="164" fontId="22" fillId="5" borderId="15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9" fillId="4" borderId="1" xfId="18" applyNumberFormat="1" applyFont="1" applyFill="1" applyBorder="1" applyAlignment="1">
      <alignment horizontal="center" vertical="center"/>
    </xf>
    <xf numFmtId="1" fontId="9" fillId="3" borderId="1" xfId="13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" fontId="4" fillId="0" borderId="51" xfId="0" applyNumberFormat="1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0" fontId="8" fillId="0" borderId="40" xfId="3" applyNumberFormat="1" applyFont="1" applyBorder="1" applyAlignment="1">
      <alignment horizontal="center" vertical="center"/>
    </xf>
    <xf numFmtId="0" fontId="8" fillId="0" borderId="12" xfId="3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1" fontId="8" fillId="3" borderId="0" xfId="2" applyNumberFormat="1" applyFont="1" applyFill="1" applyAlignment="1">
      <alignment horizontal="center" vertical="center"/>
    </xf>
    <xf numFmtId="1" fontId="8" fillId="3" borderId="29" xfId="2" applyNumberFormat="1" applyFont="1" applyFill="1" applyBorder="1" applyAlignment="1">
      <alignment horizontal="center" vertical="center"/>
    </xf>
    <xf numFmtId="164" fontId="8" fillId="6" borderId="2" xfId="19" applyNumberFormat="1" applyFont="1" applyFill="1" applyBorder="1" applyAlignment="1">
      <alignment horizontal="center" vertical="center"/>
    </xf>
    <xf numFmtId="164" fontId="8" fillId="6" borderId="3" xfId="19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164" fontId="4" fillId="6" borderId="28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9" fillId="6" borderId="1" xfId="19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64" fontId="22" fillId="5" borderId="14" xfId="0" applyNumberFormat="1" applyFont="1" applyFill="1" applyBorder="1" applyAlignment="1">
      <alignment horizontal="center" vertical="center"/>
    </xf>
    <xf numFmtId="164" fontId="22" fillId="5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3" fillId="0" borderId="40" xfId="3" applyNumberFormat="1" applyFont="1" applyBorder="1" applyAlignment="1">
      <alignment horizontal="center" vertical="center"/>
    </xf>
    <xf numFmtId="164" fontId="27" fillId="4" borderId="18" xfId="0" applyNumberFormat="1" applyFont="1" applyFill="1" applyBorder="1" applyAlignment="1">
      <alignment horizontal="center" vertical="center"/>
    </xf>
    <xf numFmtId="1" fontId="23" fillId="0" borderId="30" xfId="2" applyNumberFormat="1" applyFont="1" applyFill="1" applyBorder="1" applyAlignment="1">
      <alignment horizontal="center" vertical="center"/>
    </xf>
    <xf numFmtId="164" fontId="27" fillId="4" borderId="23" xfId="0" applyNumberFormat="1" applyFont="1" applyFill="1" applyBorder="1" applyAlignment="1">
      <alignment horizontal="center" vertical="center"/>
    </xf>
    <xf numFmtId="2" fontId="27" fillId="4" borderId="18" xfId="0" applyNumberFormat="1" applyFont="1" applyFill="1" applyBorder="1" applyAlignment="1">
      <alignment horizontal="center" vertical="center"/>
    </xf>
    <xf numFmtId="164" fontId="27" fillId="4" borderId="8" xfId="0" applyNumberFormat="1" applyFont="1" applyFill="1" applyBorder="1" applyAlignment="1">
      <alignment horizontal="center" vertical="center"/>
    </xf>
    <xf numFmtId="1" fontId="27" fillId="0" borderId="13" xfId="0" applyNumberFormat="1" applyFont="1" applyFill="1" applyBorder="1" applyAlignment="1" applyProtection="1">
      <alignment horizontal="center" vertical="center"/>
    </xf>
    <xf numFmtId="164" fontId="27" fillId="4" borderId="33" xfId="0" applyNumberFormat="1" applyFont="1" applyFill="1" applyBorder="1" applyAlignment="1">
      <alignment horizontal="center" vertical="center"/>
    </xf>
    <xf numFmtId="164" fontId="27" fillId="4" borderId="2" xfId="0" applyNumberFormat="1" applyFont="1" applyFill="1" applyBorder="1" applyAlignment="1">
      <alignment horizontal="center" vertical="center"/>
    </xf>
    <xf numFmtId="164" fontId="28" fillId="4" borderId="24" xfId="18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center" vertical="center"/>
    </xf>
    <xf numFmtId="0" fontId="23" fillId="0" borderId="12" xfId="3" applyNumberFormat="1" applyFont="1" applyBorder="1" applyAlignment="1">
      <alignment horizontal="center" vertical="center"/>
    </xf>
    <xf numFmtId="1" fontId="23" fillId="0" borderId="16" xfId="2" applyNumberFormat="1" applyFont="1" applyBorder="1" applyAlignment="1">
      <alignment horizontal="center" vertical="center"/>
    </xf>
    <xf numFmtId="164" fontId="27" fillId="4" borderId="34" xfId="0" applyNumberFormat="1" applyFont="1" applyFill="1" applyBorder="1" applyAlignment="1">
      <alignment horizontal="center" vertical="center"/>
    </xf>
    <xf numFmtId="164" fontId="27" fillId="4" borderId="3" xfId="0" applyNumberFormat="1" applyFont="1" applyFill="1" applyBorder="1" applyAlignment="1">
      <alignment horizontal="center" vertical="center"/>
    </xf>
    <xf numFmtId="1" fontId="23" fillId="0" borderId="27" xfId="2" applyNumberFormat="1" applyFont="1" applyFill="1" applyBorder="1" applyAlignment="1">
      <alignment horizontal="center" vertical="center"/>
    </xf>
    <xf numFmtId="1" fontId="23" fillId="0" borderId="35" xfId="2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40" xfId="3" applyNumberFormat="1" applyFont="1" applyBorder="1" applyAlignment="1">
      <alignment horizontal="center" vertical="center"/>
    </xf>
    <xf numFmtId="164" fontId="32" fillId="4" borderId="18" xfId="0" applyNumberFormat="1" applyFont="1" applyFill="1" applyBorder="1" applyAlignment="1">
      <alignment horizontal="center" vertical="center"/>
    </xf>
    <xf numFmtId="1" fontId="31" fillId="0" borderId="30" xfId="2" applyNumberFormat="1" applyFont="1" applyFill="1" applyBorder="1" applyAlignment="1">
      <alignment horizontal="center" vertical="center"/>
    </xf>
    <xf numFmtId="164" fontId="32" fillId="4" borderId="23" xfId="0" applyNumberFormat="1" applyFont="1" applyFill="1" applyBorder="1" applyAlignment="1">
      <alignment horizontal="center" vertical="center"/>
    </xf>
    <xf numFmtId="2" fontId="32" fillId="4" borderId="18" xfId="0" applyNumberFormat="1" applyFont="1" applyFill="1" applyBorder="1" applyAlignment="1">
      <alignment horizontal="center" vertical="center"/>
    </xf>
    <xf numFmtId="1" fontId="31" fillId="0" borderId="0" xfId="2" applyNumberFormat="1" applyFont="1" applyAlignment="1">
      <alignment horizontal="center" vertical="center"/>
    </xf>
    <xf numFmtId="164" fontId="32" fillId="4" borderId="8" xfId="0" applyNumberFormat="1" applyFont="1" applyFill="1" applyBorder="1" applyAlignment="1">
      <alignment horizontal="center" vertical="center"/>
    </xf>
    <xf numFmtId="1" fontId="32" fillId="0" borderId="13" xfId="0" applyNumberFormat="1" applyFont="1" applyFill="1" applyBorder="1" applyAlignment="1" applyProtection="1">
      <alignment horizontal="center" vertical="center"/>
    </xf>
    <xf numFmtId="164" fontId="32" fillId="4" borderId="33" xfId="0" applyNumberFormat="1" applyFont="1" applyFill="1" applyBorder="1" applyAlignment="1">
      <alignment horizontal="center" vertical="center"/>
    </xf>
    <xf numFmtId="164" fontId="32" fillId="4" borderId="2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3" applyNumberFormat="1" applyFont="1" applyBorder="1" applyAlignment="1">
      <alignment horizontal="center" vertical="center"/>
    </xf>
    <xf numFmtId="1" fontId="31" fillId="0" borderId="16" xfId="2" applyNumberFormat="1" applyFont="1" applyBorder="1" applyAlignment="1">
      <alignment horizontal="center" vertical="center"/>
    </xf>
    <xf numFmtId="164" fontId="32" fillId="4" borderId="34" xfId="0" applyNumberFormat="1" applyFont="1" applyFill="1" applyBorder="1" applyAlignment="1">
      <alignment horizontal="center" vertical="center"/>
    </xf>
    <xf numFmtId="164" fontId="32" fillId="4" borderId="3" xfId="0" applyNumberFormat="1" applyFont="1" applyFill="1" applyBorder="1" applyAlignment="1">
      <alignment horizontal="center" vertical="center"/>
    </xf>
    <xf numFmtId="1" fontId="31" fillId="0" borderId="27" xfId="2" applyNumberFormat="1" applyFont="1" applyFill="1" applyBorder="1" applyAlignment="1">
      <alignment horizontal="center" vertical="center"/>
    </xf>
    <xf numFmtId="1" fontId="31" fillId="0" borderId="35" xfId="2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33" fillId="0" borderId="1" xfId="3" applyNumberFormat="1" applyFont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" fontId="33" fillId="0" borderId="1" xfId="2" applyNumberFormat="1" applyFont="1" applyFill="1" applyBorder="1" applyAlignment="1">
      <alignment horizontal="center" vertical="center"/>
    </xf>
    <xf numFmtId="2" fontId="29" fillId="4" borderId="1" xfId="0" applyNumberFormat="1" applyFont="1" applyFill="1" applyBorder="1" applyAlignment="1">
      <alignment horizontal="center" vertical="center"/>
    </xf>
    <xf numFmtId="1" fontId="33" fillId="0" borderId="1" xfId="2" applyNumberFormat="1" applyFont="1" applyBorder="1" applyAlignment="1">
      <alignment horizontal="center" vertical="center"/>
    </xf>
    <xf numFmtId="1" fontId="29" fillId="0" borderId="1" xfId="0" applyNumberFormat="1" applyFont="1" applyFill="1" applyBorder="1" applyAlignment="1" applyProtection="1">
      <alignment horizontal="center" vertical="center"/>
    </xf>
    <xf numFmtId="164" fontId="33" fillId="4" borderId="1" xfId="18" applyNumberFormat="1" applyFont="1" applyFill="1" applyBorder="1" applyAlignment="1">
      <alignment horizontal="center" vertical="center"/>
    </xf>
    <xf numFmtId="1" fontId="29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64" fontId="33" fillId="4" borderId="58" xfId="18" applyNumberFormat="1" applyFont="1" applyFill="1" applyBorder="1" applyAlignment="1">
      <alignment horizontal="center" vertical="center"/>
    </xf>
    <xf numFmtId="164" fontId="33" fillId="4" borderId="3" xfId="18" applyNumberFormat="1" applyFont="1" applyFill="1" applyBorder="1" applyAlignment="1">
      <alignment horizontal="center" vertical="center"/>
    </xf>
    <xf numFmtId="164" fontId="33" fillId="4" borderId="13" xfId="18" applyNumberFormat="1" applyFont="1" applyFill="1" applyBorder="1" applyAlignment="1">
      <alignment horizontal="center" vertical="center"/>
    </xf>
    <xf numFmtId="1" fontId="23" fillId="0" borderId="0" xfId="2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41" xfId="0" applyFont="1" applyBorder="1" applyAlignment="1"/>
    <xf numFmtId="0" fontId="11" fillId="0" borderId="38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0" fontId="11" fillId="0" borderId="56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shrinkToFit="1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21" xfId="0" applyFont="1" applyFill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46" xfId="0" applyFont="1" applyBorder="1" applyAlignment="1">
      <alignment horizontal="center" vertical="center" wrapText="1" shrinkToFit="1"/>
    </xf>
    <xf numFmtId="0" fontId="10" fillId="0" borderId="44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 shrinkToFit="1"/>
    </xf>
    <xf numFmtId="0" fontId="10" fillId="4" borderId="28" xfId="0" applyFont="1" applyFill="1" applyBorder="1" applyAlignment="1">
      <alignment horizontal="center" vertical="center" textRotation="90" wrapText="1"/>
    </xf>
    <xf numFmtId="0" fontId="10" fillId="4" borderId="4" xfId="0" applyFont="1" applyFill="1" applyBorder="1" applyAlignment="1">
      <alignment horizontal="center" vertical="center" textRotation="90" wrapText="1"/>
    </xf>
    <xf numFmtId="0" fontId="10" fillId="0" borderId="28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0" borderId="28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0" fillId="0" borderId="28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 textRotation="90" wrapText="1"/>
    </xf>
    <xf numFmtId="0" fontId="10" fillId="5" borderId="36" xfId="0" applyFont="1" applyFill="1" applyBorder="1" applyAlignment="1">
      <alignment horizontal="center" vertical="center" textRotation="90" wrapText="1"/>
    </xf>
    <xf numFmtId="0" fontId="10" fillId="5" borderId="47" xfId="0" applyFont="1" applyFill="1" applyBorder="1" applyAlignment="1">
      <alignment horizontal="center" vertical="center" textRotation="90" wrapText="1"/>
    </xf>
    <xf numFmtId="0" fontId="10" fillId="4" borderId="21" xfId="0" applyFont="1" applyFill="1" applyBorder="1" applyAlignment="1">
      <alignment horizontal="center" vertical="center" textRotation="90" wrapText="1"/>
    </xf>
    <xf numFmtId="0" fontId="0" fillId="5" borderId="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textRotation="90" wrapText="1"/>
    </xf>
    <xf numFmtId="0" fontId="10" fillId="5" borderId="31" xfId="0" applyFont="1" applyFill="1" applyBorder="1" applyAlignment="1">
      <alignment horizontal="center" vertical="center" textRotation="90" wrapText="1"/>
    </xf>
    <xf numFmtId="0" fontId="10" fillId="4" borderId="28" xfId="0" applyFont="1" applyFill="1" applyBorder="1" applyAlignment="1">
      <alignment horizontal="center" vertical="center" textRotation="90"/>
    </xf>
    <xf numFmtId="0" fontId="10" fillId="4" borderId="4" xfId="0" applyFont="1" applyFill="1" applyBorder="1" applyAlignment="1">
      <alignment horizontal="center" vertical="center" textRotation="90"/>
    </xf>
    <xf numFmtId="0" fontId="10" fillId="4" borderId="21" xfId="0" applyFont="1" applyFill="1" applyBorder="1" applyAlignment="1">
      <alignment horizontal="center" vertical="center" textRotation="90"/>
    </xf>
    <xf numFmtId="0" fontId="6" fillId="2" borderId="2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0" borderId="41" xfId="0" applyFont="1" applyBorder="1" applyAlignment="1"/>
    <xf numFmtId="0" fontId="11" fillId="4" borderId="24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2">
    <cellStyle name="Обычный" xfId="0" builtinId="0"/>
    <cellStyle name="Обычный 10" xfId="1"/>
    <cellStyle name="Обычный 10 2" xfId="2"/>
    <cellStyle name="Обычный 11" xfId="3"/>
    <cellStyle name="Обычный 12" xfId="20"/>
    <cellStyle name="Обычный 13" xfId="21"/>
    <cellStyle name="Обычный 2" xfId="4"/>
    <cellStyle name="Обычный 2 2" xfId="5"/>
    <cellStyle name="Обычный 3" xfId="6"/>
    <cellStyle name="Обычный 4" xfId="7"/>
    <cellStyle name="Обычный 4 2" xfId="8"/>
    <cellStyle name="Обычный 5" xfId="9"/>
    <cellStyle name="Обычный 5 2" xfId="10"/>
    <cellStyle name="Обычный 6" xfId="11"/>
    <cellStyle name="Обычный 6 2" xfId="12"/>
    <cellStyle name="Обычный 7" xfId="13"/>
    <cellStyle name="Обычный 8" xfId="14"/>
    <cellStyle name="Обычный 8 2" xfId="15"/>
    <cellStyle name="Обычный 9" xfId="16"/>
    <cellStyle name="Обычный 9 2" xfId="17"/>
    <cellStyle name="Обычный_Лист1" xfId="18"/>
    <cellStyle name="Обычный_Лист2" xfId="1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zoomScaleNormal="100" workbookViewId="0">
      <selection activeCell="D3" sqref="D2:T4"/>
    </sheetView>
  </sheetViews>
  <sheetFormatPr defaultRowHeight="12.75" x14ac:dyDescent="0.2"/>
  <cols>
    <col min="1" max="1" width="2.85546875" customWidth="1"/>
    <col min="2" max="2" width="20.7109375" customWidth="1"/>
    <col min="3" max="3" width="4.140625" style="12" customWidth="1"/>
    <col min="4" max="4" width="7" customWidth="1"/>
    <col min="5" max="5" width="4.140625" customWidth="1"/>
    <col min="6" max="6" width="7" customWidth="1"/>
    <col min="7" max="7" width="4.7109375" customWidth="1"/>
    <col min="8" max="8" width="6.7109375" customWidth="1"/>
    <col min="9" max="9" width="4" customWidth="1"/>
    <col min="10" max="10" width="6" customWidth="1"/>
    <col min="11" max="11" width="4.42578125" customWidth="1"/>
    <col min="12" max="13" width="4.28515625" customWidth="1"/>
    <col min="14" max="14" width="5.85546875" customWidth="1"/>
    <col min="15" max="15" width="3.85546875" customWidth="1"/>
    <col min="16" max="16" width="4.140625" customWidth="1"/>
    <col min="17" max="17" width="4.85546875" customWidth="1"/>
    <col min="18" max="18" width="6.140625" customWidth="1"/>
    <col min="19" max="19" width="5.140625" customWidth="1"/>
    <col min="20" max="20" width="8.85546875" customWidth="1"/>
    <col min="21" max="21" width="5.5703125" customWidth="1"/>
    <col min="22" max="22" width="5" customWidth="1"/>
    <col min="23" max="23" width="7" customWidth="1"/>
  </cols>
  <sheetData>
    <row r="1" spans="1:24" ht="14.25" customHeight="1" thickBot="1" x14ac:dyDescent="0.3">
      <c r="A1" s="156" t="s">
        <v>103</v>
      </c>
      <c r="B1" s="156"/>
      <c r="C1" s="157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8"/>
      <c r="S1" s="158"/>
      <c r="T1" s="158"/>
      <c r="U1" s="158"/>
      <c r="V1" s="158"/>
      <c r="W1" s="158"/>
    </row>
    <row r="2" spans="1:24" ht="9" customHeight="1" thickBot="1" x14ac:dyDescent="0.25">
      <c r="A2" s="171" t="s">
        <v>0</v>
      </c>
      <c r="B2" s="172"/>
      <c r="C2" s="151" t="s">
        <v>91</v>
      </c>
      <c r="D2" s="179" t="s">
        <v>1</v>
      </c>
      <c r="E2" s="166"/>
      <c r="F2" s="166"/>
      <c r="G2" s="166"/>
      <c r="H2" s="166"/>
      <c r="I2" s="166"/>
      <c r="J2" s="166"/>
      <c r="K2" s="167"/>
      <c r="L2" s="165" t="s">
        <v>2</v>
      </c>
      <c r="M2" s="166"/>
      <c r="N2" s="166"/>
      <c r="O2" s="166"/>
      <c r="P2" s="166"/>
      <c r="Q2" s="166"/>
      <c r="R2" s="166"/>
      <c r="S2" s="167"/>
      <c r="T2" s="159" t="s">
        <v>93</v>
      </c>
      <c r="U2" s="168" t="s">
        <v>44</v>
      </c>
      <c r="V2" s="177" t="s">
        <v>52</v>
      </c>
      <c r="W2" s="162" t="s">
        <v>46</v>
      </c>
    </row>
    <row r="3" spans="1:24" ht="66" customHeight="1" x14ac:dyDescent="0.2">
      <c r="A3" s="173"/>
      <c r="B3" s="174"/>
      <c r="C3" s="152"/>
      <c r="D3" s="149" t="s">
        <v>94</v>
      </c>
      <c r="E3" s="150"/>
      <c r="F3" s="150" t="s">
        <v>95</v>
      </c>
      <c r="G3" s="150"/>
      <c r="H3" s="154" t="s">
        <v>96</v>
      </c>
      <c r="I3" s="155"/>
      <c r="J3" s="150" t="s">
        <v>97</v>
      </c>
      <c r="K3" s="180"/>
      <c r="L3" s="149" t="s">
        <v>98</v>
      </c>
      <c r="M3" s="150"/>
      <c r="N3" s="150" t="s">
        <v>101</v>
      </c>
      <c r="O3" s="150"/>
      <c r="P3" s="150" t="s">
        <v>99</v>
      </c>
      <c r="Q3" s="150"/>
      <c r="R3" s="150" t="s">
        <v>100</v>
      </c>
      <c r="S3" s="154"/>
      <c r="T3" s="160"/>
      <c r="U3" s="169"/>
      <c r="V3" s="178"/>
      <c r="W3" s="163"/>
    </row>
    <row r="4" spans="1:24" ht="34.5" customHeight="1" thickBot="1" x14ac:dyDescent="0.25">
      <c r="A4" s="175"/>
      <c r="B4" s="176"/>
      <c r="C4" s="153"/>
      <c r="D4" s="52" t="s">
        <v>3</v>
      </c>
      <c r="E4" s="34" t="s">
        <v>4</v>
      </c>
      <c r="F4" s="15" t="s">
        <v>3</v>
      </c>
      <c r="G4" s="34" t="s">
        <v>4</v>
      </c>
      <c r="H4" s="15" t="s">
        <v>3</v>
      </c>
      <c r="I4" s="34" t="s">
        <v>4</v>
      </c>
      <c r="J4" s="15" t="s">
        <v>3</v>
      </c>
      <c r="K4" s="36" t="s">
        <v>4</v>
      </c>
      <c r="L4" s="16" t="s">
        <v>5</v>
      </c>
      <c r="M4" s="34" t="s">
        <v>4</v>
      </c>
      <c r="N4" s="15" t="s">
        <v>5</v>
      </c>
      <c r="O4" s="34" t="s">
        <v>4</v>
      </c>
      <c r="P4" s="15" t="s">
        <v>5</v>
      </c>
      <c r="Q4" s="34" t="s">
        <v>4</v>
      </c>
      <c r="R4" s="15" t="s">
        <v>3</v>
      </c>
      <c r="S4" s="36" t="s">
        <v>4</v>
      </c>
      <c r="T4" s="161"/>
      <c r="U4" s="170"/>
      <c r="V4" s="178"/>
      <c r="W4" s="164"/>
    </row>
    <row r="5" spans="1:24" ht="20.100000000000001" customHeight="1" x14ac:dyDescent="0.2">
      <c r="A5" s="14">
        <v>1</v>
      </c>
      <c r="B5" s="109" t="s">
        <v>6</v>
      </c>
      <c r="C5" s="110">
        <v>28</v>
      </c>
      <c r="D5" s="111">
        <v>231</v>
      </c>
      <c r="E5" s="112">
        <f>D5/C5/5.25</f>
        <v>1.5714285714285714</v>
      </c>
      <c r="F5" s="113">
        <v>2520</v>
      </c>
      <c r="G5" s="112">
        <f>F5/C5/5.25</f>
        <v>17.142857142857142</v>
      </c>
      <c r="H5" s="113">
        <v>761</v>
      </c>
      <c r="I5" s="112">
        <f>H5/C5/5.25</f>
        <v>5.1768707482993195</v>
      </c>
      <c r="J5" s="113">
        <v>646</v>
      </c>
      <c r="K5" s="114">
        <f>J5/C5/5.25</f>
        <v>4.3945578231292517</v>
      </c>
      <c r="L5" s="113">
        <v>12</v>
      </c>
      <c r="M5" s="112">
        <f>L5/C5/5.25</f>
        <v>8.1632653061224483E-2</v>
      </c>
      <c r="N5" s="113">
        <v>57</v>
      </c>
      <c r="O5" s="112">
        <f>N5/C5/5.25</f>
        <v>0.38775510204081631</v>
      </c>
      <c r="P5" s="113">
        <v>0</v>
      </c>
      <c r="Q5" s="115">
        <f>P5/C5/5.25</f>
        <v>0</v>
      </c>
      <c r="R5" s="116">
        <v>189</v>
      </c>
      <c r="S5" s="117">
        <f>R5/C5/5.25</f>
        <v>1.2857142857142858</v>
      </c>
      <c r="T5" s="118">
        <v>2604</v>
      </c>
      <c r="U5" s="119">
        <f>T5/C5/5.25</f>
        <v>17.714285714285715</v>
      </c>
      <c r="V5" s="120">
        <f>(R5+P5+N5+L5+J5+H5+F5+D5)/C5/5.25</f>
        <v>30.040816326530614</v>
      </c>
      <c r="W5" s="144">
        <f>(T5+R5+P5+N5+L5+J5+H5+F5+D5)/C5/5.25</f>
        <v>47.755102040816325</v>
      </c>
      <c r="X5" s="2"/>
    </row>
    <row r="6" spans="1:24" ht="20.100000000000001" customHeight="1" x14ac:dyDescent="0.2">
      <c r="A6" s="14">
        <v>2</v>
      </c>
      <c r="B6" s="121" t="s">
        <v>7</v>
      </c>
      <c r="C6" s="122">
        <v>23</v>
      </c>
      <c r="D6" s="123">
        <v>208</v>
      </c>
      <c r="E6" s="112">
        <f t="shared" ref="E6:E49" si="0">D6/C6/5.25</f>
        <v>1.7225672877846789</v>
      </c>
      <c r="F6" s="113">
        <v>1826</v>
      </c>
      <c r="G6" s="112">
        <f t="shared" ref="G6:G49" si="1">F6/C6/5.25</f>
        <v>15.122153209109731</v>
      </c>
      <c r="H6" s="113">
        <v>575</v>
      </c>
      <c r="I6" s="112">
        <f t="shared" ref="I6:I49" si="2">H6/C6/5.25</f>
        <v>4.7619047619047619</v>
      </c>
      <c r="J6" s="113">
        <v>401</v>
      </c>
      <c r="K6" s="114">
        <f t="shared" ref="K6:K49" si="3">J6/C6/5.25</f>
        <v>3.320910973084886</v>
      </c>
      <c r="L6" s="113">
        <v>13</v>
      </c>
      <c r="M6" s="112">
        <f t="shared" ref="M6:M49" si="4">L6/C6/5.25</f>
        <v>0.10766045548654243</v>
      </c>
      <c r="N6" s="113">
        <v>28</v>
      </c>
      <c r="O6" s="112">
        <f t="shared" ref="O6:O49" si="5">N6/C6/5.25</f>
        <v>0.2318840579710145</v>
      </c>
      <c r="P6" s="113">
        <v>0</v>
      </c>
      <c r="Q6" s="115">
        <f t="shared" ref="Q6:Q49" si="6">P6/C6/5.25</f>
        <v>0</v>
      </c>
      <c r="R6" s="124">
        <v>216</v>
      </c>
      <c r="S6" s="117">
        <f t="shared" ref="S6:S49" si="7">R6/C6/5.25</f>
        <v>1.7888198757763978</v>
      </c>
      <c r="T6" s="118">
        <v>2680</v>
      </c>
      <c r="U6" s="125">
        <f t="shared" ref="U6:U49" si="8">T6/C6/5.25</f>
        <v>22.194616977225671</v>
      </c>
      <c r="V6" s="126">
        <f t="shared" ref="V6:V49" si="9">(R6+P6+N6+L6+J6+H6+F6+D6)/C6/5.25</f>
        <v>27.055900621118013</v>
      </c>
      <c r="W6" s="143">
        <f t="shared" ref="W6:W49" si="10">(T6+R6+P6+N6+L6+J6+H6+F6+D6)/C6/5.25</f>
        <v>49.250517598343691</v>
      </c>
      <c r="X6" s="2"/>
    </row>
    <row r="7" spans="1:24" ht="20.100000000000001" customHeight="1" x14ac:dyDescent="0.2">
      <c r="A7" s="14">
        <v>3</v>
      </c>
      <c r="B7" s="121" t="s">
        <v>8</v>
      </c>
      <c r="C7" s="122">
        <v>20</v>
      </c>
      <c r="D7" s="123">
        <v>199</v>
      </c>
      <c r="E7" s="112">
        <f t="shared" si="0"/>
        <v>1.8952380952380952</v>
      </c>
      <c r="F7" s="113">
        <v>1900</v>
      </c>
      <c r="G7" s="112">
        <f t="shared" si="1"/>
        <v>18.095238095238095</v>
      </c>
      <c r="H7" s="113">
        <v>228</v>
      </c>
      <c r="I7" s="112">
        <f t="shared" si="2"/>
        <v>2.1714285714285717</v>
      </c>
      <c r="J7" s="113">
        <v>320</v>
      </c>
      <c r="K7" s="114">
        <f t="shared" si="3"/>
        <v>3.0476190476190474</v>
      </c>
      <c r="L7" s="113">
        <v>3</v>
      </c>
      <c r="M7" s="112">
        <f t="shared" si="4"/>
        <v>2.8571428571428571E-2</v>
      </c>
      <c r="N7" s="113">
        <v>29</v>
      </c>
      <c r="O7" s="112">
        <f t="shared" si="5"/>
        <v>0.27619047619047621</v>
      </c>
      <c r="P7" s="113">
        <v>0</v>
      </c>
      <c r="Q7" s="115">
        <f t="shared" si="6"/>
        <v>0</v>
      </c>
      <c r="R7" s="124">
        <v>276</v>
      </c>
      <c r="S7" s="117">
        <f t="shared" si="7"/>
        <v>2.6285714285714286</v>
      </c>
      <c r="T7" s="118">
        <v>1463</v>
      </c>
      <c r="U7" s="125">
        <f t="shared" si="8"/>
        <v>13.933333333333334</v>
      </c>
      <c r="V7" s="126">
        <f t="shared" si="9"/>
        <v>28.142857142857142</v>
      </c>
      <c r="W7" s="143">
        <f t="shared" si="10"/>
        <v>42.076190476190476</v>
      </c>
      <c r="X7" s="2"/>
    </row>
    <row r="8" spans="1:24" ht="20.100000000000001" customHeight="1" x14ac:dyDescent="0.2">
      <c r="A8" s="14">
        <v>4</v>
      </c>
      <c r="B8" s="121" t="s">
        <v>9</v>
      </c>
      <c r="C8" s="122">
        <v>14</v>
      </c>
      <c r="D8" s="123">
        <v>129</v>
      </c>
      <c r="E8" s="112">
        <f t="shared" si="0"/>
        <v>1.7551020408163265</v>
      </c>
      <c r="F8" s="113">
        <v>1172</v>
      </c>
      <c r="G8" s="112">
        <f t="shared" si="1"/>
        <v>15.945578231292515</v>
      </c>
      <c r="H8" s="113">
        <v>279</v>
      </c>
      <c r="I8" s="112">
        <f t="shared" si="2"/>
        <v>3.7959183673469385</v>
      </c>
      <c r="J8" s="113">
        <v>148</v>
      </c>
      <c r="K8" s="114">
        <f t="shared" si="3"/>
        <v>2.0136054421768708</v>
      </c>
      <c r="L8" s="113">
        <v>9</v>
      </c>
      <c r="M8" s="112">
        <f t="shared" si="4"/>
        <v>0.12244897959183675</v>
      </c>
      <c r="N8" s="127">
        <v>12</v>
      </c>
      <c r="O8" s="112">
        <f t="shared" si="5"/>
        <v>0.16326530612244897</v>
      </c>
      <c r="P8" s="128">
        <v>1</v>
      </c>
      <c r="Q8" s="115">
        <f t="shared" si="6"/>
        <v>1.3605442176870748E-2</v>
      </c>
      <c r="R8" s="124">
        <v>106</v>
      </c>
      <c r="S8" s="117">
        <f t="shared" si="7"/>
        <v>1.4421768707482994</v>
      </c>
      <c r="T8" s="118">
        <v>2107</v>
      </c>
      <c r="U8" s="125">
        <f t="shared" si="8"/>
        <v>28.666666666666668</v>
      </c>
      <c r="V8" s="126">
        <f t="shared" si="9"/>
        <v>25.251700680272112</v>
      </c>
      <c r="W8" s="143">
        <f t="shared" si="10"/>
        <v>53.918367346938773</v>
      </c>
      <c r="X8" s="2"/>
    </row>
    <row r="9" spans="1:24" ht="20.100000000000001" customHeight="1" x14ac:dyDescent="0.2">
      <c r="A9" s="14">
        <v>5</v>
      </c>
      <c r="B9" s="121" t="s">
        <v>10</v>
      </c>
      <c r="C9" s="122">
        <v>38</v>
      </c>
      <c r="D9" s="123">
        <v>164</v>
      </c>
      <c r="E9" s="112">
        <f t="shared" si="0"/>
        <v>0.82205513784461159</v>
      </c>
      <c r="F9" s="113">
        <v>3452</v>
      </c>
      <c r="G9" s="112">
        <f t="shared" si="1"/>
        <v>17.303258145363408</v>
      </c>
      <c r="H9" s="113">
        <v>1052</v>
      </c>
      <c r="I9" s="112">
        <f t="shared" si="2"/>
        <v>5.2731829573934839</v>
      </c>
      <c r="J9" s="113">
        <v>588</v>
      </c>
      <c r="K9" s="114">
        <f t="shared" si="3"/>
        <v>2.9473684210526314</v>
      </c>
      <c r="L9" s="113">
        <v>16</v>
      </c>
      <c r="M9" s="112">
        <f t="shared" si="4"/>
        <v>8.0200501253132828E-2</v>
      </c>
      <c r="N9" s="113">
        <v>90</v>
      </c>
      <c r="O9" s="112">
        <f t="shared" si="5"/>
        <v>0.45112781954887216</v>
      </c>
      <c r="P9" s="113">
        <v>0</v>
      </c>
      <c r="Q9" s="115">
        <f t="shared" si="6"/>
        <v>0</v>
      </c>
      <c r="R9" s="124">
        <v>388</v>
      </c>
      <c r="S9" s="117">
        <f t="shared" si="7"/>
        <v>1.9448621553884713</v>
      </c>
      <c r="T9" s="118">
        <v>5313</v>
      </c>
      <c r="U9" s="125">
        <f t="shared" si="8"/>
        <v>26.631578947368421</v>
      </c>
      <c r="V9" s="126">
        <f t="shared" si="9"/>
        <v>28.822055137844615</v>
      </c>
      <c r="W9" s="143">
        <f t="shared" si="10"/>
        <v>55.453634085213039</v>
      </c>
      <c r="X9" s="2"/>
    </row>
    <row r="10" spans="1:24" ht="20.100000000000001" customHeight="1" x14ac:dyDescent="0.2">
      <c r="A10" s="14">
        <v>6</v>
      </c>
      <c r="B10" s="121" t="s">
        <v>11</v>
      </c>
      <c r="C10" s="122">
        <v>14</v>
      </c>
      <c r="D10" s="123">
        <v>147</v>
      </c>
      <c r="E10" s="112">
        <f t="shared" si="0"/>
        <v>2</v>
      </c>
      <c r="F10" s="113">
        <v>1400</v>
      </c>
      <c r="G10" s="112">
        <f t="shared" si="1"/>
        <v>19.047619047619047</v>
      </c>
      <c r="H10" s="113">
        <v>357</v>
      </c>
      <c r="I10" s="112">
        <f t="shared" si="2"/>
        <v>4.8571428571428568</v>
      </c>
      <c r="J10" s="113">
        <v>219</v>
      </c>
      <c r="K10" s="114">
        <f t="shared" si="3"/>
        <v>2.9795918367346936</v>
      </c>
      <c r="L10" s="113">
        <v>4</v>
      </c>
      <c r="M10" s="112">
        <f t="shared" si="4"/>
        <v>5.4421768707482991E-2</v>
      </c>
      <c r="N10" s="113">
        <v>44</v>
      </c>
      <c r="O10" s="112">
        <f t="shared" si="5"/>
        <v>0.59863945578231292</v>
      </c>
      <c r="P10" s="113">
        <v>0</v>
      </c>
      <c r="Q10" s="115">
        <f t="shared" si="6"/>
        <v>0</v>
      </c>
      <c r="R10" s="124">
        <v>113</v>
      </c>
      <c r="S10" s="117">
        <f t="shared" si="7"/>
        <v>1.5374149659863945</v>
      </c>
      <c r="T10" s="118">
        <v>1537</v>
      </c>
      <c r="U10" s="125">
        <f t="shared" si="8"/>
        <v>20.911564625850342</v>
      </c>
      <c r="V10" s="126">
        <f t="shared" si="9"/>
        <v>31.07482993197279</v>
      </c>
      <c r="W10" s="143">
        <f t="shared" si="10"/>
        <v>51.986394557823132</v>
      </c>
      <c r="X10" s="2"/>
    </row>
    <row r="11" spans="1:24" ht="20.100000000000001" customHeight="1" x14ac:dyDescent="0.2">
      <c r="A11" s="14">
        <v>7</v>
      </c>
      <c r="B11" s="121" t="s">
        <v>12</v>
      </c>
      <c r="C11" s="122">
        <v>19</v>
      </c>
      <c r="D11" s="123">
        <v>154</v>
      </c>
      <c r="E11" s="112">
        <f t="shared" si="0"/>
        <v>1.5438596491228069</v>
      </c>
      <c r="F11" s="113">
        <v>1599</v>
      </c>
      <c r="G11" s="112">
        <f t="shared" si="1"/>
        <v>16.030075187969924</v>
      </c>
      <c r="H11" s="113">
        <v>469</v>
      </c>
      <c r="I11" s="112">
        <f t="shared" si="2"/>
        <v>4.7017543859649127</v>
      </c>
      <c r="J11" s="113">
        <v>187</v>
      </c>
      <c r="K11" s="114">
        <f t="shared" si="3"/>
        <v>1.8746867167919801</v>
      </c>
      <c r="L11" s="113">
        <v>10</v>
      </c>
      <c r="M11" s="112">
        <f t="shared" si="4"/>
        <v>0.10025062656641603</v>
      </c>
      <c r="N11" s="113">
        <v>41</v>
      </c>
      <c r="O11" s="112">
        <f t="shared" si="5"/>
        <v>0.4110275689223058</v>
      </c>
      <c r="P11" s="113">
        <v>1</v>
      </c>
      <c r="Q11" s="115">
        <f t="shared" si="6"/>
        <v>1.0025062656641603E-2</v>
      </c>
      <c r="R11" s="124">
        <v>219</v>
      </c>
      <c r="S11" s="117">
        <f t="shared" si="7"/>
        <v>2.1954887218045114</v>
      </c>
      <c r="T11" s="118">
        <v>2365</v>
      </c>
      <c r="U11" s="125">
        <f t="shared" si="8"/>
        <v>23.709273182957393</v>
      </c>
      <c r="V11" s="126">
        <f t="shared" si="9"/>
        <v>26.867167919799499</v>
      </c>
      <c r="W11" s="143">
        <f t="shared" si="10"/>
        <v>50.576441102756895</v>
      </c>
      <c r="X11" s="2"/>
    </row>
    <row r="12" spans="1:24" ht="20.100000000000001" customHeight="1" x14ac:dyDescent="0.2">
      <c r="A12" s="14">
        <v>8</v>
      </c>
      <c r="B12" s="121" t="s">
        <v>13</v>
      </c>
      <c r="C12" s="122">
        <v>18</v>
      </c>
      <c r="D12" s="123">
        <v>149</v>
      </c>
      <c r="E12" s="112">
        <f t="shared" si="0"/>
        <v>1.576719576719577</v>
      </c>
      <c r="F12" s="113">
        <v>1678</v>
      </c>
      <c r="G12" s="112">
        <f t="shared" si="1"/>
        <v>17.756613756613756</v>
      </c>
      <c r="H12" s="113">
        <v>591</v>
      </c>
      <c r="I12" s="112">
        <f t="shared" si="2"/>
        <v>6.2539682539682548</v>
      </c>
      <c r="J12" s="113">
        <v>259</v>
      </c>
      <c r="K12" s="114">
        <f t="shared" si="3"/>
        <v>2.7407407407407409</v>
      </c>
      <c r="L12" s="113">
        <v>8</v>
      </c>
      <c r="M12" s="112">
        <f t="shared" si="4"/>
        <v>8.4656084656084651E-2</v>
      </c>
      <c r="N12" s="113">
        <v>30</v>
      </c>
      <c r="O12" s="112">
        <f t="shared" si="5"/>
        <v>0.3174603174603175</v>
      </c>
      <c r="P12" s="113">
        <v>2</v>
      </c>
      <c r="Q12" s="115">
        <f t="shared" si="6"/>
        <v>2.1164021164021163E-2</v>
      </c>
      <c r="R12" s="124">
        <v>78</v>
      </c>
      <c r="S12" s="117">
        <f t="shared" si="7"/>
        <v>0.82539682539682535</v>
      </c>
      <c r="T12" s="118">
        <v>2711</v>
      </c>
      <c r="U12" s="125">
        <f t="shared" si="8"/>
        <v>28.68783068783069</v>
      </c>
      <c r="V12" s="126">
        <f t="shared" si="9"/>
        <v>29.576719576719576</v>
      </c>
      <c r="W12" s="143">
        <f t="shared" si="10"/>
        <v>58.264550264550266</v>
      </c>
      <c r="X12" s="2"/>
    </row>
    <row r="13" spans="1:24" ht="20.100000000000001" customHeight="1" x14ac:dyDescent="0.2">
      <c r="A13" s="13">
        <v>9</v>
      </c>
      <c r="B13" s="121" t="s">
        <v>14</v>
      </c>
      <c r="C13" s="129">
        <v>3</v>
      </c>
      <c r="D13" s="123">
        <v>33</v>
      </c>
      <c r="E13" s="112">
        <f t="shared" si="0"/>
        <v>2.0952380952380953</v>
      </c>
      <c r="F13" s="113">
        <v>155</v>
      </c>
      <c r="G13" s="112">
        <f t="shared" si="1"/>
        <v>9.8412698412698401</v>
      </c>
      <c r="H13" s="113">
        <v>43</v>
      </c>
      <c r="I13" s="112">
        <f t="shared" si="2"/>
        <v>2.7301587301587302</v>
      </c>
      <c r="J13" s="113">
        <v>15</v>
      </c>
      <c r="K13" s="114">
        <f t="shared" si="3"/>
        <v>0.95238095238095233</v>
      </c>
      <c r="L13" s="113">
        <v>1</v>
      </c>
      <c r="M13" s="112">
        <f t="shared" si="4"/>
        <v>6.3492063492063489E-2</v>
      </c>
      <c r="N13" s="113">
        <v>3</v>
      </c>
      <c r="O13" s="112">
        <f t="shared" si="5"/>
        <v>0.19047619047619047</v>
      </c>
      <c r="P13" s="113">
        <v>0</v>
      </c>
      <c r="Q13" s="115">
        <f t="shared" si="6"/>
        <v>0</v>
      </c>
      <c r="R13" s="124">
        <v>8</v>
      </c>
      <c r="S13" s="117">
        <f t="shared" si="7"/>
        <v>0.50793650793650791</v>
      </c>
      <c r="T13" s="118">
        <v>177</v>
      </c>
      <c r="U13" s="125">
        <f t="shared" si="8"/>
        <v>11.238095238095237</v>
      </c>
      <c r="V13" s="126">
        <f t="shared" si="9"/>
        <v>16.38095238095238</v>
      </c>
      <c r="W13" s="143">
        <f t="shared" si="10"/>
        <v>27.61904761904762</v>
      </c>
      <c r="X13" s="1"/>
    </row>
    <row r="14" spans="1:24" ht="20.100000000000001" customHeight="1" x14ac:dyDescent="0.2">
      <c r="A14" s="13">
        <v>10</v>
      </c>
      <c r="B14" s="121" t="s">
        <v>15</v>
      </c>
      <c r="C14" s="129">
        <v>15</v>
      </c>
      <c r="D14" s="123">
        <v>180</v>
      </c>
      <c r="E14" s="112">
        <f t="shared" si="0"/>
        <v>2.2857142857142856</v>
      </c>
      <c r="F14" s="113">
        <v>1201</v>
      </c>
      <c r="G14" s="112">
        <f t="shared" si="1"/>
        <v>15.25079365079365</v>
      </c>
      <c r="H14" s="113">
        <v>313</v>
      </c>
      <c r="I14" s="112">
        <f t="shared" si="2"/>
        <v>3.9746031746031747</v>
      </c>
      <c r="J14" s="113">
        <v>284</v>
      </c>
      <c r="K14" s="114">
        <f t="shared" si="3"/>
        <v>3.6063492063492064</v>
      </c>
      <c r="L14" s="113">
        <v>11</v>
      </c>
      <c r="M14" s="112">
        <f t="shared" si="4"/>
        <v>0.13968253968253969</v>
      </c>
      <c r="N14" s="113">
        <v>8</v>
      </c>
      <c r="O14" s="112">
        <f t="shared" si="5"/>
        <v>0.10158730158730159</v>
      </c>
      <c r="P14" s="113">
        <v>0</v>
      </c>
      <c r="Q14" s="115">
        <f t="shared" si="6"/>
        <v>0</v>
      </c>
      <c r="R14" s="124">
        <v>49</v>
      </c>
      <c r="S14" s="117">
        <f t="shared" si="7"/>
        <v>0.62222222222222223</v>
      </c>
      <c r="T14" s="118">
        <v>1362</v>
      </c>
      <c r="U14" s="125">
        <f t="shared" si="8"/>
        <v>17.295238095238094</v>
      </c>
      <c r="V14" s="126">
        <f t="shared" si="9"/>
        <v>25.980952380952381</v>
      </c>
      <c r="W14" s="143">
        <f t="shared" si="10"/>
        <v>43.276190476190472</v>
      </c>
      <c r="X14" s="1"/>
    </row>
    <row r="15" spans="1:24" ht="20.100000000000001" customHeight="1" x14ac:dyDescent="0.2">
      <c r="A15" s="13">
        <v>11</v>
      </c>
      <c r="B15" s="121" t="s">
        <v>16</v>
      </c>
      <c r="C15" s="129">
        <v>10</v>
      </c>
      <c r="D15" s="123">
        <v>105</v>
      </c>
      <c r="E15" s="112">
        <f t="shared" si="0"/>
        <v>2</v>
      </c>
      <c r="F15" s="113">
        <v>724</v>
      </c>
      <c r="G15" s="112">
        <f t="shared" si="1"/>
        <v>13.790476190476191</v>
      </c>
      <c r="H15" s="113">
        <v>251</v>
      </c>
      <c r="I15" s="112">
        <f t="shared" si="2"/>
        <v>4.7809523809523808</v>
      </c>
      <c r="J15" s="113">
        <v>143</v>
      </c>
      <c r="K15" s="114">
        <f t="shared" si="3"/>
        <v>2.7238095238095239</v>
      </c>
      <c r="L15" s="113">
        <v>6</v>
      </c>
      <c r="M15" s="112">
        <f t="shared" si="4"/>
        <v>0.11428571428571428</v>
      </c>
      <c r="N15" s="113">
        <v>10</v>
      </c>
      <c r="O15" s="112">
        <f t="shared" si="5"/>
        <v>0.19047619047619047</v>
      </c>
      <c r="P15" s="113">
        <v>0</v>
      </c>
      <c r="Q15" s="115">
        <f t="shared" si="6"/>
        <v>0</v>
      </c>
      <c r="R15" s="124">
        <v>57</v>
      </c>
      <c r="S15" s="117">
        <f t="shared" si="7"/>
        <v>1.0857142857142859</v>
      </c>
      <c r="T15" s="118">
        <v>993</v>
      </c>
      <c r="U15" s="125">
        <f t="shared" si="8"/>
        <v>18.914285714285715</v>
      </c>
      <c r="V15" s="126">
        <f t="shared" si="9"/>
        <v>24.685714285714283</v>
      </c>
      <c r="W15" s="143">
        <f t="shared" si="10"/>
        <v>43.6</v>
      </c>
      <c r="X15" s="1"/>
    </row>
    <row r="16" spans="1:24" ht="20.100000000000001" customHeight="1" x14ac:dyDescent="0.2">
      <c r="A16" s="13">
        <v>12</v>
      </c>
      <c r="B16" s="121" t="s">
        <v>17</v>
      </c>
      <c r="C16" s="129">
        <v>9</v>
      </c>
      <c r="D16" s="123">
        <v>148</v>
      </c>
      <c r="E16" s="112">
        <f t="shared" si="0"/>
        <v>3.1322751322751321</v>
      </c>
      <c r="F16" s="113">
        <v>765</v>
      </c>
      <c r="G16" s="112">
        <f t="shared" si="1"/>
        <v>16.19047619047619</v>
      </c>
      <c r="H16" s="113">
        <v>150</v>
      </c>
      <c r="I16" s="112">
        <f t="shared" si="2"/>
        <v>3.1746031746031749</v>
      </c>
      <c r="J16" s="113">
        <v>101</v>
      </c>
      <c r="K16" s="114">
        <f t="shared" si="3"/>
        <v>2.1375661375661372</v>
      </c>
      <c r="L16" s="113">
        <v>3</v>
      </c>
      <c r="M16" s="112">
        <f t="shared" si="4"/>
        <v>6.3492063492063489E-2</v>
      </c>
      <c r="N16" s="113">
        <v>11</v>
      </c>
      <c r="O16" s="112">
        <f t="shared" si="5"/>
        <v>0.23280423280423282</v>
      </c>
      <c r="P16" s="113">
        <v>0</v>
      </c>
      <c r="Q16" s="115">
        <f t="shared" si="6"/>
        <v>0</v>
      </c>
      <c r="R16" s="124">
        <v>31</v>
      </c>
      <c r="S16" s="117">
        <f t="shared" si="7"/>
        <v>0.65608465608465616</v>
      </c>
      <c r="T16" s="118">
        <v>841</v>
      </c>
      <c r="U16" s="125">
        <f t="shared" si="8"/>
        <v>17.798941798941797</v>
      </c>
      <c r="V16" s="126">
        <f t="shared" si="9"/>
        <v>25.587301587301589</v>
      </c>
      <c r="W16" s="143">
        <f t="shared" si="10"/>
        <v>43.386243386243386</v>
      </c>
      <c r="X16" s="1"/>
    </row>
    <row r="17" spans="1:24" ht="20.100000000000001" customHeight="1" x14ac:dyDescent="0.2">
      <c r="A17" s="13">
        <v>13</v>
      </c>
      <c r="B17" s="121" t="s">
        <v>18</v>
      </c>
      <c r="C17" s="129">
        <v>14</v>
      </c>
      <c r="D17" s="123">
        <v>186</v>
      </c>
      <c r="E17" s="112">
        <f t="shared" si="0"/>
        <v>2.5306122448979593</v>
      </c>
      <c r="F17" s="113">
        <v>1221</v>
      </c>
      <c r="G17" s="112">
        <f t="shared" si="1"/>
        <v>16.612244897959183</v>
      </c>
      <c r="H17" s="113">
        <v>497</v>
      </c>
      <c r="I17" s="112">
        <f t="shared" si="2"/>
        <v>6.7619047619047619</v>
      </c>
      <c r="J17" s="113">
        <v>192</v>
      </c>
      <c r="K17" s="114">
        <f t="shared" si="3"/>
        <v>2.6122448979591835</v>
      </c>
      <c r="L17" s="113">
        <v>7</v>
      </c>
      <c r="M17" s="112">
        <f t="shared" si="4"/>
        <v>9.5238095238095233E-2</v>
      </c>
      <c r="N17" s="113">
        <v>14</v>
      </c>
      <c r="O17" s="112">
        <f t="shared" si="5"/>
        <v>0.19047619047619047</v>
      </c>
      <c r="P17" s="113">
        <v>0</v>
      </c>
      <c r="Q17" s="115">
        <f t="shared" si="6"/>
        <v>0</v>
      </c>
      <c r="R17" s="124">
        <v>78</v>
      </c>
      <c r="S17" s="117">
        <f t="shared" si="7"/>
        <v>1.0612244897959182</v>
      </c>
      <c r="T17" s="118">
        <v>1567</v>
      </c>
      <c r="U17" s="125">
        <f t="shared" si="8"/>
        <v>21.319727891156464</v>
      </c>
      <c r="V17" s="126">
        <f t="shared" si="9"/>
        <v>29.863945578231291</v>
      </c>
      <c r="W17" s="143">
        <f t="shared" si="10"/>
        <v>51.183673469387756</v>
      </c>
      <c r="X17" s="1"/>
    </row>
    <row r="18" spans="1:24" ht="20.100000000000001" customHeight="1" x14ac:dyDescent="0.2">
      <c r="A18" s="13">
        <v>14</v>
      </c>
      <c r="B18" s="121" t="s">
        <v>78</v>
      </c>
      <c r="C18" s="129">
        <v>3</v>
      </c>
      <c r="D18" s="123">
        <v>25</v>
      </c>
      <c r="E18" s="112">
        <f t="shared" si="0"/>
        <v>1.5873015873015874</v>
      </c>
      <c r="F18" s="113">
        <v>121</v>
      </c>
      <c r="G18" s="112">
        <f t="shared" si="1"/>
        <v>7.6825396825396828</v>
      </c>
      <c r="H18" s="113">
        <v>28</v>
      </c>
      <c r="I18" s="112">
        <f t="shared" si="2"/>
        <v>1.7777777777777779</v>
      </c>
      <c r="J18" s="113">
        <v>17</v>
      </c>
      <c r="K18" s="114">
        <f t="shared" si="3"/>
        <v>1.0793650793650795</v>
      </c>
      <c r="L18" s="113">
        <v>2</v>
      </c>
      <c r="M18" s="112">
        <f t="shared" si="4"/>
        <v>0.12698412698412698</v>
      </c>
      <c r="N18" s="113">
        <v>2</v>
      </c>
      <c r="O18" s="112">
        <f t="shared" si="5"/>
        <v>0.12698412698412698</v>
      </c>
      <c r="P18" s="113">
        <v>0</v>
      </c>
      <c r="Q18" s="115">
        <f t="shared" si="6"/>
        <v>0</v>
      </c>
      <c r="R18" s="124">
        <v>4</v>
      </c>
      <c r="S18" s="117">
        <f t="shared" si="7"/>
        <v>0.25396825396825395</v>
      </c>
      <c r="T18" s="118">
        <v>112</v>
      </c>
      <c r="U18" s="125">
        <f t="shared" si="8"/>
        <v>7.1111111111111116</v>
      </c>
      <c r="V18" s="126">
        <f t="shared" si="9"/>
        <v>12.634920634920634</v>
      </c>
      <c r="W18" s="143">
        <f t="shared" si="10"/>
        <v>19.746031746031747</v>
      </c>
      <c r="X18" s="1"/>
    </row>
    <row r="19" spans="1:24" ht="20.100000000000001" customHeight="1" x14ac:dyDescent="0.2">
      <c r="A19" s="13">
        <v>15</v>
      </c>
      <c r="B19" s="121" t="s">
        <v>19</v>
      </c>
      <c r="C19" s="129">
        <v>3</v>
      </c>
      <c r="D19" s="123">
        <v>10</v>
      </c>
      <c r="E19" s="112">
        <f t="shared" si="0"/>
        <v>0.634920634920635</v>
      </c>
      <c r="F19" s="113">
        <v>60</v>
      </c>
      <c r="G19" s="112">
        <f t="shared" si="1"/>
        <v>3.8095238095238093</v>
      </c>
      <c r="H19" s="113">
        <v>74</v>
      </c>
      <c r="I19" s="112">
        <f t="shared" si="2"/>
        <v>4.6984126984126986</v>
      </c>
      <c r="J19" s="113">
        <v>8</v>
      </c>
      <c r="K19" s="114">
        <f t="shared" si="3"/>
        <v>0.50793650793650791</v>
      </c>
      <c r="L19" s="113">
        <v>0</v>
      </c>
      <c r="M19" s="112">
        <f t="shared" si="4"/>
        <v>0</v>
      </c>
      <c r="N19" s="113">
        <v>0</v>
      </c>
      <c r="O19" s="112">
        <f t="shared" si="5"/>
        <v>0</v>
      </c>
      <c r="P19" s="113">
        <v>0</v>
      </c>
      <c r="Q19" s="115">
        <f t="shared" si="6"/>
        <v>0</v>
      </c>
      <c r="R19" s="124">
        <v>1</v>
      </c>
      <c r="S19" s="117">
        <f t="shared" si="7"/>
        <v>6.3492063492063489E-2</v>
      </c>
      <c r="T19" s="118">
        <v>148</v>
      </c>
      <c r="U19" s="125">
        <f t="shared" si="8"/>
        <v>9.3968253968253972</v>
      </c>
      <c r="V19" s="126">
        <f t="shared" si="9"/>
        <v>9.7142857142857135</v>
      </c>
      <c r="W19" s="143">
        <f t="shared" si="10"/>
        <v>19.111111111111111</v>
      </c>
      <c r="X19" s="1"/>
    </row>
    <row r="20" spans="1:24" ht="20.100000000000001" customHeight="1" x14ac:dyDescent="0.2">
      <c r="A20" s="13">
        <v>16</v>
      </c>
      <c r="B20" s="121" t="s">
        <v>79</v>
      </c>
      <c r="C20" s="129">
        <v>3</v>
      </c>
      <c r="D20" s="123">
        <v>34</v>
      </c>
      <c r="E20" s="112">
        <f t="shared" si="0"/>
        <v>2.1587301587301591</v>
      </c>
      <c r="F20" s="113">
        <v>197</v>
      </c>
      <c r="G20" s="112">
        <f t="shared" si="1"/>
        <v>12.50793650793651</v>
      </c>
      <c r="H20" s="113">
        <v>108</v>
      </c>
      <c r="I20" s="112">
        <f t="shared" si="2"/>
        <v>6.8571428571428568</v>
      </c>
      <c r="J20" s="113">
        <v>21</v>
      </c>
      <c r="K20" s="114">
        <f t="shared" si="3"/>
        <v>1.3333333333333333</v>
      </c>
      <c r="L20" s="113">
        <v>3</v>
      </c>
      <c r="M20" s="112">
        <f t="shared" si="4"/>
        <v>0.19047619047619047</v>
      </c>
      <c r="N20" s="113">
        <v>12</v>
      </c>
      <c r="O20" s="112">
        <f t="shared" si="5"/>
        <v>0.76190476190476186</v>
      </c>
      <c r="P20" s="113">
        <v>0</v>
      </c>
      <c r="Q20" s="115">
        <f t="shared" si="6"/>
        <v>0</v>
      </c>
      <c r="R20" s="124">
        <v>13</v>
      </c>
      <c r="S20" s="117">
        <f t="shared" si="7"/>
        <v>0.82539682539682535</v>
      </c>
      <c r="T20" s="118">
        <v>216</v>
      </c>
      <c r="U20" s="125">
        <f t="shared" si="8"/>
        <v>13.714285714285714</v>
      </c>
      <c r="V20" s="126">
        <f t="shared" si="9"/>
        <v>24.634920634920636</v>
      </c>
      <c r="W20" s="143">
        <f t="shared" si="10"/>
        <v>38.349206349206348</v>
      </c>
      <c r="X20" s="1"/>
    </row>
    <row r="21" spans="1:24" ht="20.100000000000001" customHeight="1" x14ac:dyDescent="0.2">
      <c r="A21" s="13">
        <v>17</v>
      </c>
      <c r="B21" s="121" t="s">
        <v>36</v>
      </c>
      <c r="C21" s="129">
        <v>5</v>
      </c>
      <c r="D21" s="123">
        <v>56</v>
      </c>
      <c r="E21" s="112">
        <f t="shared" si="0"/>
        <v>2.1333333333333333</v>
      </c>
      <c r="F21" s="113">
        <v>412</v>
      </c>
      <c r="G21" s="112">
        <f t="shared" si="1"/>
        <v>15.695238095238096</v>
      </c>
      <c r="H21" s="113">
        <v>95</v>
      </c>
      <c r="I21" s="112">
        <f t="shared" si="2"/>
        <v>3.6190476190476191</v>
      </c>
      <c r="J21" s="113">
        <v>32</v>
      </c>
      <c r="K21" s="114">
        <f t="shared" si="3"/>
        <v>1.2190476190476192</v>
      </c>
      <c r="L21" s="113">
        <v>4</v>
      </c>
      <c r="M21" s="112">
        <f t="shared" si="4"/>
        <v>0.15238095238095239</v>
      </c>
      <c r="N21" s="113">
        <v>6</v>
      </c>
      <c r="O21" s="112">
        <f t="shared" si="5"/>
        <v>0.22857142857142856</v>
      </c>
      <c r="P21" s="113">
        <v>1</v>
      </c>
      <c r="Q21" s="115">
        <f t="shared" si="6"/>
        <v>3.8095238095238099E-2</v>
      </c>
      <c r="R21" s="124">
        <v>22</v>
      </c>
      <c r="S21" s="117">
        <f t="shared" si="7"/>
        <v>0.83809523809523812</v>
      </c>
      <c r="T21" s="118">
        <v>477</v>
      </c>
      <c r="U21" s="125">
        <f t="shared" si="8"/>
        <v>18.171428571428571</v>
      </c>
      <c r="V21" s="126">
        <f t="shared" si="9"/>
        <v>23.923809523809524</v>
      </c>
      <c r="W21" s="143">
        <f t="shared" si="10"/>
        <v>42.095238095238095</v>
      </c>
      <c r="X21" s="1"/>
    </row>
    <row r="22" spans="1:24" ht="20.100000000000001" customHeight="1" x14ac:dyDescent="0.2">
      <c r="A22" s="13">
        <v>18</v>
      </c>
      <c r="B22" s="121" t="s">
        <v>80</v>
      </c>
      <c r="C22" s="129">
        <v>3</v>
      </c>
      <c r="D22" s="123">
        <v>26</v>
      </c>
      <c r="E22" s="112">
        <f t="shared" si="0"/>
        <v>1.6507936507936507</v>
      </c>
      <c r="F22" s="113">
        <v>218</v>
      </c>
      <c r="G22" s="112">
        <f t="shared" si="1"/>
        <v>13.841269841269842</v>
      </c>
      <c r="H22" s="113">
        <v>79</v>
      </c>
      <c r="I22" s="112">
        <f t="shared" si="2"/>
        <v>5.0158730158730158</v>
      </c>
      <c r="J22" s="113">
        <v>25</v>
      </c>
      <c r="K22" s="114">
        <f t="shared" si="3"/>
        <v>1.5873015873015874</v>
      </c>
      <c r="L22" s="113">
        <v>0</v>
      </c>
      <c r="M22" s="112">
        <f t="shared" si="4"/>
        <v>0</v>
      </c>
      <c r="N22" s="113">
        <v>1</v>
      </c>
      <c r="O22" s="112">
        <f t="shared" si="5"/>
        <v>6.3492063492063489E-2</v>
      </c>
      <c r="P22" s="113">
        <v>0</v>
      </c>
      <c r="Q22" s="115">
        <f t="shared" si="6"/>
        <v>0</v>
      </c>
      <c r="R22" s="124">
        <v>6</v>
      </c>
      <c r="S22" s="117">
        <f t="shared" si="7"/>
        <v>0.38095238095238093</v>
      </c>
      <c r="T22" s="118">
        <v>212</v>
      </c>
      <c r="U22" s="125">
        <f t="shared" si="8"/>
        <v>13.46031746031746</v>
      </c>
      <c r="V22" s="126">
        <f t="shared" si="9"/>
        <v>22.539682539682538</v>
      </c>
      <c r="W22" s="143">
        <f t="shared" si="10"/>
        <v>36</v>
      </c>
      <c r="X22" s="1"/>
    </row>
    <row r="23" spans="1:24" ht="20.100000000000001" customHeight="1" x14ac:dyDescent="0.2">
      <c r="A23" s="13">
        <v>19</v>
      </c>
      <c r="B23" s="121" t="s">
        <v>20</v>
      </c>
      <c r="C23" s="129">
        <v>10</v>
      </c>
      <c r="D23" s="123">
        <v>109</v>
      </c>
      <c r="E23" s="112">
        <f t="shared" si="0"/>
        <v>2.0761904761904764</v>
      </c>
      <c r="F23" s="113">
        <v>701</v>
      </c>
      <c r="G23" s="112">
        <f t="shared" si="1"/>
        <v>13.352380952380951</v>
      </c>
      <c r="H23" s="113">
        <v>163</v>
      </c>
      <c r="I23" s="112">
        <f t="shared" si="2"/>
        <v>3.1047619047619048</v>
      </c>
      <c r="J23" s="113">
        <v>69</v>
      </c>
      <c r="K23" s="114">
        <f t="shared" si="3"/>
        <v>1.3142857142857143</v>
      </c>
      <c r="L23" s="113">
        <v>2</v>
      </c>
      <c r="M23" s="112">
        <f t="shared" si="4"/>
        <v>3.8095238095238099E-2</v>
      </c>
      <c r="N23" s="113">
        <v>16</v>
      </c>
      <c r="O23" s="112">
        <f t="shared" si="5"/>
        <v>0.30476190476190479</v>
      </c>
      <c r="P23" s="113">
        <v>0</v>
      </c>
      <c r="Q23" s="115">
        <f t="shared" si="6"/>
        <v>0</v>
      </c>
      <c r="R23" s="124">
        <v>43</v>
      </c>
      <c r="S23" s="117">
        <f t="shared" si="7"/>
        <v>0.81904761904761902</v>
      </c>
      <c r="T23" s="118">
        <v>807</v>
      </c>
      <c r="U23" s="125">
        <f t="shared" si="8"/>
        <v>15.371428571428572</v>
      </c>
      <c r="V23" s="126">
        <f t="shared" si="9"/>
        <v>21.009523809523809</v>
      </c>
      <c r="W23" s="143">
        <f t="shared" si="10"/>
        <v>36.38095238095238</v>
      </c>
      <c r="X23" s="1"/>
    </row>
    <row r="24" spans="1:24" ht="20.100000000000001" customHeight="1" x14ac:dyDescent="0.2">
      <c r="A24" s="13">
        <v>20</v>
      </c>
      <c r="B24" s="121" t="s">
        <v>21</v>
      </c>
      <c r="C24" s="129">
        <v>11</v>
      </c>
      <c r="D24" s="123">
        <v>117</v>
      </c>
      <c r="E24" s="112">
        <f t="shared" si="0"/>
        <v>2.0259740259740262</v>
      </c>
      <c r="F24" s="113">
        <v>897</v>
      </c>
      <c r="G24" s="112">
        <f t="shared" si="1"/>
        <v>15.532467532467532</v>
      </c>
      <c r="H24" s="113">
        <v>167</v>
      </c>
      <c r="I24" s="112">
        <f t="shared" si="2"/>
        <v>2.8917748917748916</v>
      </c>
      <c r="J24" s="113">
        <v>156</v>
      </c>
      <c r="K24" s="114">
        <f t="shared" si="3"/>
        <v>2.7012987012987013</v>
      </c>
      <c r="L24" s="113">
        <v>9</v>
      </c>
      <c r="M24" s="112">
        <f t="shared" si="4"/>
        <v>0.15584415584415584</v>
      </c>
      <c r="N24" s="113">
        <v>13</v>
      </c>
      <c r="O24" s="112">
        <f t="shared" si="5"/>
        <v>0.22510822510822512</v>
      </c>
      <c r="P24" s="113">
        <v>1</v>
      </c>
      <c r="Q24" s="115">
        <f t="shared" si="6"/>
        <v>1.7316017316017316E-2</v>
      </c>
      <c r="R24" s="124">
        <v>44</v>
      </c>
      <c r="S24" s="117">
        <f t="shared" si="7"/>
        <v>0.76190476190476186</v>
      </c>
      <c r="T24" s="118">
        <v>1116</v>
      </c>
      <c r="U24" s="125">
        <f t="shared" si="8"/>
        <v>19.324675324675326</v>
      </c>
      <c r="V24" s="126">
        <f t="shared" si="9"/>
        <v>24.311688311688311</v>
      </c>
      <c r="W24" s="143">
        <f t="shared" si="10"/>
        <v>43.63636363636364</v>
      </c>
      <c r="X24" s="1"/>
    </row>
    <row r="25" spans="1:24" ht="20.100000000000001" customHeight="1" x14ac:dyDescent="0.2">
      <c r="A25" s="13">
        <v>21</v>
      </c>
      <c r="B25" s="121" t="s">
        <v>45</v>
      </c>
      <c r="C25" s="129">
        <v>3</v>
      </c>
      <c r="D25" s="123">
        <v>39</v>
      </c>
      <c r="E25" s="112">
        <f t="shared" si="0"/>
        <v>2.4761904761904763</v>
      </c>
      <c r="F25" s="113">
        <v>212</v>
      </c>
      <c r="G25" s="112">
        <f t="shared" si="1"/>
        <v>13.46031746031746</v>
      </c>
      <c r="H25" s="113">
        <v>33</v>
      </c>
      <c r="I25" s="112">
        <f t="shared" si="2"/>
        <v>2.0952380952380953</v>
      </c>
      <c r="J25" s="113">
        <v>11</v>
      </c>
      <c r="K25" s="114">
        <f t="shared" si="3"/>
        <v>0.69841269841269837</v>
      </c>
      <c r="L25" s="113">
        <v>0</v>
      </c>
      <c r="M25" s="112">
        <f t="shared" si="4"/>
        <v>0</v>
      </c>
      <c r="N25" s="113">
        <v>2</v>
      </c>
      <c r="O25" s="112">
        <f t="shared" si="5"/>
        <v>0.12698412698412698</v>
      </c>
      <c r="P25" s="113">
        <v>0</v>
      </c>
      <c r="Q25" s="115">
        <f t="shared" si="6"/>
        <v>0</v>
      </c>
      <c r="R25" s="124">
        <v>20</v>
      </c>
      <c r="S25" s="117">
        <f t="shared" si="7"/>
        <v>1.26984126984127</v>
      </c>
      <c r="T25" s="118">
        <v>198</v>
      </c>
      <c r="U25" s="125">
        <f t="shared" si="8"/>
        <v>12.571428571428571</v>
      </c>
      <c r="V25" s="126">
        <f t="shared" si="9"/>
        <v>20.126984126984127</v>
      </c>
      <c r="W25" s="143">
        <f t="shared" si="10"/>
        <v>32.698412698412696</v>
      </c>
      <c r="X25" s="1"/>
    </row>
    <row r="26" spans="1:24" ht="20.100000000000001" customHeight="1" x14ac:dyDescent="0.2">
      <c r="A26" s="13">
        <v>22</v>
      </c>
      <c r="B26" s="121" t="s">
        <v>22</v>
      </c>
      <c r="C26" s="129">
        <v>27</v>
      </c>
      <c r="D26" s="123">
        <v>236</v>
      </c>
      <c r="E26" s="112">
        <f t="shared" si="0"/>
        <v>1.6649029982363315</v>
      </c>
      <c r="F26" s="113">
        <v>2246</v>
      </c>
      <c r="G26" s="112">
        <f t="shared" si="1"/>
        <v>15.844797178130513</v>
      </c>
      <c r="H26" s="113">
        <v>615</v>
      </c>
      <c r="I26" s="112">
        <f t="shared" si="2"/>
        <v>4.3386243386243386</v>
      </c>
      <c r="J26" s="113">
        <v>999</v>
      </c>
      <c r="K26" s="114">
        <f t="shared" si="3"/>
        <v>7.0476190476190474</v>
      </c>
      <c r="L26" s="113">
        <v>16</v>
      </c>
      <c r="M26" s="112">
        <f t="shared" si="4"/>
        <v>0.1128747795414462</v>
      </c>
      <c r="N26" s="113">
        <v>78</v>
      </c>
      <c r="O26" s="112">
        <f t="shared" si="5"/>
        <v>0.55026455026455023</v>
      </c>
      <c r="P26" s="113">
        <v>0</v>
      </c>
      <c r="Q26" s="115">
        <f t="shared" si="6"/>
        <v>0</v>
      </c>
      <c r="R26" s="124">
        <v>274</v>
      </c>
      <c r="S26" s="117">
        <f t="shared" si="7"/>
        <v>1.9329805996472664</v>
      </c>
      <c r="T26" s="118">
        <v>2492</v>
      </c>
      <c r="U26" s="125">
        <f t="shared" si="8"/>
        <v>17.580246913580247</v>
      </c>
      <c r="V26" s="126">
        <f t="shared" si="9"/>
        <v>31.492063492063494</v>
      </c>
      <c r="W26" s="143">
        <f t="shared" si="10"/>
        <v>49.072310405643734</v>
      </c>
      <c r="X26" s="1"/>
    </row>
    <row r="27" spans="1:24" ht="20.100000000000001" customHeight="1" x14ac:dyDescent="0.2">
      <c r="A27" s="13">
        <v>23</v>
      </c>
      <c r="B27" s="121" t="s">
        <v>81</v>
      </c>
      <c r="C27" s="129">
        <v>7</v>
      </c>
      <c r="D27" s="123">
        <v>34</v>
      </c>
      <c r="E27" s="112">
        <f t="shared" si="0"/>
        <v>0.9251700680272108</v>
      </c>
      <c r="F27" s="113">
        <v>354</v>
      </c>
      <c r="G27" s="112">
        <f t="shared" si="1"/>
        <v>9.6326530612244898</v>
      </c>
      <c r="H27" s="113">
        <v>72</v>
      </c>
      <c r="I27" s="112">
        <f t="shared" si="2"/>
        <v>1.9591836734693879</v>
      </c>
      <c r="J27" s="113">
        <v>36</v>
      </c>
      <c r="K27" s="114">
        <f t="shared" si="3"/>
        <v>0.97959183673469397</v>
      </c>
      <c r="L27" s="113">
        <v>3</v>
      </c>
      <c r="M27" s="112">
        <f t="shared" si="4"/>
        <v>8.1632653061224483E-2</v>
      </c>
      <c r="N27" s="113">
        <v>5</v>
      </c>
      <c r="O27" s="112">
        <f t="shared" si="5"/>
        <v>0.1360544217687075</v>
      </c>
      <c r="P27" s="113">
        <v>0</v>
      </c>
      <c r="Q27" s="115">
        <f t="shared" si="6"/>
        <v>0</v>
      </c>
      <c r="R27" s="124">
        <v>21</v>
      </c>
      <c r="S27" s="117">
        <f t="shared" si="7"/>
        <v>0.5714285714285714</v>
      </c>
      <c r="T27" s="118">
        <v>271</v>
      </c>
      <c r="U27" s="125">
        <f t="shared" si="8"/>
        <v>7.3741496598639458</v>
      </c>
      <c r="V27" s="126">
        <f t="shared" si="9"/>
        <v>14.285714285714286</v>
      </c>
      <c r="W27" s="143">
        <f t="shared" si="10"/>
        <v>21.65986394557823</v>
      </c>
      <c r="X27" s="1"/>
    </row>
    <row r="28" spans="1:24" ht="20.100000000000001" customHeight="1" x14ac:dyDescent="0.2">
      <c r="A28" s="13">
        <v>24</v>
      </c>
      <c r="B28" s="121" t="s">
        <v>82</v>
      </c>
      <c r="C28" s="129">
        <v>4</v>
      </c>
      <c r="D28" s="123">
        <v>17</v>
      </c>
      <c r="E28" s="112">
        <f t="shared" si="0"/>
        <v>0.80952380952380953</v>
      </c>
      <c r="F28" s="113">
        <v>137</v>
      </c>
      <c r="G28" s="112">
        <f t="shared" si="1"/>
        <v>6.5238095238095237</v>
      </c>
      <c r="H28" s="113">
        <v>49</v>
      </c>
      <c r="I28" s="112">
        <f t="shared" si="2"/>
        <v>2.3333333333333335</v>
      </c>
      <c r="J28" s="113">
        <v>19</v>
      </c>
      <c r="K28" s="114">
        <f t="shared" si="3"/>
        <v>0.90476190476190477</v>
      </c>
      <c r="L28" s="113">
        <v>1</v>
      </c>
      <c r="M28" s="112">
        <f t="shared" si="4"/>
        <v>4.7619047619047616E-2</v>
      </c>
      <c r="N28" s="113">
        <v>0</v>
      </c>
      <c r="O28" s="112">
        <f t="shared" si="5"/>
        <v>0</v>
      </c>
      <c r="P28" s="113">
        <v>0</v>
      </c>
      <c r="Q28" s="115">
        <f t="shared" si="6"/>
        <v>0</v>
      </c>
      <c r="R28" s="124">
        <v>6</v>
      </c>
      <c r="S28" s="117">
        <f t="shared" si="7"/>
        <v>0.2857142857142857</v>
      </c>
      <c r="T28" s="118">
        <v>82</v>
      </c>
      <c r="U28" s="125">
        <f t="shared" si="8"/>
        <v>3.9047619047619047</v>
      </c>
      <c r="V28" s="126">
        <f t="shared" si="9"/>
        <v>10.904761904761905</v>
      </c>
      <c r="W28" s="143">
        <f t="shared" si="10"/>
        <v>14.80952380952381</v>
      </c>
      <c r="X28" s="1"/>
    </row>
    <row r="29" spans="1:24" ht="20.100000000000001" customHeight="1" x14ac:dyDescent="0.2">
      <c r="A29" s="13">
        <v>25</v>
      </c>
      <c r="B29" s="121" t="s">
        <v>83</v>
      </c>
      <c r="C29" s="129">
        <v>4</v>
      </c>
      <c r="D29" s="123">
        <v>35</v>
      </c>
      <c r="E29" s="112">
        <f t="shared" si="0"/>
        <v>1.6666666666666667</v>
      </c>
      <c r="F29" s="113">
        <v>234</v>
      </c>
      <c r="G29" s="112">
        <f t="shared" si="1"/>
        <v>11.142857142857142</v>
      </c>
      <c r="H29" s="113">
        <v>50</v>
      </c>
      <c r="I29" s="112">
        <f t="shared" si="2"/>
        <v>2.3809523809523809</v>
      </c>
      <c r="J29" s="113">
        <v>29</v>
      </c>
      <c r="K29" s="114">
        <f t="shared" si="3"/>
        <v>1.3809523809523809</v>
      </c>
      <c r="L29" s="113">
        <v>2</v>
      </c>
      <c r="M29" s="112">
        <f t="shared" si="4"/>
        <v>9.5238095238095233E-2</v>
      </c>
      <c r="N29" s="113">
        <v>4</v>
      </c>
      <c r="O29" s="112">
        <f t="shared" si="5"/>
        <v>0.19047619047619047</v>
      </c>
      <c r="P29" s="113">
        <v>0</v>
      </c>
      <c r="Q29" s="115">
        <f t="shared" si="6"/>
        <v>0</v>
      </c>
      <c r="R29" s="124">
        <v>23</v>
      </c>
      <c r="S29" s="117">
        <f t="shared" si="7"/>
        <v>1.0952380952380953</v>
      </c>
      <c r="T29" s="118">
        <v>255</v>
      </c>
      <c r="U29" s="125">
        <f t="shared" si="8"/>
        <v>12.142857142857142</v>
      </c>
      <c r="V29" s="126">
        <f t="shared" si="9"/>
        <v>17.952380952380953</v>
      </c>
      <c r="W29" s="143">
        <f t="shared" si="10"/>
        <v>30.095238095238095</v>
      </c>
      <c r="X29" s="1"/>
    </row>
    <row r="30" spans="1:24" ht="20.100000000000001" customHeight="1" x14ac:dyDescent="0.2">
      <c r="A30" s="13">
        <v>26</v>
      </c>
      <c r="B30" s="121" t="s">
        <v>23</v>
      </c>
      <c r="C30" s="129">
        <v>15</v>
      </c>
      <c r="D30" s="123">
        <v>149</v>
      </c>
      <c r="E30" s="112">
        <f t="shared" si="0"/>
        <v>1.892063492063492</v>
      </c>
      <c r="F30" s="113">
        <v>1251</v>
      </c>
      <c r="G30" s="112">
        <f t="shared" si="1"/>
        <v>15.885714285714286</v>
      </c>
      <c r="H30" s="113">
        <v>399</v>
      </c>
      <c r="I30" s="112">
        <f t="shared" si="2"/>
        <v>5.0666666666666673</v>
      </c>
      <c r="J30" s="113">
        <v>642</v>
      </c>
      <c r="K30" s="114">
        <f t="shared" si="3"/>
        <v>8.1523809523809518</v>
      </c>
      <c r="L30" s="113">
        <v>7</v>
      </c>
      <c r="M30" s="112">
        <f t="shared" si="4"/>
        <v>8.8888888888888892E-2</v>
      </c>
      <c r="N30" s="113">
        <v>20</v>
      </c>
      <c r="O30" s="112">
        <f t="shared" si="5"/>
        <v>0.25396825396825395</v>
      </c>
      <c r="P30" s="113">
        <v>1</v>
      </c>
      <c r="Q30" s="115">
        <f t="shared" si="6"/>
        <v>1.2698412698412698E-2</v>
      </c>
      <c r="R30" s="124">
        <v>101</v>
      </c>
      <c r="S30" s="117">
        <f t="shared" si="7"/>
        <v>1.2825396825396826</v>
      </c>
      <c r="T30" s="118">
        <v>1827</v>
      </c>
      <c r="U30" s="125">
        <f t="shared" si="8"/>
        <v>23.2</v>
      </c>
      <c r="V30" s="126">
        <f t="shared" si="9"/>
        <v>32.63492063492064</v>
      </c>
      <c r="W30" s="143">
        <f t="shared" si="10"/>
        <v>55.834920634920636</v>
      </c>
      <c r="X30" s="1"/>
    </row>
    <row r="31" spans="1:24" ht="20.100000000000001" customHeight="1" x14ac:dyDescent="0.2">
      <c r="A31" s="13">
        <v>27</v>
      </c>
      <c r="B31" s="121" t="s">
        <v>84</v>
      </c>
      <c r="C31" s="129">
        <v>6</v>
      </c>
      <c r="D31" s="123">
        <v>61</v>
      </c>
      <c r="E31" s="112">
        <f t="shared" si="0"/>
        <v>1.9365079365079363</v>
      </c>
      <c r="F31" s="113">
        <v>276</v>
      </c>
      <c r="G31" s="112">
        <f t="shared" si="1"/>
        <v>8.7619047619047628</v>
      </c>
      <c r="H31" s="113">
        <v>204</v>
      </c>
      <c r="I31" s="112">
        <f t="shared" si="2"/>
        <v>6.4761904761904763</v>
      </c>
      <c r="J31" s="113">
        <v>57</v>
      </c>
      <c r="K31" s="114">
        <f t="shared" si="3"/>
        <v>1.8095238095238095</v>
      </c>
      <c r="L31" s="113">
        <v>2</v>
      </c>
      <c r="M31" s="112">
        <f t="shared" si="4"/>
        <v>6.3492063492063489E-2</v>
      </c>
      <c r="N31" s="113">
        <v>4</v>
      </c>
      <c r="O31" s="112">
        <f t="shared" si="5"/>
        <v>0.12698412698412698</v>
      </c>
      <c r="P31" s="113">
        <v>0</v>
      </c>
      <c r="Q31" s="115">
        <f t="shared" si="6"/>
        <v>0</v>
      </c>
      <c r="R31" s="124">
        <v>16</v>
      </c>
      <c r="S31" s="117">
        <f t="shared" si="7"/>
        <v>0.50793650793650791</v>
      </c>
      <c r="T31" s="118">
        <v>359</v>
      </c>
      <c r="U31" s="125">
        <f t="shared" si="8"/>
        <v>11.396825396825397</v>
      </c>
      <c r="V31" s="126">
        <f t="shared" si="9"/>
        <v>19.68253968253968</v>
      </c>
      <c r="W31" s="143">
        <f t="shared" si="10"/>
        <v>31.079365079365079</v>
      </c>
      <c r="X31" s="1"/>
    </row>
    <row r="32" spans="1:24" ht="20.100000000000001" customHeight="1" x14ac:dyDescent="0.2">
      <c r="A32" s="13">
        <v>28</v>
      </c>
      <c r="B32" s="121" t="s">
        <v>24</v>
      </c>
      <c r="C32" s="129">
        <v>5</v>
      </c>
      <c r="D32" s="123">
        <v>74</v>
      </c>
      <c r="E32" s="112">
        <f t="shared" si="0"/>
        <v>2.8190476190476192</v>
      </c>
      <c r="F32" s="113">
        <v>335</v>
      </c>
      <c r="G32" s="112">
        <f t="shared" si="1"/>
        <v>12.761904761904763</v>
      </c>
      <c r="H32" s="113">
        <v>52</v>
      </c>
      <c r="I32" s="112">
        <f t="shared" si="2"/>
        <v>1.980952380952381</v>
      </c>
      <c r="J32" s="113">
        <v>158</v>
      </c>
      <c r="K32" s="114">
        <f t="shared" si="3"/>
        <v>6.019047619047619</v>
      </c>
      <c r="L32" s="113">
        <v>4</v>
      </c>
      <c r="M32" s="112">
        <f t="shared" si="4"/>
        <v>0.15238095238095239</v>
      </c>
      <c r="N32" s="113">
        <v>5</v>
      </c>
      <c r="O32" s="112">
        <f t="shared" si="5"/>
        <v>0.19047619047619047</v>
      </c>
      <c r="P32" s="113">
        <v>0</v>
      </c>
      <c r="Q32" s="115">
        <f t="shared" si="6"/>
        <v>0</v>
      </c>
      <c r="R32" s="124">
        <v>18</v>
      </c>
      <c r="S32" s="117">
        <f t="shared" si="7"/>
        <v>0.68571428571428572</v>
      </c>
      <c r="T32" s="118">
        <v>548</v>
      </c>
      <c r="U32" s="125">
        <f t="shared" si="8"/>
        <v>20.876190476190477</v>
      </c>
      <c r="V32" s="126">
        <f t="shared" si="9"/>
        <v>24.609523809523807</v>
      </c>
      <c r="W32" s="143">
        <f t="shared" si="10"/>
        <v>45.485714285714288</v>
      </c>
      <c r="X32" s="1"/>
    </row>
    <row r="33" spans="1:24" ht="20.100000000000001" customHeight="1" x14ac:dyDescent="0.2">
      <c r="A33" s="13">
        <v>29</v>
      </c>
      <c r="B33" s="121" t="s">
        <v>25</v>
      </c>
      <c r="C33" s="129">
        <v>4</v>
      </c>
      <c r="D33" s="123">
        <v>48</v>
      </c>
      <c r="E33" s="112">
        <f t="shared" si="0"/>
        <v>2.2857142857142856</v>
      </c>
      <c r="F33" s="113">
        <v>199</v>
      </c>
      <c r="G33" s="112">
        <f t="shared" si="1"/>
        <v>9.4761904761904763</v>
      </c>
      <c r="H33" s="113">
        <v>157</v>
      </c>
      <c r="I33" s="112">
        <f t="shared" si="2"/>
        <v>7.4761904761904763</v>
      </c>
      <c r="J33" s="113">
        <v>63</v>
      </c>
      <c r="K33" s="114">
        <f t="shared" si="3"/>
        <v>3</v>
      </c>
      <c r="L33" s="113">
        <v>4</v>
      </c>
      <c r="M33" s="112">
        <f t="shared" si="4"/>
        <v>0.19047619047619047</v>
      </c>
      <c r="N33" s="113">
        <v>3</v>
      </c>
      <c r="O33" s="112">
        <f t="shared" si="5"/>
        <v>0.14285714285714285</v>
      </c>
      <c r="P33" s="113">
        <v>0</v>
      </c>
      <c r="Q33" s="115">
        <f t="shared" si="6"/>
        <v>0</v>
      </c>
      <c r="R33" s="124">
        <v>6</v>
      </c>
      <c r="S33" s="117">
        <f t="shared" si="7"/>
        <v>0.2857142857142857</v>
      </c>
      <c r="T33" s="118">
        <v>227</v>
      </c>
      <c r="U33" s="125">
        <f t="shared" si="8"/>
        <v>10.80952380952381</v>
      </c>
      <c r="V33" s="126">
        <f t="shared" si="9"/>
        <v>22.857142857142858</v>
      </c>
      <c r="W33" s="143">
        <f t="shared" si="10"/>
        <v>33.666666666666664</v>
      </c>
      <c r="X33" s="1"/>
    </row>
    <row r="34" spans="1:24" ht="20.100000000000001" customHeight="1" x14ac:dyDescent="0.2">
      <c r="A34" s="13">
        <v>30</v>
      </c>
      <c r="B34" s="121" t="s">
        <v>26</v>
      </c>
      <c r="C34" s="129">
        <v>4</v>
      </c>
      <c r="D34" s="123">
        <v>44</v>
      </c>
      <c r="E34" s="112">
        <f t="shared" si="0"/>
        <v>2.0952380952380953</v>
      </c>
      <c r="F34" s="113">
        <v>260</v>
      </c>
      <c r="G34" s="112">
        <f t="shared" si="1"/>
        <v>12.380952380952381</v>
      </c>
      <c r="H34" s="113">
        <v>44</v>
      </c>
      <c r="I34" s="112">
        <f t="shared" si="2"/>
        <v>2.0952380952380953</v>
      </c>
      <c r="J34" s="113">
        <v>57</v>
      </c>
      <c r="K34" s="114">
        <f t="shared" si="3"/>
        <v>2.7142857142857144</v>
      </c>
      <c r="L34" s="113">
        <v>1</v>
      </c>
      <c r="M34" s="112">
        <f t="shared" si="4"/>
        <v>4.7619047619047616E-2</v>
      </c>
      <c r="N34" s="113">
        <v>10</v>
      </c>
      <c r="O34" s="112">
        <f t="shared" si="5"/>
        <v>0.47619047619047616</v>
      </c>
      <c r="P34" s="113">
        <v>0</v>
      </c>
      <c r="Q34" s="115">
        <f t="shared" si="6"/>
        <v>0</v>
      </c>
      <c r="R34" s="124">
        <v>8</v>
      </c>
      <c r="S34" s="117">
        <f t="shared" si="7"/>
        <v>0.38095238095238093</v>
      </c>
      <c r="T34" s="118">
        <v>465</v>
      </c>
      <c r="U34" s="125">
        <f t="shared" si="8"/>
        <v>22.142857142857142</v>
      </c>
      <c r="V34" s="126">
        <f t="shared" si="9"/>
        <v>20.19047619047619</v>
      </c>
      <c r="W34" s="143">
        <f t="shared" si="10"/>
        <v>42.333333333333336</v>
      </c>
      <c r="X34" s="1"/>
    </row>
    <row r="35" spans="1:24" ht="20.100000000000001" customHeight="1" x14ac:dyDescent="0.2">
      <c r="A35" s="13">
        <v>31</v>
      </c>
      <c r="B35" s="121" t="s">
        <v>27</v>
      </c>
      <c r="C35" s="129">
        <v>3</v>
      </c>
      <c r="D35" s="123">
        <v>30</v>
      </c>
      <c r="E35" s="112">
        <f t="shared" si="0"/>
        <v>1.9047619047619047</v>
      </c>
      <c r="F35" s="113">
        <v>180</v>
      </c>
      <c r="G35" s="112">
        <f t="shared" si="1"/>
        <v>11.428571428571429</v>
      </c>
      <c r="H35" s="113">
        <v>35</v>
      </c>
      <c r="I35" s="112">
        <f t="shared" si="2"/>
        <v>2.2222222222222223</v>
      </c>
      <c r="J35" s="113">
        <v>30</v>
      </c>
      <c r="K35" s="114">
        <f t="shared" si="3"/>
        <v>1.9047619047619047</v>
      </c>
      <c r="L35" s="113">
        <v>0</v>
      </c>
      <c r="M35" s="112">
        <f t="shared" si="4"/>
        <v>0</v>
      </c>
      <c r="N35" s="113">
        <v>4</v>
      </c>
      <c r="O35" s="112">
        <f t="shared" si="5"/>
        <v>0.25396825396825395</v>
      </c>
      <c r="P35" s="113">
        <v>0</v>
      </c>
      <c r="Q35" s="115">
        <f t="shared" si="6"/>
        <v>0</v>
      </c>
      <c r="R35" s="124">
        <v>6</v>
      </c>
      <c r="S35" s="117">
        <f t="shared" si="7"/>
        <v>0.38095238095238093</v>
      </c>
      <c r="T35" s="118">
        <v>223</v>
      </c>
      <c r="U35" s="125">
        <f t="shared" si="8"/>
        <v>14.158730158730158</v>
      </c>
      <c r="V35" s="126">
        <f t="shared" si="9"/>
        <v>18.095238095238095</v>
      </c>
      <c r="W35" s="143">
        <f t="shared" si="10"/>
        <v>32.253968253968253</v>
      </c>
      <c r="X35" s="1"/>
    </row>
    <row r="36" spans="1:24" ht="20.100000000000001" customHeight="1" x14ac:dyDescent="0.2">
      <c r="A36" s="13">
        <v>32</v>
      </c>
      <c r="B36" s="121" t="s">
        <v>28</v>
      </c>
      <c r="C36" s="129">
        <v>10</v>
      </c>
      <c r="D36" s="123">
        <v>126</v>
      </c>
      <c r="E36" s="112">
        <f t="shared" si="0"/>
        <v>2.4</v>
      </c>
      <c r="F36" s="113">
        <v>698</v>
      </c>
      <c r="G36" s="112">
        <f t="shared" si="1"/>
        <v>13.295238095238094</v>
      </c>
      <c r="H36" s="113">
        <v>162</v>
      </c>
      <c r="I36" s="112">
        <f t="shared" si="2"/>
        <v>3.0857142857142854</v>
      </c>
      <c r="J36" s="113">
        <v>168</v>
      </c>
      <c r="K36" s="114">
        <f t="shared" si="3"/>
        <v>3.2</v>
      </c>
      <c r="L36" s="113">
        <v>5</v>
      </c>
      <c r="M36" s="112">
        <f t="shared" si="4"/>
        <v>9.5238095238095233E-2</v>
      </c>
      <c r="N36" s="113">
        <v>10</v>
      </c>
      <c r="O36" s="112">
        <f t="shared" si="5"/>
        <v>0.19047619047619047</v>
      </c>
      <c r="P36" s="113">
        <v>0</v>
      </c>
      <c r="Q36" s="115">
        <f t="shared" si="6"/>
        <v>0</v>
      </c>
      <c r="R36" s="124">
        <v>48</v>
      </c>
      <c r="S36" s="117">
        <f t="shared" si="7"/>
        <v>0.91428571428571426</v>
      </c>
      <c r="T36" s="118">
        <v>843</v>
      </c>
      <c r="U36" s="125">
        <f t="shared" si="8"/>
        <v>16.057142857142857</v>
      </c>
      <c r="V36" s="126">
        <f t="shared" si="9"/>
        <v>23.18095238095238</v>
      </c>
      <c r="W36" s="143">
        <f t="shared" si="10"/>
        <v>39.238095238095241</v>
      </c>
      <c r="X36" s="1"/>
    </row>
    <row r="37" spans="1:24" ht="20.100000000000001" customHeight="1" x14ac:dyDescent="0.2">
      <c r="A37" s="13">
        <v>33</v>
      </c>
      <c r="B37" s="121" t="s">
        <v>85</v>
      </c>
      <c r="C37" s="129">
        <v>6</v>
      </c>
      <c r="D37" s="123">
        <v>53</v>
      </c>
      <c r="E37" s="112">
        <f t="shared" si="0"/>
        <v>1.6825396825396826</v>
      </c>
      <c r="F37" s="113">
        <v>259</v>
      </c>
      <c r="G37" s="112">
        <f t="shared" si="1"/>
        <v>8.2222222222222214</v>
      </c>
      <c r="H37" s="113">
        <v>66</v>
      </c>
      <c r="I37" s="112">
        <f t="shared" si="2"/>
        <v>2.0952380952380953</v>
      </c>
      <c r="J37" s="113">
        <v>75</v>
      </c>
      <c r="K37" s="114">
        <f t="shared" si="3"/>
        <v>2.3809523809523809</v>
      </c>
      <c r="L37" s="113">
        <v>0</v>
      </c>
      <c r="M37" s="112">
        <f t="shared" si="4"/>
        <v>0</v>
      </c>
      <c r="N37" s="113">
        <v>0</v>
      </c>
      <c r="O37" s="112">
        <f t="shared" si="5"/>
        <v>0</v>
      </c>
      <c r="P37" s="113">
        <v>0</v>
      </c>
      <c r="Q37" s="115">
        <f t="shared" si="6"/>
        <v>0</v>
      </c>
      <c r="R37" s="124">
        <v>12</v>
      </c>
      <c r="S37" s="117">
        <f t="shared" si="7"/>
        <v>0.38095238095238093</v>
      </c>
      <c r="T37" s="118">
        <v>260</v>
      </c>
      <c r="U37" s="125">
        <f t="shared" si="8"/>
        <v>8.2539682539682548</v>
      </c>
      <c r="V37" s="126">
        <f t="shared" si="9"/>
        <v>14.761904761904763</v>
      </c>
      <c r="W37" s="143">
        <f t="shared" si="10"/>
        <v>23.015873015873016</v>
      </c>
      <c r="X37" s="1"/>
    </row>
    <row r="38" spans="1:24" ht="20.100000000000001" customHeight="1" x14ac:dyDescent="0.2">
      <c r="A38" s="13">
        <v>34</v>
      </c>
      <c r="B38" s="121" t="s">
        <v>86</v>
      </c>
      <c r="C38" s="129">
        <v>3</v>
      </c>
      <c r="D38" s="123">
        <v>34</v>
      </c>
      <c r="E38" s="112">
        <f t="shared" si="0"/>
        <v>2.1587301587301591</v>
      </c>
      <c r="F38" s="113">
        <v>222</v>
      </c>
      <c r="G38" s="112">
        <f t="shared" si="1"/>
        <v>14.095238095238095</v>
      </c>
      <c r="H38" s="113">
        <v>62</v>
      </c>
      <c r="I38" s="112">
        <f t="shared" si="2"/>
        <v>3.9365079365079367</v>
      </c>
      <c r="J38" s="113">
        <v>8</v>
      </c>
      <c r="K38" s="114">
        <f t="shared" si="3"/>
        <v>0.50793650793650791</v>
      </c>
      <c r="L38" s="113">
        <v>0</v>
      </c>
      <c r="M38" s="112">
        <f t="shared" si="4"/>
        <v>0</v>
      </c>
      <c r="N38" s="113">
        <v>3</v>
      </c>
      <c r="O38" s="112">
        <f t="shared" si="5"/>
        <v>0.19047619047619047</v>
      </c>
      <c r="P38" s="113">
        <v>0</v>
      </c>
      <c r="Q38" s="115">
        <f t="shared" si="6"/>
        <v>0</v>
      </c>
      <c r="R38" s="124">
        <v>13</v>
      </c>
      <c r="S38" s="117">
        <f t="shared" si="7"/>
        <v>0.82539682539682535</v>
      </c>
      <c r="T38" s="118">
        <v>131</v>
      </c>
      <c r="U38" s="125">
        <f t="shared" si="8"/>
        <v>8.3174603174603163</v>
      </c>
      <c r="V38" s="126">
        <f t="shared" si="9"/>
        <v>21.714285714285715</v>
      </c>
      <c r="W38" s="143">
        <f t="shared" si="10"/>
        <v>30.031746031746032</v>
      </c>
      <c r="X38" s="1"/>
    </row>
    <row r="39" spans="1:24" ht="20.100000000000001" customHeight="1" x14ac:dyDescent="0.2">
      <c r="A39" s="13">
        <v>35</v>
      </c>
      <c r="B39" s="121" t="s">
        <v>29</v>
      </c>
      <c r="C39" s="129">
        <v>3</v>
      </c>
      <c r="D39" s="123">
        <v>25</v>
      </c>
      <c r="E39" s="112">
        <f t="shared" si="0"/>
        <v>1.5873015873015874</v>
      </c>
      <c r="F39" s="113">
        <v>232</v>
      </c>
      <c r="G39" s="112">
        <f t="shared" si="1"/>
        <v>14.730158730158729</v>
      </c>
      <c r="H39" s="113">
        <v>37</v>
      </c>
      <c r="I39" s="112">
        <f t="shared" si="2"/>
        <v>2.3492063492063493</v>
      </c>
      <c r="J39" s="113">
        <v>57</v>
      </c>
      <c r="K39" s="114">
        <f t="shared" si="3"/>
        <v>3.6190476190476191</v>
      </c>
      <c r="L39" s="113">
        <v>0</v>
      </c>
      <c r="M39" s="112">
        <f t="shared" si="4"/>
        <v>0</v>
      </c>
      <c r="N39" s="113">
        <v>0</v>
      </c>
      <c r="O39" s="112">
        <f t="shared" si="5"/>
        <v>0</v>
      </c>
      <c r="P39" s="113">
        <v>0</v>
      </c>
      <c r="Q39" s="115">
        <f t="shared" si="6"/>
        <v>0</v>
      </c>
      <c r="R39" s="124">
        <v>21</v>
      </c>
      <c r="S39" s="117">
        <f t="shared" si="7"/>
        <v>1.3333333333333333</v>
      </c>
      <c r="T39" s="118">
        <v>133</v>
      </c>
      <c r="U39" s="125">
        <f t="shared" si="8"/>
        <v>8.4444444444444446</v>
      </c>
      <c r="V39" s="126">
        <f t="shared" si="9"/>
        <v>23.61904761904762</v>
      </c>
      <c r="W39" s="143">
        <f t="shared" si="10"/>
        <v>32.063492063492063</v>
      </c>
      <c r="X39" s="1"/>
    </row>
    <row r="40" spans="1:24" ht="20.100000000000001" customHeight="1" x14ac:dyDescent="0.2">
      <c r="A40" s="13">
        <v>36</v>
      </c>
      <c r="B40" s="121" t="s">
        <v>35</v>
      </c>
      <c r="C40" s="129">
        <v>9</v>
      </c>
      <c r="D40" s="123">
        <v>74</v>
      </c>
      <c r="E40" s="112">
        <f t="shared" si="0"/>
        <v>1.5661375661375661</v>
      </c>
      <c r="F40" s="113">
        <v>727</v>
      </c>
      <c r="G40" s="112">
        <f t="shared" si="1"/>
        <v>15.386243386243384</v>
      </c>
      <c r="H40" s="113">
        <v>120</v>
      </c>
      <c r="I40" s="112">
        <f t="shared" si="2"/>
        <v>2.53968253968254</v>
      </c>
      <c r="J40" s="113">
        <v>88</v>
      </c>
      <c r="K40" s="114">
        <f t="shared" si="3"/>
        <v>1.8624338624338626</v>
      </c>
      <c r="L40" s="113">
        <v>8</v>
      </c>
      <c r="M40" s="112">
        <f t="shared" si="4"/>
        <v>0.1693121693121693</v>
      </c>
      <c r="N40" s="113">
        <v>10</v>
      </c>
      <c r="O40" s="112">
        <f t="shared" si="5"/>
        <v>0.21164021164021166</v>
      </c>
      <c r="P40" s="113">
        <v>1</v>
      </c>
      <c r="Q40" s="115">
        <f t="shared" si="6"/>
        <v>2.1164021164021163E-2</v>
      </c>
      <c r="R40" s="124">
        <v>36</v>
      </c>
      <c r="S40" s="117">
        <f t="shared" si="7"/>
        <v>0.76190476190476186</v>
      </c>
      <c r="T40" s="118">
        <v>1196</v>
      </c>
      <c r="U40" s="125">
        <f t="shared" si="8"/>
        <v>25.31216931216931</v>
      </c>
      <c r="V40" s="126">
        <f t="shared" si="9"/>
        <v>22.518518518518519</v>
      </c>
      <c r="W40" s="143">
        <f t="shared" si="10"/>
        <v>47.830687830687829</v>
      </c>
      <c r="X40" s="1"/>
    </row>
    <row r="41" spans="1:24" ht="20.100000000000001" customHeight="1" x14ac:dyDescent="0.2">
      <c r="A41" s="13">
        <v>37</v>
      </c>
      <c r="B41" s="121" t="s">
        <v>30</v>
      </c>
      <c r="C41" s="129">
        <v>6</v>
      </c>
      <c r="D41" s="123">
        <v>65</v>
      </c>
      <c r="E41" s="112">
        <f t="shared" si="0"/>
        <v>2.0634920634920637</v>
      </c>
      <c r="F41" s="113">
        <v>309</v>
      </c>
      <c r="G41" s="112">
        <f t="shared" si="1"/>
        <v>9.8095238095238102</v>
      </c>
      <c r="H41" s="113">
        <v>137</v>
      </c>
      <c r="I41" s="112">
        <f t="shared" si="2"/>
        <v>4.3492063492063489</v>
      </c>
      <c r="J41" s="113">
        <v>362</v>
      </c>
      <c r="K41" s="114">
        <f t="shared" si="3"/>
        <v>11.492063492063492</v>
      </c>
      <c r="L41" s="113">
        <v>1</v>
      </c>
      <c r="M41" s="112">
        <f t="shared" si="4"/>
        <v>3.1746031746031744E-2</v>
      </c>
      <c r="N41" s="113">
        <v>5</v>
      </c>
      <c r="O41" s="112">
        <f t="shared" si="5"/>
        <v>0.15873015873015875</v>
      </c>
      <c r="P41" s="113">
        <v>0</v>
      </c>
      <c r="Q41" s="115">
        <f t="shared" si="6"/>
        <v>0</v>
      </c>
      <c r="R41" s="124">
        <v>26</v>
      </c>
      <c r="S41" s="117">
        <f t="shared" si="7"/>
        <v>0.82539682539682535</v>
      </c>
      <c r="T41" s="118">
        <v>724</v>
      </c>
      <c r="U41" s="125">
        <f t="shared" si="8"/>
        <v>22.984126984126984</v>
      </c>
      <c r="V41" s="126">
        <f t="shared" si="9"/>
        <v>28.730158730158731</v>
      </c>
      <c r="W41" s="143">
        <f t="shared" si="10"/>
        <v>51.714285714285715</v>
      </c>
      <c r="X41" s="1"/>
    </row>
    <row r="42" spans="1:24" ht="20.100000000000001" customHeight="1" x14ac:dyDescent="0.2">
      <c r="A42" s="13">
        <v>38</v>
      </c>
      <c r="B42" s="121" t="s">
        <v>87</v>
      </c>
      <c r="C42" s="129">
        <v>5</v>
      </c>
      <c r="D42" s="123">
        <v>31</v>
      </c>
      <c r="E42" s="112">
        <f t="shared" si="0"/>
        <v>1.180952380952381</v>
      </c>
      <c r="F42" s="113">
        <v>143</v>
      </c>
      <c r="G42" s="112">
        <f t="shared" si="1"/>
        <v>5.4476190476190478</v>
      </c>
      <c r="H42" s="113">
        <v>48</v>
      </c>
      <c r="I42" s="112">
        <f t="shared" si="2"/>
        <v>1.8285714285714285</v>
      </c>
      <c r="J42" s="113">
        <v>14</v>
      </c>
      <c r="K42" s="114">
        <f t="shared" si="3"/>
        <v>0.53333333333333333</v>
      </c>
      <c r="L42" s="113">
        <v>1</v>
      </c>
      <c r="M42" s="112">
        <f t="shared" si="4"/>
        <v>3.8095238095238099E-2</v>
      </c>
      <c r="N42" s="113">
        <v>4</v>
      </c>
      <c r="O42" s="112">
        <f t="shared" si="5"/>
        <v>0.15238095238095239</v>
      </c>
      <c r="P42" s="113">
        <v>0</v>
      </c>
      <c r="Q42" s="115">
        <f t="shared" si="6"/>
        <v>0</v>
      </c>
      <c r="R42" s="124">
        <v>17</v>
      </c>
      <c r="S42" s="117">
        <f t="shared" si="7"/>
        <v>0.64761904761904765</v>
      </c>
      <c r="T42" s="118">
        <v>222</v>
      </c>
      <c r="U42" s="125">
        <f t="shared" si="8"/>
        <v>8.4571428571428573</v>
      </c>
      <c r="V42" s="126">
        <f t="shared" si="9"/>
        <v>9.8285714285714292</v>
      </c>
      <c r="W42" s="143">
        <f t="shared" si="10"/>
        <v>18.285714285714285</v>
      </c>
      <c r="X42" s="1"/>
    </row>
    <row r="43" spans="1:24" ht="20.100000000000001" customHeight="1" x14ac:dyDescent="0.2">
      <c r="A43" s="13">
        <v>39</v>
      </c>
      <c r="B43" s="121" t="s">
        <v>31</v>
      </c>
      <c r="C43" s="129">
        <v>3</v>
      </c>
      <c r="D43" s="123">
        <v>49</v>
      </c>
      <c r="E43" s="112">
        <f t="shared" si="0"/>
        <v>3.1111111111111107</v>
      </c>
      <c r="F43" s="113">
        <v>128</v>
      </c>
      <c r="G43" s="112">
        <f t="shared" si="1"/>
        <v>8.1269841269841265</v>
      </c>
      <c r="H43" s="113">
        <v>46</v>
      </c>
      <c r="I43" s="112">
        <f t="shared" si="2"/>
        <v>2.9206349206349209</v>
      </c>
      <c r="J43" s="113">
        <v>33</v>
      </c>
      <c r="K43" s="114">
        <f t="shared" si="3"/>
        <v>2.0952380952380953</v>
      </c>
      <c r="L43" s="113">
        <v>1</v>
      </c>
      <c r="M43" s="112">
        <f t="shared" si="4"/>
        <v>6.3492063492063489E-2</v>
      </c>
      <c r="N43" s="113">
        <v>1</v>
      </c>
      <c r="O43" s="112">
        <f t="shared" si="5"/>
        <v>6.3492063492063489E-2</v>
      </c>
      <c r="P43" s="113">
        <v>0</v>
      </c>
      <c r="Q43" s="115">
        <f t="shared" si="6"/>
        <v>0</v>
      </c>
      <c r="R43" s="124">
        <v>3</v>
      </c>
      <c r="S43" s="117">
        <f t="shared" si="7"/>
        <v>0.19047619047619047</v>
      </c>
      <c r="T43" s="118">
        <v>256</v>
      </c>
      <c r="U43" s="125">
        <f t="shared" si="8"/>
        <v>16.253968253968253</v>
      </c>
      <c r="V43" s="126">
        <f t="shared" si="9"/>
        <v>16.571428571428573</v>
      </c>
      <c r="W43" s="143">
        <f t="shared" si="10"/>
        <v>32.82539682539683</v>
      </c>
      <c r="X43" s="1"/>
    </row>
    <row r="44" spans="1:24" ht="20.100000000000001" customHeight="1" x14ac:dyDescent="0.2">
      <c r="A44" s="13">
        <v>40</v>
      </c>
      <c r="B44" s="121" t="s">
        <v>32</v>
      </c>
      <c r="C44" s="129">
        <v>3</v>
      </c>
      <c r="D44" s="123">
        <v>37</v>
      </c>
      <c r="E44" s="112">
        <f t="shared" si="0"/>
        <v>2.3492063492063493</v>
      </c>
      <c r="F44" s="113">
        <v>249</v>
      </c>
      <c r="G44" s="112">
        <f t="shared" si="1"/>
        <v>15.80952380952381</v>
      </c>
      <c r="H44" s="113">
        <v>62</v>
      </c>
      <c r="I44" s="112">
        <f t="shared" si="2"/>
        <v>3.9365079365079367</v>
      </c>
      <c r="J44" s="113">
        <v>18</v>
      </c>
      <c r="K44" s="114">
        <f t="shared" si="3"/>
        <v>1.1428571428571428</v>
      </c>
      <c r="L44" s="113">
        <v>2</v>
      </c>
      <c r="M44" s="112">
        <f t="shared" si="4"/>
        <v>0.12698412698412698</v>
      </c>
      <c r="N44" s="113">
        <v>4</v>
      </c>
      <c r="O44" s="112">
        <f t="shared" si="5"/>
        <v>0.25396825396825395</v>
      </c>
      <c r="P44" s="113">
        <v>0</v>
      </c>
      <c r="Q44" s="115">
        <f t="shared" si="6"/>
        <v>0</v>
      </c>
      <c r="R44" s="124">
        <v>13</v>
      </c>
      <c r="S44" s="117">
        <f t="shared" si="7"/>
        <v>0.82539682539682535</v>
      </c>
      <c r="T44" s="118">
        <v>220</v>
      </c>
      <c r="U44" s="125">
        <f t="shared" si="8"/>
        <v>13.968253968253967</v>
      </c>
      <c r="V44" s="126">
        <f t="shared" si="9"/>
        <v>24.444444444444446</v>
      </c>
      <c r="W44" s="143">
        <f t="shared" si="10"/>
        <v>38.412698412698411</v>
      </c>
      <c r="X44" s="1"/>
    </row>
    <row r="45" spans="1:24" ht="20.100000000000001" customHeight="1" x14ac:dyDescent="0.2">
      <c r="A45" s="13">
        <v>41</v>
      </c>
      <c r="B45" s="121" t="s">
        <v>33</v>
      </c>
      <c r="C45" s="129">
        <v>3</v>
      </c>
      <c r="D45" s="123">
        <v>40</v>
      </c>
      <c r="E45" s="112">
        <f t="shared" si="0"/>
        <v>2.53968253968254</v>
      </c>
      <c r="F45" s="113">
        <v>180</v>
      </c>
      <c r="G45" s="112">
        <f t="shared" si="1"/>
        <v>11.428571428571429</v>
      </c>
      <c r="H45" s="113">
        <v>71</v>
      </c>
      <c r="I45" s="112">
        <f t="shared" si="2"/>
        <v>4.5079365079365079</v>
      </c>
      <c r="J45" s="113">
        <v>4</v>
      </c>
      <c r="K45" s="114">
        <f t="shared" si="3"/>
        <v>0.25396825396825395</v>
      </c>
      <c r="L45" s="113">
        <v>0</v>
      </c>
      <c r="M45" s="112">
        <f t="shared" si="4"/>
        <v>0</v>
      </c>
      <c r="N45" s="113">
        <v>3</v>
      </c>
      <c r="O45" s="112">
        <f t="shared" si="5"/>
        <v>0.19047619047619047</v>
      </c>
      <c r="P45" s="113">
        <v>1</v>
      </c>
      <c r="Q45" s="115">
        <f t="shared" si="6"/>
        <v>6.3492063492063489E-2</v>
      </c>
      <c r="R45" s="124">
        <v>8</v>
      </c>
      <c r="S45" s="117">
        <f t="shared" si="7"/>
        <v>0.50793650793650791</v>
      </c>
      <c r="T45" s="118">
        <v>196</v>
      </c>
      <c r="U45" s="125">
        <f t="shared" si="8"/>
        <v>12.444444444444443</v>
      </c>
      <c r="V45" s="126">
        <f t="shared" si="9"/>
        <v>19.49206349206349</v>
      </c>
      <c r="W45" s="143">
        <f t="shared" si="10"/>
        <v>31.936507936507933</v>
      </c>
      <c r="X45" s="1"/>
    </row>
    <row r="46" spans="1:24" ht="20.100000000000001" customHeight="1" x14ac:dyDescent="0.2">
      <c r="A46" s="13">
        <v>42</v>
      </c>
      <c r="B46" s="121" t="s">
        <v>88</v>
      </c>
      <c r="C46" s="129">
        <v>3</v>
      </c>
      <c r="D46" s="123">
        <v>26</v>
      </c>
      <c r="E46" s="112">
        <f t="shared" si="0"/>
        <v>1.6507936507936507</v>
      </c>
      <c r="F46" s="113">
        <v>95</v>
      </c>
      <c r="G46" s="112">
        <f t="shared" si="1"/>
        <v>6.0317460317460316</v>
      </c>
      <c r="H46" s="113">
        <v>37</v>
      </c>
      <c r="I46" s="112">
        <f t="shared" si="2"/>
        <v>2.3492063492063493</v>
      </c>
      <c r="J46" s="113">
        <v>11</v>
      </c>
      <c r="K46" s="114">
        <f t="shared" si="3"/>
        <v>0.69841269841269837</v>
      </c>
      <c r="L46" s="113">
        <v>0</v>
      </c>
      <c r="M46" s="112">
        <f t="shared" si="4"/>
        <v>0</v>
      </c>
      <c r="N46" s="113">
        <v>1</v>
      </c>
      <c r="O46" s="112">
        <f t="shared" si="5"/>
        <v>6.3492063492063489E-2</v>
      </c>
      <c r="P46" s="113">
        <v>0</v>
      </c>
      <c r="Q46" s="115">
        <f t="shared" si="6"/>
        <v>0</v>
      </c>
      <c r="R46" s="124">
        <v>2</v>
      </c>
      <c r="S46" s="117">
        <f t="shared" si="7"/>
        <v>0.12698412698412698</v>
      </c>
      <c r="T46" s="118">
        <v>85</v>
      </c>
      <c r="U46" s="125">
        <f t="shared" si="8"/>
        <v>5.3968253968253963</v>
      </c>
      <c r="V46" s="126">
        <f t="shared" si="9"/>
        <v>10.920634920634921</v>
      </c>
      <c r="W46" s="143">
        <f t="shared" si="10"/>
        <v>16.31746031746032</v>
      </c>
      <c r="X46" s="1"/>
    </row>
    <row r="47" spans="1:24" ht="20.100000000000001" customHeight="1" x14ac:dyDescent="0.2">
      <c r="A47" s="13">
        <v>43</v>
      </c>
      <c r="B47" s="121" t="s">
        <v>34</v>
      </c>
      <c r="C47" s="129">
        <v>3</v>
      </c>
      <c r="D47" s="123">
        <v>24</v>
      </c>
      <c r="E47" s="112">
        <f t="shared" si="0"/>
        <v>1.5238095238095237</v>
      </c>
      <c r="F47" s="113">
        <v>143</v>
      </c>
      <c r="G47" s="112">
        <f t="shared" si="1"/>
        <v>9.0793650793650791</v>
      </c>
      <c r="H47" s="113">
        <v>33</v>
      </c>
      <c r="I47" s="112">
        <f t="shared" si="2"/>
        <v>2.0952380952380953</v>
      </c>
      <c r="J47" s="113">
        <v>19</v>
      </c>
      <c r="K47" s="114">
        <f t="shared" si="3"/>
        <v>1.2063492063492063</v>
      </c>
      <c r="L47" s="113">
        <v>0</v>
      </c>
      <c r="M47" s="112">
        <f t="shared" si="4"/>
        <v>0</v>
      </c>
      <c r="N47" s="113">
        <v>3</v>
      </c>
      <c r="O47" s="112">
        <f t="shared" si="5"/>
        <v>0.19047619047619047</v>
      </c>
      <c r="P47" s="113">
        <v>0</v>
      </c>
      <c r="Q47" s="115">
        <f t="shared" si="6"/>
        <v>0</v>
      </c>
      <c r="R47" s="124">
        <v>163</v>
      </c>
      <c r="S47" s="117">
        <f t="shared" si="7"/>
        <v>10.34920634920635</v>
      </c>
      <c r="T47" s="118">
        <v>117</v>
      </c>
      <c r="U47" s="125">
        <f t="shared" si="8"/>
        <v>7.4285714285714288</v>
      </c>
      <c r="V47" s="126">
        <f t="shared" si="9"/>
        <v>24.444444444444446</v>
      </c>
      <c r="W47" s="143">
        <f t="shared" si="10"/>
        <v>31.873015873015873</v>
      </c>
      <c r="X47" s="1"/>
    </row>
    <row r="48" spans="1:24" ht="20.100000000000001" customHeight="1" thickBot="1" x14ac:dyDescent="0.25">
      <c r="A48" s="13">
        <v>44</v>
      </c>
      <c r="B48" s="130" t="s">
        <v>89</v>
      </c>
      <c r="C48" s="131">
        <v>6</v>
      </c>
      <c r="D48" s="123">
        <v>53</v>
      </c>
      <c r="E48" s="112">
        <f t="shared" si="0"/>
        <v>1.6825396825396826</v>
      </c>
      <c r="F48" s="113">
        <v>282</v>
      </c>
      <c r="G48" s="112">
        <f t="shared" si="1"/>
        <v>8.9523809523809526</v>
      </c>
      <c r="H48" s="113">
        <v>141</v>
      </c>
      <c r="I48" s="112">
        <f t="shared" si="2"/>
        <v>4.4761904761904763</v>
      </c>
      <c r="J48" s="113">
        <v>64</v>
      </c>
      <c r="K48" s="114">
        <f t="shared" si="3"/>
        <v>2.0317460317460316</v>
      </c>
      <c r="L48" s="113">
        <v>1</v>
      </c>
      <c r="M48" s="112">
        <f t="shared" si="4"/>
        <v>3.1746031746031744E-2</v>
      </c>
      <c r="N48" s="113">
        <v>3</v>
      </c>
      <c r="O48" s="112">
        <f t="shared" si="5"/>
        <v>9.5238095238095233E-2</v>
      </c>
      <c r="P48" s="113">
        <v>0</v>
      </c>
      <c r="Q48" s="115">
        <f t="shared" si="6"/>
        <v>0</v>
      </c>
      <c r="R48" s="124">
        <v>27</v>
      </c>
      <c r="S48" s="117">
        <f t="shared" si="7"/>
        <v>0.8571428571428571</v>
      </c>
      <c r="T48" s="118">
        <v>378</v>
      </c>
      <c r="U48" s="125">
        <f t="shared" si="8"/>
        <v>12</v>
      </c>
      <c r="V48" s="126">
        <f t="shared" si="9"/>
        <v>18.126984126984127</v>
      </c>
      <c r="W48" s="142">
        <f t="shared" si="10"/>
        <v>30.126984126984127</v>
      </c>
      <c r="X48" s="1"/>
    </row>
    <row r="49" spans="1:24" ht="20.100000000000001" customHeight="1" thickBot="1" x14ac:dyDescent="0.25">
      <c r="A49" s="146" t="s">
        <v>90</v>
      </c>
      <c r="B49" s="146"/>
      <c r="C49" s="132">
        <v>408</v>
      </c>
      <c r="D49" s="133">
        <v>3814</v>
      </c>
      <c r="E49" s="134">
        <f t="shared" si="0"/>
        <v>1.7805788982259569</v>
      </c>
      <c r="F49" s="135">
        <v>31570</v>
      </c>
      <c r="G49" s="134">
        <f t="shared" si="1"/>
        <v>14.738562091503267</v>
      </c>
      <c r="H49" s="135">
        <v>9012</v>
      </c>
      <c r="I49" s="134">
        <f t="shared" si="2"/>
        <v>4.2072829131652663</v>
      </c>
      <c r="J49" s="135">
        <v>6853</v>
      </c>
      <c r="K49" s="134">
        <f t="shared" si="3"/>
        <v>3.1993464052287583</v>
      </c>
      <c r="L49" s="135">
        <v>182</v>
      </c>
      <c r="M49" s="134">
        <f t="shared" si="4"/>
        <v>8.4967320261437912E-2</v>
      </c>
      <c r="N49" s="135">
        <v>609</v>
      </c>
      <c r="O49" s="134">
        <f t="shared" si="5"/>
        <v>0.28431372549019607</v>
      </c>
      <c r="P49" s="135">
        <v>9</v>
      </c>
      <c r="Q49" s="136">
        <f t="shared" si="6"/>
        <v>4.2016806722689082E-3</v>
      </c>
      <c r="R49" s="137">
        <v>2829</v>
      </c>
      <c r="S49" s="134">
        <f t="shared" si="7"/>
        <v>1.3207282913165266</v>
      </c>
      <c r="T49" s="138">
        <v>40516</v>
      </c>
      <c r="U49" s="134">
        <f t="shared" si="8"/>
        <v>18.915032679738562</v>
      </c>
      <c r="V49" s="134">
        <f t="shared" si="9"/>
        <v>25.619981325863677</v>
      </c>
      <c r="W49" s="139">
        <f t="shared" si="10"/>
        <v>44.535014005602243</v>
      </c>
      <c r="X49" s="1"/>
    </row>
    <row r="50" spans="1:24" s="17" customFormat="1" ht="20.100000000000001" customHeight="1" thickBot="1" x14ac:dyDescent="0.25">
      <c r="A50" s="146" t="s">
        <v>66</v>
      </c>
      <c r="B50" s="146"/>
      <c r="C50" s="132">
        <v>408</v>
      </c>
      <c r="D50" s="140">
        <v>4173</v>
      </c>
      <c r="E50" s="134">
        <f t="shared" ref="E50:E51" si="11">D50/C50/5.25</f>
        <v>1.9481792717086837</v>
      </c>
      <c r="F50" s="135">
        <v>34096</v>
      </c>
      <c r="G50" s="134">
        <f t="shared" ref="G50:G51" si="12">F50/C50/5.25</f>
        <v>15.91783380018674</v>
      </c>
      <c r="H50" s="135">
        <v>7949</v>
      </c>
      <c r="I50" s="134">
        <f t="shared" ref="I50:I51" si="13">H50/C50/5.25</f>
        <v>3.7110177404295053</v>
      </c>
      <c r="J50" s="135">
        <v>9599</v>
      </c>
      <c r="K50" s="134">
        <f t="shared" ref="K50:K51" si="14">J50/C50/5.25</f>
        <v>4.4813258636788049</v>
      </c>
      <c r="L50" s="135">
        <v>174</v>
      </c>
      <c r="M50" s="134">
        <f t="shared" ref="M50:M51" si="15">L50/C50/5.25</f>
        <v>8.1232492997198882E-2</v>
      </c>
      <c r="N50" s="135">
        <v>1351</v>
      </c>
      <c r="O50" s="134">
        <f t="shared" ref="O50:O51" si="16">N50/C50/5.25</f>
        <v>0.63071895424836599</v>
      </c>
      <c r="P50" s="135">
        <v>15</v>
      </c>
      <c r="Q50" s="136">
        <f t="shared" ref="Q50:Q51" si="17">P50/C50/5.25</f>
        <v>7.0028011204481795E-3</v>
      </c>
      <c r="R50" s="137">
        <v>3464</v>
      </c>
      <c r="S50" s="134">
        <f t="shared" ref="S50:S51" si="18">R50/C50/5.25</f>
        <v>1.6171802054154996</v>
      </c>
      <c r="T50" s="138">
        <v>43755</v>
      </c>
      <c r="U50" s="134">
        <f t="shared" ref="U50:U51" si="19">T50/C50/5.25</f>
        <v>20.427170868347339</v>
      </c>
      <c r="V50" s="134">
        <f t="shared" ref="V50:V51" si="20">(R50+P50+N50+L50+J50+H50+F50+D50)/C50/5.25</f>
        <v>28.394491129785244</v>
      </c>
      <c r="W50" s="139">
        <f t="shared" ref="W50:W51" si="21">(T50+R50+P50+N50+L50+J50+H50+F50+D50)/C50/5.25</f>
        <v>48.821661998132583</v>
      </c>
      <c r="X50" s="19"/>
    </row>
    <row r="51" spans="1:24" ht="20.100000000000001" customHeight="1" thickBot="1" x14ac:dyDescent="0.25">
      <c r="A51" s="147" t="s">
        <v>57</v>
      </c>
      <c r="B51" s="148"/>
      <c r="C51" s="141">
        <v>408</v>
      </c>
      <c r="D51" s="140">
        <v>5059</v>
      </c>
      <c r="E51" s="134">
        <f t="shared" si="11"/>
        <v>2.361811391223156</v>
      </c>
      <c r="F51" s="135">
        <v>33216</v>
      </c>
      <c r="G51" s="134">
        <f t="shared" si="12"/>
        <v>15.507002801120446</v>
      </c>
      <c r="H51" s="135">
        <v>16620</v>
      </c>
      <c r="I51" s="134">
        <f t="shared" si="13"/>
        <v>7.7591036414565826</v>
      </c>
      <c r="J51" s="135">
        <v>8933</v>
      </c>
      <c r="K51" s="134">
        <f t="shared" si="14"/>
        <v>4.170401493930906</v>
      </c>
      <c r="L51" s="135">
        <v>178</v>
      </c>
      <c r="M51" s="134">
        <f t="shared" si="15"/>
        <v>8.309990662931839E-2</v>
      </c>
      <c r="N51" s="135">
        <v>1378</v>
      </c>
      <c r="O51" s="134">
        <f t="shared" si="16"/>
        <v>0.64332399626517278</v>
      </c>
      <c r="P51" s="135">
        <v>83</v>
      </c>
      <c r="Q51" s="136">
        <f t="shared" si="17"/>
        <v>3.8748832866479926E-2</v>
      </c>
      <c r="R51" s="137">
        <v>3540</v>
      </c>
      <c r="S51" s="134">
        <f t="shared" si="18"/>
        <v>1.6526610644257702</v>
      </c>
      <c r="T51" s="137">
        <v>42906</v>
      </c>
      <c r="U51" s="134">
        <f t="shared" si="19"/>
        <v>20.030812324929972</v>
      </c>
      <c r="V51" s="134">
        <f t="shared" si="20"/>
        <v>32.216153127917835</v>
      </c>
      <c r="W51" s="139">
        <f t="shared" si="21"/>
        <v>52.24696545284781</v>
      </c>
      <c r="X51" s="1"/>
    </row>
    <row r="52" spans="1:24" ht="9.75" customHeight="1" x14ac:dyDescent="0.2">
      <c r="A52" s="3"/>
      <c r="B52" s="3"/>
      <c r="C52" s="18"/>
      <c r="D52" s="3"/>
      <c r="E52" s="3"/>
      <c r="F52" s="3"/>
      <c r="G52" s="3"/>
      <c r="H52" s="3"/>
      <c r="I52" s="3"/>
      <c r="J52" s="6"/>
      <c r="K52" s="3"/>
      <c r="L52" s="3"/>
      <c r="M52" s="3"/>
      <c r="N52" s="3"/>
      <c r="O52" s="3"/>
      <c r="P52" s="3"/>
      <c r="Q52" s="3"/>
      <c r="R52" s="3"/>
      <c r="S52" s="3"/>
    </row>
    <row r="54" spans="1:24" ht="17.25" customHeight="1" x14ac:dyDescent="0.2"/>
    <row r="55" spans="1:24" ht="17.25" customHeight="1" x14ac:dyDescent="0.2"/>
    <row r="56" spans="1:24" ht="17.25" customHeight="1" x14ac:dyDescent="0.2"/>
    <row r="65" spans="3:3" x14ac:dyDescent="0.2">
      <c r="C65"/>
    </row>
    <row r="66" spans="3:3" x14ac:dyDescent="0.2">
      <c r="C66"/>
    </row>
    <row r="68" spans="3:3" x14ac:dyDescent="0.2">
      <c r="C68"/>
    </row>
    <row r="69" spans="3:3" x14ac:dyDescent="0.2">
      <c r="C69"/>
    </row>
    <row r="70" spans="3:3" x14ac:dyDescent="0.2">
      <c r="C70"/>
    </row>
  </sheetData>
  <mergeCells count="20">
    <mergeCell ref="A1:W1"/>
    <mergeCell ref="T2:T4"/>
    <mergeCell ref="W2:W4"/>
    <mergeCell ref="L2:S2"/>
    <mergeCell ref="R3:S3"/>
    <mergeCell ref="U2:U4"/>
    <mergeCell ref="A2:B4"/>
    <mergeCell ref="V2:V4"/>
    <mergeCell ref="P3:Q3"/>
    <mergeCell ref="N3:O3"/>
    <mergeCell ref="D2:K2"/>
    <mergeCell ref="J3:K3"/>
    <mergeCell ref="A50:B50"/>
    <mergeCell ref="A51:B51"/>
    <mergeCell ref="L3:M3"/>
    <mergeCell ref="C2:C4"/>
    <mergeCell ref="D3:E3"/>
    <mergeCell ref="F3:G3"/>
    <mergeCell ref="H3:I3"/>
    <mergeCell ref="A49:B49"/>
  </mergeCells>
  <phoneticPr fontId="1" type="noConversion"/>
  <printOptions horizontalCentered="1"/>
  <pageMargins left="0.19685039370078741" right="0.39370078740157483" top="0" bottom="0" header="0.51181102362204722" footer="0.39370078740157483"/>
  <pageSetup paperSize="9" scale="73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zoomScale="175" zoomScaleNormal="175" workbookViewId="0">
      <selection sqref="A1:R1"/>
    </sheetView>
  </sheetViews>
  <sheetFormatPr defaultRowHeight="12.75" x14ac:dyDescent="0.2"/>
  <cols>
    <col min="1" max="1" width="2.42578125" customWidth="1"/>
    <col min="2" max="2" width="20.42578125" customWidth="1"/>
    <col min="3" max="4" width="5.7109375" customWidth="1"/>
    <col min="5" max="5" width="7.140625" customWidth="1"/>
    <col min="6" max="6" width="4.42578125" customWidth="1"/>
    <col min="7" max="8" width="6.85546875" customWidth="1"/>
    <col min="9" max="9" width="7.140625" customWidth="1"/>
    <col min="10" max="10" width="4.85546875" customWidth="1"/>
    <col min="11" max="12" width="7.42578125" customWidth="1"/>
    <col min="13" max="13" width="6.5703125" customWidth="1"/>
    <col min="14" max="14" width="4.5703125" customWidth="1"/>
    <col min="15" max="16" width="6.28515625" customWidth="1"/>
    <col min="17" max="17" width="7" customWidth="1"/>
    <col min="18" max="18" width="5.5703125" customWidth="1"/>
  </cols>
  <sheetData>
    <row r="1" spans="1:18" ht="28.5" customHeight="1" thickBot="1" x14ac:dyDescent="0.25">
      <c r="A1" s="187" t="s">
        <v>102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2" spans="1:18" ht="3.75" hidden="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9"/>
      <c r="L2" s="9"/>
      <c r="M2" s="9"/>
      <c r="N2" s="9"/>
    </row>
    <row r="3" spans="1:18" ht="45.75" customHeight="1" thickBot="1" x14ac:dyDescent="0.25">
      <c r="A3" s="199" t="s">
        <v>0</v>
      </c>
      <c r="B3" s="200"/>
      <c r="C3" s="188" t="s">
        <v>58</v>
      </c>
      <c r="D3" s="189"/>
      <c r="E3" s="189"/>
      <c r="F3" s="190"/>
      <c r="G3" s="191" t="s">
        <v>59</v>
      </c>
      <c r="H3" s="192"/>
      <c r="I3" s="192"/>
      <c r="J3" s="193"/>
      <c r="K3" s="191" t="s">
        <v>60</v>
      </c>
      <c r="L3" s="192"/>
      <c r="M3" s="192"/>
      <c r="N3" s="193"/>
      <c r="O3" s="194" t="s">
        <v>61</v>
      </c>
      <c r="P3" s="195"/>
      <c r="Q3" s="195"/>
      <c r="R3" s="196"/>
    </row>
    <row r="4" spans="1:18" ht="12.75" customHeight="1" x14ac:dyDescent="0.2">
      <c r="A4" s="201"/>
      <c r="B4" s="202"/>
      <c r="C4" s="183" t="s">
        <v>74</v>
      </c>
      <c r="D4" s="183" t="s">
        <v>62</v>
      </c>
      <c r="E4" s="183" t="s">
        <v>68</v>
      </c>
      <c r="F4" s="185" t="s">
        <v>37</v>
      </c>
      <c r="G4" s="183" t="s">
        <v>73</v>
      </c>
      <c r="H4" s="183" t="s">
        <v>63</v>
      </c>
      <c r="I4" s="183" t="s">
        <v>69</v>
      </c>
      <c r="J4" s="185" t="s">
        <v>37</v>
      </c>
      <c r="K4" s="183" t="s">
        <v>75</v>
      </c>
      <c r="L4" s="183" t="s">
        <v>64</v>
      </c>
      <c r="M4" s="183" t="s">
        <v>71</v>
      </c>
      <c r="N4" s="185" t="s">
        <v>37</v>
      </c>
      <c r="O4" s="181" t="s">
        <v>65</v>
      </c>
      <c r="P4" s="181" t="s">
        <v>67</v>
      </c>
      <c r="Q4" s="183" t="s">
        <v>70</v>
      </c>
      <c r="R4" s="185" t="s">
        <v>37</v>
      </c>
    </row>
    <row r="5" spans="1:18" ht="106.5" customHeight="1" thickBot="1" x14ac:dyDescent="0.25">
      <c r="A5" s="203"/>
      <c r="B5" s="204"/>
      <c r="C5" s="184"/>
      <c r="D5" s="184"/>
      <c r="E5" s="184"/>
      <c r="F5" s="186"/>
      <c r="G5" s="184"/>
      <c r="H5" s="184"/>
      <c r="I5" s="184"/>
      <c r="J5" s="186"/>
      <c r="K5" s="184"/>
      <c r="L5" s="184"/>
      <c r="M5" s="184"/>
      <c r="N5" s="186"/>
      <c r="O5" s="182"/>
      <c r="P5" s="182"/>
      <c r="Q5" s="184"/>
      <c r="R5" s="186"/>
    </row>
    <row r="6" spans="1:18" ht="18" customHeight="1" x14ac:dyDescent="0.2">
      <c r="A6" s="14">
        <v>1</v>
      </c>
      <c r="B6" s="80" t="s">
        <v>6</v>
      </c>
      <c r="C6" s="65">
        <v>231</v>
      </c>
      <c r="D6" s="47">
        <v>12</v>
      </c>
      <c r="E6" s="41" t="s">
        <v>72</v>
      </c>
      <c r="F6" s="72">
        <v>0</v>
      </c>
      <c r="G6" s="47">
        <v>2520</v>
      </c>
      <c r="H6" s="47">
        <v>57</v>
      </c>
      <c r="I6" s="41" t="s">
        <v>72</v>
      </c>
      <c r="J6" s="75">
        <v>0</v>
      </c>
      <c r="K6" s="47">
        <v>761</v>
      </c>
      <c r="L6" s="47">
        <v>0</v>
      </c>
      <c r="M6" s="41" t="s">
        <v>72</v>
      </c>
      <c r="N6" s="76">
        <v>0</v>
      </c>
      <c r="O6" s="47">
        <v>646</v>
      </c>
      <c r="P6" s="48">
        <v>189</v>
      </c>
      <c r="Q6" s="45" t="s">
        <v>72</v>
      </c>
      <c r="R6" s="75">
        <v>0</v>
      </c>
    </row>
    <row r="7" spans="1:18" ht="18" customHeight="1" x14ac:dyDescent="0.2">
      <c r="A7" s="14">
        <v>2</v>
      </c>
      <c r="B7" s="81" t="s">
        <v>7</v>
      </c>
      <c r="C7" s="66">
        <v>208</v>
      </c>
      <c r="D7" s="47">
        <v>13</v>
      </c>
      <c r="E7" s="41" t="s">
        <v>72</v>
      </c>
      <c r="F7" s="73">
        <v>0</v>
      </c>
      <c r="G7" s="47">
        <v>1826</v>
      </c>
      <c r="H7" s="47">
        <v>28</v>
      </c>
      <c r="I7" s="41" t="s">
        <v>72</v>
      </c>
      <c r="J7" s="74">
        <v>0</v>
      </c>
      <c r="K7" s="47">
        <v>575</v>
      </c>
      <c r="L7" s="47">
        <v>0</v>
      </c>
      <c r="M7" s="41" t="s">
        <v>72</v>
      </c>
      <c r="N7" s="74">
        <v>0</v>
      </c>
      <c r="O7" s="47">
        <v>401</v>
      </c>
      <c r="P7" s="49">
        <v>216</v>
      </c>
      <c r="Q7" s="45" t="s">
        <v>72</v>
      </c>
      <c r="R7" s="74">
        <v>0</v>
      </c>
    </row>
    <row r="8" spans="1:18" ht="18" customHeight="1" x14ac:dyDescent="0.2">
      <c r="A8" s="14">
        <v>3</v>
      </c>
      <c r="B8" s="81" t="s">
        <v>8</v>
      </c>
      <c r="C8" s="66">
        <v>199</v>
      </c>
      <c r="D8" s="47">
        <v>3</v>
      </c>
      <c r="E8" s="41" t="s">
        <v>72</v>
      </c>
      <c r="F8" s="73">
        <v>0</v>
      </c>
      <c r="G8" s="47">
        <v>1900</v>
      </c>
      <c r="H8" s="47">
        <v>29</v>
      </c>
      <c r="I8" s="41" t="s">
        <v>72</v>
      </c>
      <c r="J8" s="74">
        <v>0</v>
      </c>
      <c r="K8" s="47">
        <v>228</v>
      </c>
      <c r="L8" s="47">
        <v>0</v>
      </c>
      <c r="M8" s="41" t="s">
        <v>72</v>
      </c>
      <c r="N8" s="74">
        <v>0</v>
      </c>
      <c r="O8" s="47">
        <v>320</v>
      </c>
      <c r="P8" s="49">
        <v>276</v>
      </c>
      <c r="Q8" s="45" t="s">
        <v>72</v>
      </c>
      <c r="R8" s="74">
        <v>0</v>
      </c>
    </row>
    <row r="9" spans="1:18" ht="18" customHeight="1" x14ac:dyDescent="0.2">
      <c r="A9" s="14">
        <v>4</v>
      </c>
      <c r="B9" s="81" t="s">
        <v>9</v>
      </c>
      <c r="C9" s="66">
        <v>129</v>
      </c>
      <c r="D9" s="47">
        <v>9</v>
      </c>
      <c r="E9" s="41" t="s">
        <v>72</v>
      </c>
      <c r="F9" s="73">
        <v>0</v>
      </c>
      <c r="G9" s="47">
        <v>1172</v>
      </c>
      <c r="H9" s="50">
        <v>12</v>
      </c>
      <c r="I9" s="41" t="s">
        <v>72</v>
      </c>
      <c r="J9" s="74">
        <v>0</v>
      </c>
      <c r="K9" s="47">
        <v>279</v>
      </c>
      <c r="L9" s="51">
        <v>1</v>
      </c>
      <c r="M9" s="41" t="s">
        <v>72</v>
      </c>
      <c r="N9" s="74">
        <v>0</v>
      </c>
      <c r="O9" s="47">
        <v>148</v>
      </c>
      <c r="P9" s="49">
        <v>106</v>
      </c>
      <c r="Q9" s="45" t="s">
        <v>72</v>
      </c>
      <c r="R9" s="74">
        <v>0</v>
      </c>
    </row>
    <row r="10" spans="1:18" ht="18" customHeight="1" x14ac:dyDescent="0.2">
      <c r="A10" s="14">
        <v>5</v>
      </c>
      <c r="B10" s="81" t="s">
        <v>10</v>
      </c>
      <c r="C10" s="66">
        <v>164</v>
      </c>
      <c r="D10" s="47">
        <v>16</v>
      </c>
      <c r="E10" s="41" t="s">
        <v>72</v>
      </c>
      <c r="F10" s="73">
        <v>0</v>
      </c>
      <c r="G10" s="47">
        <v>3452</v>
      </c>
      <c r="H10" s="47">
        <v>90</v>
      </c>
      <c r="I10" s="41" t="s">
        <v>72</v>
      </c>
      <c r="J10" s="74">
        <v>0</v>
      </c>
      <c r="K10" s="47">
        <v>1052</v>
      </c>
      <c r="L10" s="47">
        <v>0</v>
      </c>
      <c r="M10" s="41" t="s">
        <v>72</v>
      </c>
      <c r="N10" s="74">
        <v>0</v>
      </c>
      <c r="O10" s="47">
        <v>588</v>
      </c>
      <c r="P10" s="49">
        <v>388</v>
      </c>
      <c r="Q10" s="45" t="s">
        <v>72</v>
      </c>
      <c r="R10" s="74">
        <v>0</v>
      </c>
    </row>
    <row r="11" spans="1:18" ht="18" customHeight="1" x14ac:dyDescent="0.2">
      <c r="A11" s="14">
        <v>6</v>
      </c>
      <c r="B11" s="81" t="s">
        <v>11</v>
      </c>
      <c r="C11" s="66">
        <v>147</v>
      </c>
      <c r="D11" s="47">
        <v>4</v>
      </c>
      <c r="E11" s="41" t="s">
        <v>72</v>
      </c>
      <c r="F11" s="73">
        <v>0</v>
      </c>
      <c r="G11" s="47">
        <v>1400</v>
      </c>
      <c r="H11" s="47">
        <v>44</v>
      </c>
      <c r="I11" s="41" t="s">
        <v>72</v>
      </c>
      <c r="J11" s="74">
        <v>0</v>
      </c>
      <c r="K11" s="47">
        <v>357</v>
      </c>
      <c r="L11" s="47">
        <v>0</v>
      </c>
      <c r="M11" s="41" t="s">
        <v>72</v>
      </c>
      <c r="N11" s="74">
        <v>0</v>
      </c>
      <c r="O11" s="47">
        <v>219</v>
      </c>
      <c r="P11" s="49">
        <v>113</v>
      </c>
      <c r="Q11" s="45" t="s">
        <v>72</v>
      </c>
      <c r="R11" s="74">
        <v>0</v>
      </c>
    </row>
    <row r="12" spans="1:18" ht="18" customHeight="1" x14ac:dyDescent="0.2">
      <c r="A12" s="14">
        <v>7</v>
      </c>
      <c r="B12" s="81" t="s">
        <v>12</v>
      </c>
      <c r="C12" s="66">
        <v>154</v>
      </c>
      <c r="D12" s="47">
        <v>10</v>
      </c>
      <c r="E12" s="41" t="s">
        <v>72</v>
      </c>
      <c r="F12" s="73">
        <v>0</v>
      </c>
      <c r="G12" s="47">
        <v>1599</v>
      </c>
      <c r="H12" s="47">
        <v>41</v>
      </c>
      <c r="I12" s="41" t="s">
        <v>72</v>
      </c>
      <c r="J12" s="74">
        <v>0</v>
      </c>
      <c r="K12" s="47">
        <v>469</v>
      </c>
      <c r="L12" s="47">
        <v>1</v>
      </c>
      <c r="M12" s="41" t="s">
        <v>72</v>
      </c>
      <c r="N12" s="74">
        <v>0</v>
      </c>
      <c r="O12" s="47">
        <v>187</v>
      </c>
      <c r="P12" s="49">
        <v>219</v>
      </c>
      <c r="Q12" s="45" t="s">
        <v>72</v>
      </c>
      <c r="R12" s="74">
        <v>0</v>
      </c>
    </row>
    <row r="13" spans="1:18" s="12" customFormat="1" ht="18" customHeight="1" x14ac:dyDescent="0.2">
      <c r="A13" s="14">
        <v>8</v>
      </c>
      <c r="B13" s="81" t="s">
        <v>13</v>
      </c>
      <c r="C13" s="66">
        <v>149</v>
      </c>
      <c r="D13" s="47">
        <v>8</v>
      </c>
      <c r="E13" s="41" t="s">
        <v>72</v>
      </c>
      <c r="F13" s="73">
        <v>0</v>
      </c>
      <c r="G13" s="47">
        <v>1678</v>
      </c>
      <c r="H13" s="47">
        <v>30</v>
      </c>
      <c r="I13" s="41" t="s">
        <v>72</v>
      </c>
      <c r="J13" s="74">
        <v>0</v>
      </c>
      <c r="K13" s="47">
        <v>591</v>
      </c>
      <c r="L13" s="47">
        <v>2</v>
      </c>
      <c r="M13" s="41" t="s">
        <v>72</v>
      </c>
      <c r="N13" s="74">
        <v>0</v>
      </c>
      <c r="O13" s="47">
        <v>259</v>
      </c>
      <c r="P13" s="49">
        <v>78</v>
      </c>
      <c r="Q13" s="45" t="s">
        <v>72</v>
      </c>
      <c r="R13" s="74">
        <v>0</v>
      </c>
    </row>
    <row r="14" spans="1:18" ht="18" customHeight="1" x14ac:dyDescent="0.2">
      <c r="A14" s="13">
        <v>9</v>
      </c>
      <c r="B14" s="81" t="s">
        <v>14</v>
      </c>
      <c r="C14" s="66">
        <v>33</v>
      </c>
      <c r="D14" s="47">
        <v>1</v>
      </c>
      <c r="E14" s="41" t="s">
        <v>72</v>
      </c>
      <c r="F14" s="73">
        <v>0</v>
      </c>
      <c r="G14" s="47">
        <v>155</v>
      </c>
      <c r="H14" s="47">
        <v>3</v>
      </c>
      <c r="I14" s="41" t="s">
        <v>72</v>
      </c>
      <c r="J14" s="74">
        <v>0</v>
      </c>
      <c r="K14" s="47">
        <v>43</v>
      </c>
      <c r="L14" s="47">
        <v>0</v>
      </c>
      <c r="M14" s="41" t="s">
        <v>72</v>
      </c>
      <c r="N14" s="74">
        <v>0</v>
      </c>
      <c r="O14" s="47">
        <v>15</v>
      </c>
      <c r="P14" s="49">
        <v>8</v>
      </c>
      <c r="Q14" s="45" t="s">
        <v>72</v>
      </c>
      <c r="R14" s="74">
        <v>0</v>
      </c>
    </row>
    <row r="15" spans="1:18" ht="18" customHeight="1" x14ac:dyDescent="0.2">
      <c r="A15" s="13">
        <v>10</v>
      </c>
      <c r="B15" s="81" t="s">
        <v>15</v>
      </c>
      <c r="C15" s="66">
        <v>180</v>
      </c>
      <c r="D15" s="47">
        <v>11</v>
      </c>
      <c r="E15" s="41" t="s">
        <v>72</v>
      </c>
      <c r="F15" s="73">
        <v>0</v>
      </c>
      <c r="G15" s="47">
        <v>1201</v>
      </c>
      <c r="H15" s="47">
        <v>8</v>
      </c>
      <c r="I15" s="41" t="s">
        <v>72</v>
      </c>
      <c r="J15" s="74">
        <v>0</v>
      </c>
      <c r="K15" s="47">
        <v>313</v>
      </c>
      <c r="L15" s="47">
        <v>0</v>
      </c>
      <c r="M15" s="41" t="s">
        <v>72</v>
      </c>
      <c r="N15" s="74">
        <v>0</v>
      </c>
      <c r="O15" s="47">
        <v>284</v>
      </c>
      <c r="P15" s="49">
        <v>49</v>
      </c>
      <c r="Q15" s="45" t="s">
        <v>72</v>
      </c>
      <c r="R15" s="74">
        <v>0</v>
      </c>
    </row>
    <row r="16" spans="1:18" ht="18" customHeight="1" x14ac:dyDescent="0.2">
      <c r="A16" s="13">
        <v>11</v>
      </c>
      <c r="B16" s="81" t="s">
        <v>16</v>
      </c>
      <c r="C16" s="66">
        <v>105</v>
      </c>
      <c r="D16" s="47">
        <v>6</v>
      </c>
      <c r="E16" s="41" t="s">
        <v>72</v>
      </c>
      <c r="F16" s="73">
        <v>0</v>
      </c>
      <c r="G16" s="47">
        <v>724</v>
      </c>
      <c r="H16" s="47">
        <v>10</v>
      </c>
      <c r="I16" s="41" t="s">
        <v>72</v>
      </c>
      <c r="J16" s="74">
        <v>0</v>
      </c>
      <c r="K16" s="47">
        <v>251</v>
      </c>
      <c r="L16" s="47">
        <v>0</v>
      </c>
      <c r="M16" s="41" t="s">
        <v>72</v>
      </c>
      <c r="N16" s="74">
        <v>0</v>
      </c>
      <c r="O16" s="47">
        <v>143</v>
      </c>
      <c r="P16" s="49">
        <v>57</v>
      </c>
      <c r="Q16" s="45" t="s">
        <v>72</v>
      </c>
      <c r="R16" s="74">
        <v>0</v>
      </c>
    </row>
    <row r="17" spans="1:18" ht="18" customHeight="1" x14ac:dyDescent="0.2">
      <c r="A17" s="13">
        <v>12</v>
      </c>
      <c r="B17" s="81" t="s">
        <v>17</v>
      </c>
      <c r="C17" s="66">
        <v>148</v>
      </c>
      <c r="D17" s="47">
        <v>3</v>
      </c>
      <c r="E17" s="41" t="s">
        <v>72</v>
      </c>
      <c r="F17" s="73">
        <v>0</v>
      </c>
      <c r="G17" s="47">
        <v>765</v>
      </c>
      <c r="H17" s="47">
        <v>11</v>
      </c>
      <c r="I17" s="41" t="s">
        <v>72</v>
      </c>
      <c r="J17" s="74">
        <v>0</v>
      </c>
      <c r="K17" s="47">
        <v>150</v>
      </c>
      <c r="L17" s="47">
        <v>0</v>
      </c>
      <c r="M17" s="41" t="s">
        <v>72</v>
      </c>
      <c r="N17" s="74">
        <v>0</v>
      </c>
      <c r="O17" s="47">
        <v>101</v>
      </c>
      <c r="P17" s="49">
        <v>31</v>
      </c>
      <c r="Q17" s="45" t="s">
        <v>72</v>
      </c>
      <c r="R17" s="74">
        <v>0</v>
      </c>
    </row>
    <row r="18" spans="1:18" ht="18" customHeight="1" x14ac:dyDescent="0.2">
      <c r="A18" s="13">
        <v>13</v>
      </c>
      <c r="B18" s="81" t="s">
        <v>18</v>
      </c>
      <c r="C18" s="66">
        <v>186</v>
      </c>
      <c r="D18" s="47">
        <v>7</v>
      </c>
      <c r="E18" s="41" t="s">
        <v>72</v>
      </c>
      <c r="F18" s="73">
        <v>0</v>
      </c>
      <c r="G18" s="47">
        <v>1221</v>
      </c>
      <c r="H18" s="47">
        <v>14</v>
      </c>
      <c r="I18" s="41" t="s">
        <v>72</v>
      </c>
      <c r="J18" s="74">
        <v>0</v>
      </c>
      <c r="K18" s="47">
        <v>497</v>
      </c>
      <c r="L18" s="47">
        <v>0</v>
      </c>
      <c r="M18" s="41" t="s">
        <v>72</v>
      </c>
      <c r="N18" s="74">
        <v>0</v>
      </c>
      <c r="O18" s="47">
        <v>192</v>
      </c>
      <c r="P18" s="49">
        <v>78</v>
      </c>
      <c r="Q18" s="45" t="s">
        <v>72</v>
      </c>
      <c r="R18" s="74">
        <v>0</v>
      </c>
    </row>
    <row r="19" spans="1:18" ht="18" customHeight="1" x14ac:dyDescent="0.2">
      <c r="A19" s="13">
        <v>14</v>
      </c>
      <c r="B19" s="81" t="s">
        <v>78</v>
      </c>
      <c r="C19" s="66">
        <v>25</v>
      </c>
      <c r="D19" s="47">
        <v>2</v>
      </c>
      <c r="E19" s="41" t="s">
        <v>72</v>
      </c>
      <c r="F19" s="73">
        <v>0</v>
      </c>
      <c r="G19" s="47">
        <v>121</v>
      </c>
      <c r="H19" s="47">
        <v>2</v>
      </c>
      <c r="I19" s="41" t="s">
        <v>72</v>
      </c>
      <c r="J19" s="74">
        <v>0</v>
      </c>
      <c r="K19" s="47">
        <v>28</v>
      </c>
      <c r="L19" s="47">
        <v>0</v>
      </c>
      <c r="M19" s="41" t="s">
        <v>72</v>
      </c>
      <c r="N19" s="74">
        <v>0</v>
      </c>
      <c r="O19" s="47">
        <v>17</v>
      </c>
      <c r="P19" s="49">
        <v>4</v>
      </c>
      <c r="Q19" s="45" t="s">
        <v>72</v>
      </c>
      <c r="R19" s="74">
        <v>0</v>
      </c>
    </row>
    <row r="20" spans="1:18" ht="18" customHeight="1" x14ac:dyDescent="0.2">
      <c r="A20" s="13">
        <v>15</v>
      </c>
      <c r="B20" s="81" t="s">
        <v>19</v>
      </c>
      <c r="C20" s="66">
        <v>10</v>
      </c>
      <c r="D20" s="47">
        <v>0</v>
      </c>
      <c r="E20" s="41" t="s">
        <v>72</v>
      </c>
      <c r="F20" s="73">
        <v>0</v>
      </c>
      <c r="G20" s="47">
        <v>60</v>
      </c>
      <c r="H20" s="47">
        <v>0</v>
      </c>
      <c r="I20" s="41" t="s">
        <v>72</v>
      </c>
      <c r="J20" s="74">
        <v>0</v>
      </c>
      <c r="K20" s="47">
        <v>74</v>
      </c>
      <c r="L20" s="47">
        <v>0</v>
      </c>
      <c r="M20" s="41" t="s">
        <v>72</v>
      </c>
      <c r="N20" s="74">
        <v>0</v>
      </c>
      <c r="O20" s="47">
        <v>8</v>
      </c>
      <c r="P20" s="49">
        <v>1</v>
      </c>
      <c r="Q20" s="45" t="s">
        <v>72</v>
      </c>
      <c r="R20" s="74">
        <v>0</v>
      </c>
    </row>
    <row r="21" spans="1:18" ht="18" customHeight="1" x14ac:dyDescent="0.2">
      <c r="A21" s="13">
        <v>16</v>
      </c>
      <c r="B21" s="81" t="s">
        <v>79</v>
      </c>
      <c r="C21" s="66">
        <v>34</v>
      </c>
      <c r="D21" s="47">
        <v>3</v>
      </c>
      <c r="E21" s="41" t="s">
        <v>72</v>
      </c>
      <c r="F21" s="73">
        <v>0</v>
      </c>
      <c r="G21" s="47">
        <v>197</v>
      </c>
      <c r="H21" s="47">
        <v>12</v>
      </c>
      <c r="I21" s="41" t="s">
        <v>72</v>
      </c>
      <c r="J21" s="74">
        <v>0</v>
      </c>
      <c r="K21" s="47">
        <v>108</v>
      </c>
      <c r="L21" s="47">
        <v>0</v>
      </c>
      <c r="M21" s="41" t="s">
        <v>72</v>
      </c>
      <c r="N21" s="74">
        <v>0</v>
      </c>
      <c r="O21" s="47">
        <v>21</v>
      </c>
      <c r="P21" s="49">
        <v>13</v>
      </c>
      <c r="Q21" s="45" t="s">
        <v>72</v>
      </c>
      <c r="R21" s="74">
        <v>0</v>
      </c>
    </row>
    <row r="22" spans="1:18" ht="18" customHeight="1" x14ac:dyDescent="0.2">
      <c r="A22" s="13">
        <v>17</v>
      </c>
      <c r="B22" s="81" t="s">
        <v>36</v>
      </c>
      <c r="C22" s="66">
        <v>56</v>
      </c>
      <c r="D22" s="47">
        <v>4</v>
      </c>
      <c r="E22" s="41" t="s">
        <v>72</v>
      </c>
      <c r="F22" s="73">
        <v>0</v>
      </c>
      <c r="G22" s="47">
        <v>412</v>
      </c>
      <c r="H22" s="47">
        <v>6</v>
      </c>
      <c r="I22" s="41" t="s">
        <v>72</v>
      </c>
      <c r="J22" s="74">
        <v>0</v>
      </c>
      <c r="K22" s="47">
        <v>95</v>
      </c>
      <c r="L22" s="47">
        <v>1</v>
      </c>
      <c r="M22" s="41" t="s">
        <v>72</v>
      </c>
      <c r="N22" s="74">
        <v>0</v>
      </c>
      <c r="O22" s="47">
        <v>32</v>
      </c>
      <c r="P22" s="49">
        <v>22</v>
      </c>
      <c r="Q22" s="45" t="s">
        <v>72</v>
      </c>
      <c r="R22" s="74">
        <v>0</v>
      </c>
    </row>
    <row r="23" spans="1:18" ht="18" customHeight="1" x14ac:dyDescent="0.2">
      <c r="A23" s="13">
        <v>18</v>
      </c>
      <c r="B23" s="81" t="s">
        <v>80</v>
      </c>
      <c r="C23" s="66">
        <v>26</v>
      </c>
      <c r="D23" s="47">
        <v>0</v>
      </c>
      <c r="E23" s="41" t="s">
        <v>72</v>
      </c>
      <c r="F23" s="73">
        <v>0</v>
      </c>
      <c r="G23" s="47">
        <v>218</v>
      </c>
      <c r="H23" s="47">
        <v>1</v>
      </c>
      <c r="I23" s="41" t="s">
        <v>72</v>
      </c>
      <c r="J23" s="74">
        <v>0</v>
      </c>
      <c r="K23" s="47">
        <v>79</v>
      </c>
      <c r="L23" s="47">
        <v>0</v>
      </c>
      <c r="M23" s="41" t="s">
        <v>72</v>
      </c>
      <c r="N23" s="74">
        <v>0</v>
      </c>
      <c r="O23" s="47">
        <v>25</v>
      </c>
      <c r="P23" s="49">
        <v>6</v>
      </c>
      <c r="Q23" s="45" t="s">
        <v>72</v>
      </c>
      <c r="R23" s="74">
        <v>0</v>
      </c>
    </row>
    <row r="24" spans="1:18" ht="18" customHeight="1" x14ac:dyDescent="0.2">
      <c r="A24" s="13">
        <v>19</v>
      </c>
      <c r="B24" s="81" t="s">
        <v>20</v>
      </c>
      <c r="C24" s="66">
        <v>109</v>
      </c>
      <c r="D24" s="47">
        <v>2</v>
      </c>
      <c r="E24" s="41" t="s">
        <v>72</v>
      </c>
      <c r="F24" s="73">
        <v>0</v>
      </c>
      <c r="G24" s="47">
        <v>701</v>
      </c>
      <c r="H24" s="47">
        <v>16</v>
      </c>
      <c r="I24" s="41" t="s">
        <v>72</v>
      </c>
      <c r="J24" s="74">
        <v>0</v>
      </c>
      <c r="K24" s="47">
        <v>163</v>
      </c>
      <c r="L24" s="47">
        <v>0</v>
      </c>
      <c r="M24" s="41" t="s">
        <v>72</v>
      </c>
      <c r="N24" s="74">
        <v>0</v>
      </c>
      <c r="O24" s="47">
        <v>69</v>
      </c>
      <c r="P24" s="49">
        <v>43</v>
      </c>
      <c r="Q24" s="45" t="s">
        <v>72</v>
      </c>
      <c r="R24" s="74">
        <v>0</v>
      </c>
    </row>
    <row r="25" spans="1:18" ht="18" customHeight="1" x14ac:dyDescent="0.2">
      <c r="A25" s="13">
        <v>20</v>
      </c>
      <c r="B25" s="81" t="s">
        <v>21</v>
      </c>
      <c r="C25" s="66">
        <v>117</v>
      </c>
      <c r="D25" s="47">
        <v>9</v>
      </c>
      <c r="E25" s="41" t="s">
        <v>72</v>
      </c>
      <c r="F25" s="73">
        <v>0</v>
      </c>
      <c r="G25" s="47">
        <v>897</v>
      </c>
      <c r="H25" s="47">
        <v>13</v>
      </c>
      <c r="I25" s="41" t="s">
        <v>72</v>
      </c>
      <c r="J25" s="74">
        <v>0</v>
      </c>
      <c r="K25" s="47">
        <v>167</v>
      </c>
      <c r="L25" s="47">
        <v>1</v>
      </c>
      <c r="M25" s="41" t="s">
        <v>72</v>
      </c>
      <c r="N25" s="74">
        <v>0</v>
      </c>
      <c r="O25" s="47">
        <v>156</v>
      </c>
      <c r="P25" s="49">
        <v>44</v>
      </c>
      <c r="Q25" s="45" t="s">
        <v>72</v>
      </c>
      <c r="R25" s="74">
        <v>0</v>
      </c>
    </row>
    <row r="26" spans="1:18" ht="18" customHeight="1" x14ac:dyDescent="0.2">
      <c r="A26" s="13">
        <v>21</v>
      </c>
      <c r="B26" s="81" t="s">
        <v>45</v>
      </c>
      <c r="C26" s="66">
        <v>39</v>
      </c>
      <c r="D26" s="47">
        <v>0</v>
      </c>
      <c r="E26" s="41" t="s">
        <v>72</v>
      </c>
      <c r="F26" s="73">
        <v>0</v>
      </c>
      <c r="G26" s="47">
        <v>212</v>
      </c>
      <c r="H26" s="47">
        <v>2</v>
      </c>
      <c r="I26" s="41" t="s">
        <v>72</v>
      </c>
      <c r="J26" s="74">
        <v>0</v>
      </c>
      <c r="K26" s="47">
        <v>33</v>
      </c>
      <c r="L26" s="47">
        <v>0</v>
      </c>
      <c r="M26" s="41" t="s">
        <v>72</v>
      </c>
      <c r="N26" s="74">
        <v>0</v>
      </c>
      <c r="O26" s="47">
        <v>11</v>
      </c>
      <c r="P26" s="49">
        <v>20</v>
      </c>
      <c r="Q26" s="45" t="s">
        <v>72</v>
      </c>
      <c r="R26" s="74">
        <v>0</v>
      </c>
    </row>
    <row r="27" spans="1:18" ht="18" customHeight="1" x14ac:dyDescent="0.2">
      <c r="A27" s="13">
        <v>22</v>
      </c>
      <c r="B27" s="81" t="s">
        <v>22</v>
      </c>
      <c r="C27" s="66">
        <v>236</v>
      </c>
      <c r="D27" s="47">
        <v>16</v>
      </c>
      <c r="E27" s="41" t="s">
        <v>72</v>
      </c>
      <c r="F27" s="73">
        <v>0</v>
      </c>
      <c r="G27" s="47">
        <v>2246</v>
      </c>
      <c r="H27" s="47">
        <v>78</v>
      </c>
      <c r="I27" s="41" t="s">
        <v>72</v>
      </c>
      <c r="J27" s="74">
        <v>0</v>
      </c>
      <c r="K27" s="47">
        <v>615</v>
      </c>
      <c r="L27" s="47">
        <v>0</v>
      </c>
      <c r="M27" s="41" t="s">
        <v>72</v>
      </c>
      <c r="N27" s="74">
        <v>0</v>
      </c>
      <c r="O27" s="47">
        <v>999</v>
      </c>
      <c r="P27" s="49">
        <v>274</v>
      </c>
      <c r="Q27" s="45" t="s">
        <v>72</v>
      </c>
      <c r="R27" s="74">
        <v>0</v>
      </c>
    </row>
    <row r="28" spans="1:18" ht="18" customHeight="1" x14ac:dyDescent="0.2">
      <c r="A28" s="13">
        <v>23</v>
      </c>
      <c r="B28" s="81" t="s">
        <v>81</v>
      </c>
      <c r="C28" s="66">
        <v>34</v>
      </c>
      <c r="D28" s="47">
        <v>3</v>
      </c>
      <c r="E28" s="41" t="s">
        <v>72</v>
      </c>
      <c r="F28" s="73">
        <v>0</v>
      </c>
      <c r="G28" s="47">
        <v>354</v>
      </c>
      <c r="H28" s="47">
        <v>5</v>
      </c>
      <c r="I28" s="41" t="s">
        <v>72</v>
      </c>
      <c r="J28" s="74">
        <v>0</v>
      </c>
      <c r="K28" s="47">
        <v>72</v>
      </c>
      <c r="L28" s="47">
        <v>0</v>
      </c>
      <c r="M28" s="41" t="s">
        <v>72</v>
      </c>
      <c r="N28" s="74">
        <v>0</v>
      </c>
      <c r="O28" s="47">
        <v>36</v>
      </c>
      <c r="P28" s="49">
        <v>21</v>
      </c>
      <c r="Q28" s="45" t="s">
        <v>72</v>
      </c>
      <c r="R28" s="74">
        <v>0</v>
      </c>
    </row>
    <row r="29" spans="1:18" ht="18" customHeight="1" x14ac:dyDescent="0.2">
      <c r="A29" s="13">
        <v>24</v>
      </c>
      <c r="B29" s="81" t="s">
        <v>82</v>
      </c>
      <c r="C29" s="66">
        <v>17</v>
      </c>
      <c r="D29" s="47">
        <v>1</v>
      </c>
      <c r="E29" s="41" t="s">
        <v>72</v>
      </c>
      <c r="F29" s="73">
        <v>0</v>
      </c>
      <c r="G29" s="47">
        <v>137</v>
      </c>
      <c r="H29" s="47">
        <v>0</v>
      </c>
      <c r="I29" s="41" t="s">
        <v>72</v>
      </c>
      <c r="J29" s="74">
        <v>0</v>
      </c>
      <c r="K29" s="47">
        <v>49</v>
      </c>
      <c r="L29" s="47">
        <v>0</v>
      </c>
      <c r="M29" s="41" t="s">
        <v>72</v>
      </c>
      <c r="N29" s="74">
        <v>0</v>
      </c>
      <c r="O29" s="47">
        <v>19</v>
      </c>
      <c r="P29" s="49">
        <v>6</v>
      </c>
      <c r="Q29" s="45" t="s">
        <v>72</v>
      </c>
      <c r="R29" s="74">
        <v>0</v>
      </c>
    </row>
    <row r="30" spans="1:18" ht="18" customHeight="1" x14ac:dyDescent="0.2">
      <c r="A30" s="13">
        <v>25</v>
      </c>
      <c r="B30" s="81" t="s">
        <v>83</v>
      </c>
      <c r="C30" s="66">
        <v>35</v>
      </c>
      <c r="D30" s="47">
        <v>2</v>
      </c>
      <c r="E30" s="41" t="s">
        <v>72</v>
      </c>
      <c r="F30" s="73">
        <v>0</v>
      </c>
      <c r="G30" s="47">
        <v>234</v>
      </c>
      <c r="H30" s="47">
        <v>4</v>
      </c>
      <c r="I30" s="41" t="s">
        <v>72</v>
      </c>
      <c r="J30" s="74">
        <v>0</v>
      </c>
      <c r="K30" s="47">
        <v>50</v>
      </c>
      <c r="L30" s="47">
        <v>0</v>
      </c>
      <c r="M30" s="41" t="s">
        <v>72</v>
      </c>
      <c r="N30" s="74">
        <v>0</v>
      </c>
      <c r="O30" s="47">
        <v>29</v>
      </c>
      <c r="P30" s="49">
        <v>23</v>
      </c>
      <c r="Q30" s="45" t="s">
        <v>72</v>
      </c>
      <c r="R30" s="74">
        <v>0</v>
      </c>
    </row>
    <row r="31" spans="1:18" ht="18" customHeight="1" x14ac:dyDescent="0.2">
      <c r="A31" s="13">
        <v>26</v>
      </c>
      <c r="B31" s="81" t="s">
        <v>23</v>
      </c>
      <c r="C31" s="66">
        <v>149</v>
      </c>
      <c r="D31" s="47">
        <v>7</v>
      </c>
      <c r="E31" s="41" t="s">
        <v>72</v>
      </c>
      <c r="F31" s="73">
        <v>0</v>
      </c>
      <c r="G31" s="47">
        <v>1251</v>
      </c>
      <c r="H31" s="47">
        <v>20</v>
      </c>
      <c r="I31" s="41" t="s">
        <v>72</v>
      </c>
      <c r="J31" s="74">
        <v>0</v>
      </c>
      <c r="K31" s="47">
        <v>399</v>
      </c>
      <c r="L31" s="47">
        <v>1</v>
      </c>
      <c r="M31" s="41" t="s">
        <v>72</v>
      </c>
      <c r="N31" s="74">
        <v>0</v>
      </c>
      <c r="O31" s="47">
        <v>642</v>
      </c>
      <c r="P31" s="49">
        <v>101</v>
      </c>
      <c r="Q31" s="45" t="s">
        <v>72</v>
      </c>
      <c r="R31" s="74">
        <v>0</v>
      </c>
    </row>
    <row r="32" spans="1:18" ht="18" customHeight="1" x14ac:dyDescent="0.2">
      <c r="A32" s="13">
        <v>27</v>
      </c>
      <c r="B32" s="81" t="s">
        <v>84</v>
      </c>
      <c r="C32" s="66">
        <v>61</v>
      </c>
      <c r="D32" s="47">
        <v>2</v>
      </c>
      <c r="E32" s="41" t="s">
        <v>72</v>
      </c>
      <c r="F32" s="73">
        <v>0</v>
      </c>
      <c r="G32" s="47">
        <v>276</v>
      </c>
      <c r="H32" s="47">
        <v>4</v>
      </c>
      <c r="I32" s="41" t="s">
        <v>72</v>
      </c>
      <c r="J32" s="74">
        <v>0</v>
      </c>
      <c r="K32" s="47">
        <v>204</v>
      </c>
      <c r="L32" s="47">
        <v>0</v>
      </c>
      <c r="M32" s="41" t="s">
        <v>72</v>
      </c>
      <c r="N32" s="74">
        <v>0</v>
      </c>
      <c r="O32" s="47">
        <v>57</v>
      </c>
      <c r="P32" s="49">
        <v>16</v>
      </c>
      <c r="Q32" s="45" t="s">
        <v>72</v>
      </c>
      <c r="R32" s="74">
        <v>0</v>
      </c>
    </row>
    <row r="33" spans="1:18" ht="18" customHeight="1" x14ac:dyDescent="0.2">
      <c r="A33" s="13">
        <v>28</v>
      </c>
      <c r="B33" s="81" t="s">
        <v>24</v>
      </c>
      <c r="C33" s="66">
        <v>74</v>
      </c>
      <c r="D33" s="47">
        <v>4</v>
      </c>
      <c r="E33" s="41" t="s">
        <v>72</v>
      </c>
      <c r="F33" s="73">
        <v>0</v>
      </c>
      <c r="G33" s="47">
        <v>335</v>
      </c>
      <c r="H33" s="47">
        <v>5</v>
      </c>
      <c r="I33" s="41" t="s">
        <v>72</v>
      </c>
      <c r="J33" s="74">
        <v>0</v>
      </c>
      <c r="K33" s="47">
        <v>52</v>
      </c>
      <c r="L33" s="47">
        <v>0</v>
      </c>
      <c r="M33" s="41" t="s">
        <v>72</v>
      </c>
      <c r="N33" s="74">
        <v>0</v>
      </c>
      <c r="O33" s="47">
        <v>158</v>
      </c>
      <c r="P33" s="49">
        <v>18</v>
      </c>
      <c r="Q33" s="45" t="s">
        <v>72</v>
      </c>
      <c r="R33" s="74">
        <v>0</v>
      </c>
    </row>
    <row r="34" spans="1:18" ht="18" customHeight="1" x14ac:dyDescent="0.2">
      <c r="A34" s="13">
        <v>29</v>
      </c>
      <c r="B34" s="81" t="s">
        <v>25</v>
      </c>
      <c r="C34" s="66">
        <v>48</v>
      </c>
      <c r="D34" s="47">
        <v>4</v>
      </c>
      <c r="E34" s="41" t="s">
        <v>72</v>
      </c>
      <c r="F34" s="73">
        <v>0</v>
      </c>
      <c r="G34" s="47">
        <v>199</v>
      </c>
      <c r="H34" s="47">
        <v>3</v>
      </c>
      <c r="I34" s="41" t="s">
        <v>72</v>
      </c>
      <c r="J34" s="74">
        <v>0</v>
      </c>
      <c r="K34" s="47">
        <v>157</v>
      </c>
      <c r="L34" s="47">
        <v>0</v>
      </c>
      <c r="M34" s="41" t="s">
        <v>72</v>
      </c>
      <c r="N34" s="74">
        <v>0</v>
      </c>
      <c r="O34" s="47">
        <v>63</v>
      </c>
      <c r="P34" s="49">
        <v>6</v>
      </c>
      <c r="Q34" s="45" t="s">
        <v>72</v>
      </c>
      <c r="R34" s="74">
        <v>0</v>
      </c>
    </row>
    <row r="35" spans="1:18" ht="18" customHeight="1" x14ac:dyDescent="0.2">
      <c r="A35" s="13">
        <v>30</v>
      </c>
      <c r="B35" s="81" t="s">
        <v>26</v>
      </c>
      <c r="C35" s="66">
        <v>44</v>
      </c>
      <c r="D35" s="47">
        <v>1</v>
      </c>
      <c r="E35" s="41" t="s">
        <v>72</v>
      </c>
      <c r="F35" s="73">
        <v>0</v>
      </c>
      <c r="G35" s="47">
        <v>260</v>
      </c>
      <c r="H35" s="47">
        <v>10</v>
      </c>
      <c r="I35" s="41" t="s">
        <v>72</v>
      </c>
      <c r="J35" s="74">
        <v>0</v>
      </c>
      <c r="K35" s="47">
        <v>44</v>
      </c>
      <c r="L35" s="47">
        <v>0</v>
      </c>
      <c r="M35" s="41" t="s">
        <v>72</v>
      </c>
      <c r="N35" s="74">
        <v>0</v>
      </c>
      <c r="O35" s="47">
        <v>57</v>
      </c>
      <c r="P35" s="49">
        <v>8</v>
      </c>
      <c r="Q35" s="45" t="s">
        <v>72</v>
      </c>
      <c r="R35" s="74">
        <v>0</v>
      </c>
    </row>
    <row r="36" spans="1:18" ht="18" customHeight="1" x14ac:dyDescent="0.2">
      <c r="A36" s="13">
        <v>31</v>
      </c>
      <c r="B36" s="81" t="s">
        <v>27</v>
      </c>
      <c r="C36" s="66">
        <v>30</v>
      </c>
      <c r="D36" s="47">
        <v>0</v>
      </c>
      <c r="E36" s="41" t="s">
        <v>72</v>
      </c>
      <c r="F36" s="73">
        <v>0</v>
      </c>
      <c r="G36" s="47">
        <v>180</v>
      </c>
      <c r="H36" s="47">
        <v>4</v>
      </c>
      <c r="I36" s="41" t="s">
        <v>72</v>
      </c>
      <c r="J36" s="74">
        <v>0</v>
      </c>
      <c r="K36" s="47">
        <v>35</v>
      </c>
      <c r="L36" s="47">
        <v>0</v>
      </c>
      <c r="M36" s="41" t="s">
        <v>72</v>
      </c>
      <c r="N36" s="74">
        <v>0</v>
      </c>
      <c r="O36" s="47">
        <v>30</v>
      </c>
      <c r="P36" s="49">
        <v>6</v>
      </c>
      <c r="Q36" s="45" t="s">
        <v>72</v>
      </c>
      <c r="R36" s="74">
        <v>0</v>
      </c>
    </row>
    <row r="37" spans="1:18" ht="18" customHeight="1" x14ac:dyDescent="0.2">
      <c r="A37" s="13">
        <v>32</v>
      </c>
      <c r="B37" s="81" t="s">
        <v>28</v>
      </c>
      <c r="C37" s="66">
        <v>126</v>
      </c>
      <c r="D37" s="47">
        <v>5</v>
      </c>
      <c r="E37" s="41" t="s">
        <v>72</v>
      </c>
      <c r="F37" s="73">
        <v>0</v>
      </c>
      <c r="G37" s="47">
        <v>698</v>
      </c>
      <c r="H37" s="47">
        <v>10</v>
      </c>
      <c r="I37" s="41" t="s">
        <v>72</v>
      </c>
      <c r="J37" s="74">
        <v>0</v>
      </c>
      <c r="K37" s="47">
        <v>162</v>
      </c>
      <c r="L37" s="47">
        <v>0</v>
      </c>
      <c r="M37" s="41" t="s">
        <v>72</v>
      </c>
      <c r="N37" s="74">
        <v>0</v>
      </c>
      <c r="O37" s="47">
        <v>168</v>
      </c>
      <c r="P37" s="49">
        <v>48</v>
      </c>
      <c r="Q37" s="45" t="s">
        <v>72</v>
      </c>
      <c r="R37" s="74">
        <v>0</v>
      </c>
    </row>
    <row r="38" spans="1:18" ht="18" customHeight="1" x14ac:dyDescent="0.2">
      <c r="A38" s="13">
        <v>33</v>
      </c>
      <c r="B38" s="81" t="s">
        <v>85</v>
      </c>
      <c r="C38" s="66">
        <v>53</v>
      </c>
      <c r="D38" s="47">
        <v>0</v>
      </c>
      <c r="E38" s="41" t="s">
        <v>72</v>
      </c>
      <c r="F38" s="73">
        <v>0</v>
      </c>
      <c r="G38" s="47">
        <v>259</v>
      </c>
      <c r="H38" s="47">
        <v>0</v>
      </c>
      <c r="I38" s="41" t="s">
        <v>72</v>
      </c>
      <c r="J38" s="74">
        <v>0</v>
      </c>
      <c r="K38" s="47">
        <v>66</v>
      </c>
      <c r="L38" s="47">
        <v>0</v>
      </c>
      <c r="M38" s="41" t="s">
        <v>72</v>
      </c>
      <c r="N38" s="74">
        <v>0</v>
      </c>
      <c r="O38" s="47">
        <v>75</v>
      </c>
      <c r="P38" s="49">
        <v>12</v>
      </c>
      <c r="Q38" s="45" t="s">
        <v>72</v>
      </c>
      <c r="R38" s="74">
        <v>0</v>
      </c>
    </row>
    <row r="39" spans="1:18" ht="18" customHeight="1" x14ac:dyDescent="0.2">
      <c r="A39" s="13">
        <v>34</v>
      </c>
      <c r="B39" s="81" t="s">
        <v>86</v>
      </c>
      <c r="C39" s="66">
        <v>34</v>
      </c>
      <c r="D39" s="47">
        <v>0</v>
      </c>
      <c r="E39" s="41" t="s">
        <v>72</v>
      </c>
      <c r="F39" s="73">
        <v>0</v>
      </c>
      <c r="G39" s="47">
        <v>222</v>
      </c>
      <c r="H39" s="47">
        <v>3</v>
      </c>
      <c r="I39" s="41" t="s">
        <v>72</v>
      </c>
      <c r="J39" s="74">
        <v>0</v>
      </c>
      <c r="K39" s="47">
        <v>62</v>
      </c>
      <c r="L39" s="47">
        <v>0</v>
      </c>
      <c r="M39" s="41" t="s">
        <v>72</v>
      </c>
      <c r="N39" s="74">
        <v>0</v>
      </c>
      <c r="O39" s="47">
        <v>8</v>
      </c>
      <c r="P39" s="49">
        <v>13</v>
      </c>
      <c r="Q39" s="45" t="s">
        <v>72</v>
      </c>
      <c r="R39" s="74">
        <v>0</v>
      </c>
    </row>
    <row r="40" spans="1:18" ht="18" customHeight="1" x14ac:dyDescent="0.2">
      <c r="A40" s="13">
        <v>35</v>
      </c>
      <c r="B40" s="81" t="s">
        <v>29</v>
      </c>
      <c r="C40" s="66">
        <v>25</v>
      </c>
      <c r="D40" s="47">
        <v>0</v>
      </c>
      <c r="E40" s="41" t="s">
        <v>72</v>
      </c>
      <c r="F40" s="73">
        <v>0</v>
      </c>
      <c r="G40" s="47">
        <v>232</v>
      </c>
      <c r="H40" s="47">
        <v>0</v>
      </c>
      <c r="I40" s="41" t="s">
        <v>72</v>
      </c>
      <c r="J40" s="74">
        <v>0</v>
      </c>
      <c r="K40" s="47">
        <v>37</v>
      </c>
      <c r="L40" s="47">
        <v>0</v>
      </c>
      <c r="M40" s="41" t="s">
        <v>72</v>
      </c>
      <c r="N40" s="74">
        <v>0</v>
      </c>
      <c r="O40" s="47">
        <v>57</v>
      </c>
      <c r="P40" s="49">
        <v>21</v>
      </c>
      <c r="Q40" s="45" t="s">
        <v>72</v>
      </c>
      <c r="R40" s="74">
        <v>0</v>
      </c>
    </row>
    <row r="41" spans="1:18" ht="18" customHeight="1" x14ac:dyDescent="0.2">
      <c r="A41" s="13">
        <v>36</v>
      </c>
      <c r="B41" s="81" t="s">
        <v>35</v>
      </c>
      <c r="C41" s="66">
        <v>74</v>
      </c>
      <c r="D41" s="47">
        <v>8</v>
      </c>
      <c r="E41" s="41" t="s">
        <v>72</v>
      </c>
      <c r="F41" s="73">
        <v>0</v>
      </c>
      <c r="G41" s="47">
        <v>727</v>
      </c>
      <c r="H41" s="47">
        <v>10</v>
      </c>
      <c r="I41" s="41" t="s">
        <v>72</v>
      </c>
      <c r="J41" s="74">
        <v>0</v>
      </c>
      <c r="K41" s="47">
        <v>120</v>
      </c>
      <c r="L41" s="47">
        <v>1</v>
      </c>
      <c r="M41" s="41" t="s">
        <v>72</v>
      </c>
      <c r="N41" s="74">
        <v>0</v>
      </c>
      <c r="O41" s="47">
        <v>88</v>
      </c>
      <c r="P41" s="49">
        <v>36</v>
      </c>
      <c r="Q41" s="45" t="s">
        <v>72</v>
      </c>
      <c r="R41" s="74">
        <v>0</v>
      </c>
    </row>
    <row r="42" spans="1:18" ht="18" customHeight="1" x14ac:dyDescent="0.2">
      <c r="A42" s="13">
        <v>37</v>
      </c>
      <c r="B42" s="81" t="s">
        <v>30</v>
      </c>
      <c r="C42" s="66">
        <v>65</v>
      </c>
      <c r="D42" s="47">
        <v>1</v>
      </c>
      <c r="E42" s="41" t="s">
        <v>72</v>
      </c>
      <c r="F42" s="73">
        <v>0</v>
      </c>
      <c r="G42" s="47">
        <v>309</v>
      </c>
      <c r="H42" s="47">
        <v>5</v>
      </c>
      <c r="I42" s="41" t="s">
        <v>72</v>
      </c>
      <c r="J42" s="74">
        <v>0</v>
      </c>
      <c r="K42" s="47">
        <v>137</v>
      </c>
      <c r="L42" s="47">
        <v>0</v>
      </c>
      <c r="M42" s="41" t="s">
        <v>72</v>
      </c>
      <c r="N42" s="74">
        <v>0</v>
      </c>
      <c r="O42" s="47">
        <v>362</v>
      </c>
      <c r="P42" s="49">
        <v>26</v>
      </c>
      <c r="Q42" s="45" t="s">
        <v>72</v>
      </c>
      <c r="R42" s="74">
        <v>0</v>
      </c>
    </row>
    <row r="43" spans="1:18" ht="18" customHeight="1" x14ac:dyDescent="0.2">
      <c r="A43" s="13">
        <v>38</v>
      </c>
      <c r="B43" s="81" t="s">
        <v>87</v>
      </c>
      <c r="C43" s="66">
        <v>31</v>
      </c>
      <c r="D43" s="47">
        <v>1</v>
      </c>
      <c r="E43" s="41" t="s">
        <v>72</v>
      </c>
      <c r="F43" s="73">
        <v>0</v>
      </c>
      <c r="G43" s="47">
        <v>143</v>
      </c>
      <c r="H43" s="47">
        <v>4</v>
      </c>
      <c r="I43" s="41" t="s">
        <v>72</v>
      </c>
      <c r="J43" s="74">
        <v>0</v>
      </c>
      <c r="K43" s="47">
        <v>48</v>
      </c>
      <c r="L43" s="47">
        <v>0</v>
      </c>
      <c r="M43" s="41" t="s">
        <v>72</v>
      </c>
      <c r="N43" s="74">
        <v>0</v>
      </c>
      <c r="O43" s="47">
        <v>14</v>
      </c>
      <c r="P43" s="49">
        <v>17</v>
      </c>
      <c r="Q43" s="45" t="s">
        <v>72</v>
      </c>
      <c r="R43" s="74">
        <v>0</v>
      </c>
    </row>
    <row r="44" spans="1:18" ht="18" customHeight="1" x14ac:dyDescent="0.2">
      <c r="A44" s="13">
        <v>39</v>
      </c>
      <c r="B44" s="81" t="s">
        <v>31</v>
      </c>
      <c r="C44" s="66">
        <v>49</v>
      </c>
      <c r="D44" s="47">
        <v>1</v>
      </c>
      <c r="E44" s="41" t="s">
        <v>72</v>
      </c>
      <c r="F44" s="73">
        <v>0</v>
      </c>
      <c r="G44" s="47">
        <v>128</v>
      </c>
      <c r="H44" s="47">
        <v>1</v>
      </c>
      <c r="I44" s="41" t="s">
        <v>72</v>
      </c>
      <c r="J44" s="74">
        <v>0</v>
      </c>
      <c r="K44" s="47">
        <v>46</v>
      </c>
      <c r="L44" s="47">
        <v>0</v>
      </c>
      <c r="M44" s="41" t="s">
        <v>72</v>
      </c>
      <c r="N44" s="74">
        <v>0</v>
      </c>
      <c r="O44" s="47">
        <v>33</v>
      </c>
      <c r="P44" s="49">
        <v>3</v>
      </c>
      <c r="Q44" s="45" t="s">
        <v>72</v>
      </c>
      <c r="R44" s="74">
        <v>0</v>
      </c>
    </row>
    <row r="45" spans="1:18" ht="18" customHeight="1" x14ac:dyDescent="0.2">
      <c r="A45" s="13">
        <v>40</v>
      </c>
      <c r="B45" s="81" t="s">
        <v>32</v>
      </c>
      <c r="C45" s="66">
        <v>37</v>
      </c>
      <c r="D45" s="47">
        <v>2</v>
      </c>
      <c r="E45" s="41" t="s">
        <v>72</v>
      </c>
      <c r="F45" s="73">
        <v>0</v>
      </c>
      <c r="G45" s="47">
        <v>249</v>
      </c>
      <c r="H45" s="47">
        <v>4</v>
      </c>
      <c r="I45" s="41" t="s">
        <v>72</v>
      </c>
      <c r="J45" s="74">
        <v>0</v>
      </c>
      <c r="K45" s="47">
        <v>62</v>
      </c>
      <c r="L45" s="47">
        <v>0</v>
      </c>
      <c r="M45" s="41" t="s">
        <v>72</v>
      </c>
      <c r="N45" s="74">
        <v>0</v>
      </c>
      <c r="O45" s="47">
        <v>18</v>
      </c>
      <c r="P45" s="49">
        <v>13</v>
      </c>
      <c r="Q45" s="45" t="s">
        <v>72</v>
      </c>
      <c r="R45" s="74">
        <v>0</v>
      </c>
    </row>
    <row r="46" spans="1:18" ht="18" customHeight="1" x14ac:dyDescent="0.2">
      <c r="A46" s="13">
        <v>41</v>
      </c>
      <c r="B46" s="81" t="s">
        <v>33</v>
      </c>
      <c r="C46" s="66">
        <v>40</v>
      </c>
      <c r="D46" s="47">
        <v>0</v>
      </c>
      <c r="E46" s="41" t="s">
        <v>72</v>
      </c>
      <c r="F46" s="73">
        <v>0</v>
      </c>
      <c r="G46" s="47">
        <v>180</v>
      </c>
      <c r="H46" s="47">
        <v>3</v>
      </c>
      <c r="I46" s="41" t="s">
        <v>72</v>
      </c>
      <c r="J46" s="74">
        <v>0</v>
      </c>
      <c r="K46" s="47">
        <v>71</v>
      </c>
      <c r="L46" s="47">
        <v>1</v>
      </c>
      <c r="M46" s="41" t="s">
        <v>72</v>
      </c>
      <c r="N46" s="74">
        <v>0</v>
      </c>
      <c r="O46" s="47">
        <v>4</v>
      </c>
      <c r="P46" s="49">
        <v>8</v>
      </c>
      <c r="Q46" s="45" t="s">
        <v>72</v>
      </c>
      <c r="R46" s="74">
        <v>0</v>
      </c>
    </row>
    <row r="47" spans="1:18" ht="18" customHeight="1" x14ac:dyDescent="0.2">
      <c r="A47" s="13">
        <v>42</v>
      </c>
      <c r="B47" s="81" t="s">
        <v>88</v>
      </c>
      <c r="C47" s="66">
        <v>26</v>
      </c>
      <c r="D47" s="47">
        <v>0</v>
      </c>
      <c r="E47" s="41" t="s">
        <v>72</v>
      </c>
      <c r="F47" s="73">
        <v>0</v>
      </c>
      <c r="G47" s="47">
        <v>95</v>
      </c>
      <c r="H47" s="47">
        <v>1</v>
      </c>
      <c r="I47" s="41" t="s">
        <v>72</v>
      </c>
      <c r="J47" s="74">
        <v>0</v>
      </c>
      <c r="K47" s="47">
        <v>37</v>
      </c>
      <c r="L47" s="47">
        <v>0</v>
      </c>
      <c r="M47" s="41" t="s">
        <v>72</v>
      </c>
      <c r="N47" s="74">
        <v>0</v>
      </c>
      <c r="O47" s="47">
        <v>11</v>
      </c>
      <c r="P47" s="49">
        <v>2</v>
      </c>
      <c r="Q47" s="45" t="s">
        <v>72</v>
      </c>
      <c r="R47" s="74">
        <v>0</v>
      </c>
    </row>
    <row r="48" spans="1:18" ht="18" customHeight="1" x14ac:dyDescent="0.2">
      <c r="A48" s="13">
        <v>43</v>
      </c>
      <c r="B48" s="81" t="s">
        <v>34</v>
      </c>
      <c r="C48" s="66">
        <v>24</v>
      </c>
      <c r="D48" s="47">
        <v>0</v>
      </c>
      <c r="E48" s="41" t="s">
        <v>72</v>
      </c>
      <c r="F48" s="73">
        <v>0</v>
      </c>
      <c r="G48" s="47">
        <v>143</v>
      </c>
      <c r="H48" s="47">
        <v>3</v>
      </c>
      <c r="I48" s="41" t="s">
        <v>72</v>
      </c>
      <c r="J48" s="74">
        <v>0</v>
      </c>
      <c r="K48" s="47">
        <v>33</v>
      </c>
      <c r="L48" s="47">
        <v>0</v>
      </c>
      <c r="M48" s="41" t="s">
        <v>72</v>
      </c>
      <c r="N48" s="74">
        <v>0</v>
      </c>
      <c r="O48" s="47">
        <v>19</v>
      </c>
      <c r="P48" s="49">
        <v>163</v>
      </c>
      <c r="Q48" s="45" t="s">
        <v>72</v>
      </c>
      <c r="R48" s="74">
        <v>0</v>
      </c>
    </row>
    <row r="49" spans="1:18" ht="18" customHeight="1" thickBot="1" x14ac:dyDescent="0.25">
      <c r="A49" s="13">
        <v>44</v>
      </c>
      <c r="B49" s="82" t="s">
        <v>89</v>
      </c>
      <c r="C49" s="66">
        <v>53</v>
      </c>
      <c r="D49" s="47">
        <v>1</v>
      </c>
      <c r="E49" s="41" t="s">
        <v>72</v>
      </c>
      <c r="F49" s="73">
        <v>0</v>
      </c>
      <c r="G49" s="47">
        <v>282</v>
      </c>
      <c r="H49" s="47">
        <v>3</v>
      </c>
      <c r="I49" s="41" t="s">
        <v>72</v>
      </c>
      <c r="J49" s="74">
        <v>0</v>
      </c>
      <c r="K49" s="47">
        <v>141</v>
      </c>
      <c r="L49" s="47">
        <v>0</v>
      </c>
      <c r="M49" s="41" t="s">
        <v>72</v>
      </c>
      <c r="N49" s="74">
        <v>0</v>
      </c>
      <c r="O49" s="47">
        <v>64</v>
      </c>
      <c r="P49" s="49">
        <v>27</v>
      </c>
      <c r="Q49" s="45" t="s">
        <v>72</v>
      </c>
      <c r="R49" s="74">
        <v>0</v>
      </c>
    </row>
    <row r="50" spans="1:18" ht="18" customHeight="1" thickBot="1" x14ac:dyDescent="0.25">
      <c r="A50" s="197" t="s">
        <v>66</v>
      </c>
      <c r="B50" s="198"/>
      <c r="C50" s="67">
        <v>3814</v>
      </c>
      <c r="D50" s="42">
        <v>182</v>
      </c>
      <c r="E50" s="61" t="s">
        <v>72</v>
      </c>
      <c r="F50" s="78">
        <v>0</v>
      </c>
      <c r="G50" s="42">
        <v>31570</v>
      </c>
      <c r="H50" s="42">
        <v>609</v>
      </c>
      <c r="I50" s="61" t="s">
        <v>72</v>
      </c>
      <c r="J50" s="77">
        <v>0</v>
      </c>
      <c r="K50" s="42">
        <v>9012</v>
      </c>
      <c r="L50" s="42">
        <v>9</v>
      </c>
      <c r="M50" s="61" t="s">
        <v>72</v>
      </c>
      <c r="N50" s="77">
        <v>0</v>
      </c>
      <c r="O50" s="42">
        <v>6853</v>
      </c>
      <c r="P50" s="43">
        <v>2829</v>
      </c>
      <c r="Q50" s="44" t="s">
        <v>72</v>
      </c>
      <c r="R50" s="77">
        <v>0</v>
      </c>
    </row>
    <row r="51" spans="1:18" ht="18" customHeight="1" thickBot="1" x14ac:dyDescent="0.25">
      <c r="A51" s="197" t="s">
        <v>57</v>
      </c>
      <c r="B51" s="198"/>
      <c r="C51" s="44">
        <v>4173</v>
      </c>
      <c r="D51" s="42">
        <v>174</v>
      </c>
      <c r="E51" s="61" t="s">
        <v>72</v>
      </c>
      <c r="F51" s="78">
        <v>0</v>
      </c>
      <c r="G51" s="44">
        <v>34096</v>
      </c>
      <c r="H51" s="42">
        <v>1351</v>
      </c>
      <c r="I51" s="61" t="s">
        <v>72</v>
      </c>
      <c r="J51" s="77">
        <v>0</v>
      </c>
      <c r="K51" s="44">
        <v>7949</v>
      </c>
      <c r="L51" s="42">
        <v>15</v>
      </c>
      <c r="M51" s="61" t="s">
        <v>72</v>
      </c>
      <c r="N51" s="77">
        <v>0</v>
      </c>
      <c r="O51" s="44">
        <v>9599</v>
      </c>
      <c r="P51" s="43">
        <v>3464</v>
      </c>
      <c r="Q51" s="44" t="s">
        <v>72</v>
      </c>
      <c r="R51" s="77">
        <v>0</v>
      </c>
    </row>
    <row r="52" spans="1:18" ht="18" customHeight="1" thickBot="1" x14ac:dyDescent="0.25">
      <c r="A52" s="197" t="s">
        <v>56</v>
      </c>
      <c r="B52" s="198"/>
      <c r="C52" s="44">
        <v>5059</v>
      </c>
      <c r="D52" s="42">
        <v>178</v>
      </c>
      <c r="E52" s="61" t="s">
        <v>72</v>
      </c>
      <c r="F52" s="78">
        <v>0</v>
      </c>
      <c r="G52" s="44">
        <v>33216</v>
      </c>
      <c r="H52" s="42">
        <v>1378</v>
      </c>
      <c r="I52" s="61" t="s">
        <v>72</v>
      </c>
      <c r="J52" s="77">
        <v>0</v>
      </c>
      <c r="K52" s="44">
        <v>16620</v>
      </c>
      <c r="L52" s="42">
        <v>83</v>
      </c>
      <c r="M52" s="61" t="s">
        <v>72</v>
      </c>
      <c r="N52" s="77">
        <v>0</v>
      </c>
      <c r="O52" s="44">
        <v>8933</v>
      </c>
      <c r="P52" s="43">
        <v>3540</v>
      </c>
      <c r="Q52" s="44" t="s">
        <v>72</v>
      </c>
      <c r="R52" s="77">
        <v>0</v>
      </c>
    </row>
    <row r="53" spans="1:18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8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8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8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8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8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8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8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8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8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8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8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2:12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2:12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2:12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2:12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2:12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2:12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2:12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2:12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2:12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2:12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2:12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2:12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2:12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12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2:12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2:12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2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2:12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2:12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2:12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2:12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2:12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2:12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2:12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2:12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2:12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2:12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2:12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2:12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2:12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2:12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2:12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</sheetData>
  <mergeCells count="25">
    <mergeCell ref="A52:B52"/>
    <mergeCell ref="A3:B5"/>
    <mergeCell ref="I4:I5"/>
    <mergeCell ref="D4:D5"/>
    <mergeCell ref="A50:B50"/>
    <mergeCell ref="C4:C5"/>
    <mergeCell ref="A51:B51"/>
    <mergeCell ref="E4:E5"/>
    <mergeCell ref="A1:R1"/>
    <mergeCell ref="C3:F3"/>
    <mergeCell ref="G3:J3"/>
    <mergeCell ref="K3:N3"/>
    <mergeCell ref="O3:R3"/>
    <mergeCell ref="O4:O5"/>
    <mergeCell ref="P4:P5"/>
    <mergeCell ref="Q4:Q5"/>
    <mergeCell ref="R4:R5"/>
    <mergeCell ref="F4:F5"/>
    <mergeCell ref="G4:G5"/>
    <mergeCell ref="H4:H5"/>
    <mergeCell ref="L4:L5"/>
    <mergeCell ref="M4:M5"/>
    <mergeCell ref="K4:K5"/>
    <mergeCell ref="N4:N5"/>
    <mergeCell ref="J4:J5"/>
  </mergeCells>
  <phoneticPr fontId="1" type="noConversion"/>
  <printOptions horizontalCentered="1"/>
  <pageMargins left="0" right="0" top="0" bottom="0" header="0" footer="0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5"/>
  <sheetViews>
    <sheetView tabSelected="1" zoomScale="85" zoomScaleNormal="85" workbookViewId="0">
      <pane xSplit="1" topLeftCell="B1" activePane="topRight" state="frozen"/>
      <selection pane="topRight" activeCell="L5" sqref="L5:L8"/>
    </sheetView>
  </sheetViews>
  <sheetFormatPr defaultRowHeight="12.75" x14ac:dyDescent="0.2"/>
  <cols>
    <col min="1" max="1" width="22.42578125" customWidth="1"/>
    <col min="2" max="2" width="6.140625" customWidth="1"/>
    <col min="3" max="3" width="4.140625" style="12" customWidth="1"/>
    <col min="4" max="4" width="4.85546875" style="12" customWidth="1"/>
    <col min="5" max="5" width="3.140625" style="12" customWidth="1"/>
    <col min="6" max="6" width="4.42578125" style="12" customWidth="1"/>
    <col min="7" max="7" width="3.28515625" style="12" customWidth="1"/>
    <col min="8" max="8" width="4" customWidth="1"/>
    <col min="9" max="9" width="6.5703125" customWidth="1"/>
    <col min="10" max="10" width="6.85546875" customWidth="1"/>
    <col min="11" max="11" width="6.5703125" customWidth="1"/>
    <col min="12" max="12" width="6.28515625" style="12" customWidth="1"/>
    <col min="13" max="13" width="5" style="12" customWidth="1"/>
    <col min="14" max="14" width="3.28515625" style="12" customWidth="1"/>
    <col min="15" max="15" width="3.85546875" style="12" customWidth="1"/>
    <col min="16" max="16" width="4.85546875" style="12" customWidth="1"/>
    <col min="17" max="17" width="4.140625" customWidth="1"/>
    <col min="18" max="18" width="6.7109375" customWidth="1"/>
    <col min="19" max="19" width="5.7109375" customWidth="1"/>
    <col min="20" max="20" width="6.140625" customWidth="1"/>
    <col min="21" max="21" width="5" style="12" customWidth="1"/>
    <col min="22" max="22" width="4.28515625" style="12" customWidth="1"/>
    <col min="23" max="23" width="3.85546875" style="12" customWidth="1"/>
    <col min="24" max="24" width="4.28515625" style="12" customWidth="1"/>
    <col min="25" max="25" width="4.5703125" style="12" customWidth="1"/>
    <col min="26" max="26" width="4.28515625" customWidth="1"/>
    <col min="27" max="27" width="6.140625" customWidth="1"/>
    <col min="28" max="28" width="5.5703125" customWidth="1"/>
    <col min="29" max="29" width="7.140625" customWidth="1"/>
    <col min="30" max="30" width="4.42578125" style="12" customWidth="1"/>
    <col min="31" max="31" width="4.85546875" style="12" customWidth="1"/>
    <col min="32" max="32" width="3.7109375" style="12" customWidth="1"/>
    <col min="33" max="33" width="4.28515625" style="12" customWidth="1"/>
    <col min="34" max="34" width="4" style="12" customWidth="1"/>
    <col min="35" max="35" width="5.140625" customWidth="1"/>
    <col min="36" max="36" width="6.5703125" customWidth="1"/>
    <col min="37" max="37" width="5.28515625" customWidth="1"/>
  </cols>
  <sheetData>
    <row r="1" spans="1:37" ht="21" customHeight="1" thickBot="1" x14ac:dyDescent="0.25">
      <c r="A1" s="205" t="s">
        <v>92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</row>
    <row r="2" spans="1:37" ht="0.75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</row>
    <row r="3" spans="1:37" ht="3" hidden="1" customHeight="1" x14ac:dyDescent="0.2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</row>
    <row r="4" spans="1:37" ht="19.5" customHeight="1" thickBot="1" x14ac:dyDescent="0.25">
      <c r="A4" s="244" t="s">
        <v>0</v>
      </c>
      <c r="B4" s="247" t="s">
        <v>55</v>
      </c>
      <c r="C4" s="248"/>
      <c r="D4" s="248"/>
      <c r="E4" s="248"/>
      <c r="F4" s="248"/>
      <c r="G4" s="248"/>
      <c r="H4" s="249"/>
      <c r="I4" s="207" t="s">
        <v>76</v>
      </c>
      <c r="J4" s="238" t="s">
        <v>77</v>
      </c>
      <c r="K4" s="235" t="s">
        <v>54</v>
      </c>
      <c r="L4" s="236"/>
      <c r="M4" s="236"/>
      <c r="N4" s="236"/>
      <c r="O4" s="236"/>
      <c r="P4" s="236"/>
      <c r="Q4" s="237"/>
      <c r="R4" s="229" t="s">
        <v>49</v>
      </c>
      <c r="S4" s="207" t="s">
        <v>50</v>
      </c>
      <c r="T4" s="194" t="s">
        <v>53</v>
      </c>
      <c r="U4" s="195"/>
      <c r="V4" s="195"/>
      <c r="W4" s="195"/>
      <c r="X4" s="195"/>
      <c r="Y4" s="195"/>
      <c r="Z4" s="196"/>
      <c r="AA4" s="207" t="s">
        <v>49</v>
      </c>
      <c r="AB4" s="207" t="s">
        <v>50</v>
      </c>
      <c r="AC4" s="191" t="s">
        <v>47</v>
      </c>
      <c r="AD4" s="192"/>
      <c r="AE4" s="192"/>
      <c r="AF4" s="192"/>
      <c r="AG4" s="192"/>
      <c r="AH4" s="192"/>
      <c r="AI4" s="193"/>
      <c r="AJ4" s="207" t="s">
        <v>48</v>
      </c>
      <c r="AK4" s="207" t="s">
        <v>51</v>
      </c>
    </row>
    <row r="5" spans="1:37" ht="18" customHeight="1" thickBot="1" x14ac:dyDescent="0.25">
      <c r="A5" s="245"/>
      <c r="B5" s="216" t="s">
        <v>104</v>
      </c>
      <c r="C5" s="216" t="s">
        <v>38</v>
      </c>
      <c r="D5" s="214" t="s">
        <v>43</v>
      </c>
      <c r="E5" s="227" t="s">
        <v>40</v>
      </c>
      <c r="F5" s="228"/>
      <c r="G5" s="225" t="s">
        <v>39</v>
      </c>
      <c r="H5" s="226"/>
      <c r="I5" s="233"/>
      <c r="J5" s="239"/>
      <c r="K5" s="216" t="s">
        <v>105</v>
      </c>
      <c r="L5" s="216" t="s">
        <v>38</v>
      </c>
      <c r="M5" s="214" t="s">
        <v>41</v>
      </c>
      <c r="N5" s="227" t="s">
        <v>40</v>
      </c>
      <c r="O5" s="228"/>
      <c r="P5" s="210" t="s">
        <v>39</v>
      </c>
      <c r="Q5" s="211"/>
      <c r="R5" s="230"/>
      <c r="S5" s="208"/>
      <c r="T5" s="216" t="s">
        <v>105</v>
      </c>
      <c r="U5" s="216" t="s">
        <v>38</v>
      </c>
      <c r="V5" s="214" t="s">
        <v>41</v>
      </c>
      <c r="W5" s="227" t="s">
        <v>40</v>
      </c>
      <c r="X5" s="228"/>
      <c r="Y5" s="225" t="s">
        <v>39</v>
      </c>
      <c r="Z5" s="226"/>
      <c r="AA5" s="208"/>
      <c r="AB5" s="208"/>
      <c r="AC5" s="216" t="s">
        <v>106</v>
      </c>
      <c r="AD5" s="216" t="s">
        <v>38</v>
      </c>
      <c r="AE5" s="216" t="s">
        <v>41</v>
      </c>
      <c r="AF5" s="227" t="s">
        <v>40</v>
      </c>
      <c r="AG5" s="228"/>
      <c r="AH5" s="225" t="s">
        <v>39</v>
      </c>
      <c r="AI5" s="226"/>
      <c r="AJ5" s="208"/>
      <c r="AK5" s="208"/>
    </row>
    <row r="6" spans="1:37" ht="13.5" hidden="1" customHeight="1" thickBot="1" x14ac:dyDescent="0.25">
      <c r="A6" s="245"/>
      <c r="B6" s="217"/>
      <c r="C6" s="217"/>
      <c r="D6" s="215"/>
      <c r="E6" s="219" t="s">
        <v>42</v>
      </c>
      <c r="F6" s="214" t="s">
        <v>43</v>
      </c>
      <c r="G6" s="219" t="s">
        <v>42</v>
      </c>
      <c r="H6" s="214" t="s">
        <v>43</v>
      </c>
      <c r="I6" s="233"/>
      <c r="J6" s="239"/>
      <c r="K6" s="217"/>
      <c r="L6" s="217"/>
      <c r="M6" s="215"/>
      <c r="N6" s="219" t="s">
        <v>42</v>
      </c>
      <c r="O6" s="241" t="s">
        <v>41</v>
      </c>
      <c r="P6" s="212"/>
      <c r="Q6" s="213"/>
      <c r="R6" s="230"/>
      <c r="S6" s="208"/>
      <c r="T6" s="217"/>
      <c r="U6" s="217"/>
      <c r="V6" s="215"/>
      <c r="W6" s="11"/>
      <c r="X6" s="11"/>
      <c r="Y6" s="11"/>
      <c r="Z6" s="10"/>
      <c r="AA6" s="208"/>
      <c r="AB6" s="208"/>
      <c r="AC6" s="217"/>
      <c r="AD6" s="217"/>
      <c r="AE6" s="217"/>
      <c r="AF6" s="219" t="s">
        <v>42</v>
      </c>
      <c r="AG6" s="216" t="s">
        <v>41</v>
      </c>
      <c r="AH6" s="219" t="s">
        <v>42</v>
      </c>
      <c r="AI6" s="222" t="s">
        <v>41</v>
      </c>
      <c r="AJ6" s="208"/>
      <c r="AK6" s="208"/>
    </row>
    <row r="7" spans="1:37" ht="24" customHeight="1" x14ac:dyDescent="0.2">
      <c r="A7" s="245"/>
      <c r="B7" s="217"/>
      <c r="C7" s="217"/>
      <c r="D7" s="215"/>
      <c r="E7" s="220"/>
      <c r="F7" s="215"/>
      <c r="G7" s="220"/>
      <c r="H7" s="215"/>
      <c r="I7" s="233"/>
      <c r="J7" s="239"/>
      <c r="K7" s="217"/>
      <c r="L7" s="217"/>
      <c r="M7" s="215"/>
      <c r="N7" s="220"/>
      <c r="O7" s="242"/>
      <c r="P7" s="219" t="s">
        <v>42</v>
      </c>
      <c r="Q7" s="214" t="s">
        <v>41</v>
      </c>
      <c r="R7" s="230"/>
      <c r="S7" s="208"/>
      <c r="T7" s="217"/>
      <c r="U7" s="217"/>
      <c r="V7" s="215"/>
      <c r="W7" s="217" t="s">
        <v>42</v>
      </c>
      <c r="X7" s="215" t="s">
        <v>41</v>
      </c>
      <c r="Y7" s="216" t="s">
        <v>42</v>
      </c>
      <c r="Z7" s="215" t="s">
        <v>41</v>
      </c>
      <c r="AA7" s="208"/>
      <c r="AB7" s="208"/>
      <c r="AC7" s="217"/>
      <c r="AD7" s="217"/>
      <c r="AE7" s="217"/>
      <c r="AF7" s="220"/>
      <c r="AG7" s="217"/>
      <c r="AH7" s="220"/>
      <c r="AI7" s="223"/>
      <c r="AJ7" s="208"/>
      <c r="AK7" s="208"/>
    </row>
    <row r="8" spans="1:37" ht="68.25" customHeight="1" thickBot="1" x14ac:dyDescent="0.25">
      <c r="A8" s="246"/>
      <c r="B8" s="218"/>
      <c r="C8" s="217"/>
      <c r="D8" s="215"/>
      <c r="E8" s="220"/>
      <c r="F8" s="215"/>
      <c r="G8" s="220"/>
      <c r="H8" s="232"/>
      <c r="I8" s="234"/>
      <c r="J8" s="240"/>
      <c r="K8" s="218"/>
      <c r="L8" s="217"/>
      <c r="M8" s="232"/>
      <c r="N8" s="221"/>
      <c r="O8" s="243"/>
      <c r="P8" s="221"/>
      <c r="Q8" s="232"/>
      <c r="R8" s="231"/>
      <c r="S8" s="209"/>
      <c r="T8" s="218"/>
      <c r="U8" s="217"/>
      <c r="V8" s="215"/>
      <c r="W8" s="217"/>
      <c r="X8" s="215"/>
      <c r="Y8" s="218"/>
      <c r="Z8" s="215"/>
      <c r="AA8" s="209"/>
      <c r="AB8" s="209"/>
      <c r="AC8" s="218"/>
      <c r="AD8" s="218"/>
      <c r="AE8" s="218"/>
      <c r="AF8" s="221"/>
      <c r="AG8" s="218"/>
      <c r="AH8" s="221"/>
      <c r="AI8" s="224"/>
      <c r="AJ8" s="209"/>
      <c r="AK8" s="209"/>
    </row>
    <row r="9" spans="1:37" ht="17.25" customHeight="1" x14ac:dyDescent="0.2">
      <c r="A9" s="80" t="s">
        <v>6</v>
      </c>
      <c r="B9" s="65">
        <v>237</v>
      </c>
      <c r="C9" s="63">
        <v>87</v>
      </c>
      <c r="D9" s="38">
        <f>C9/B9*100</f>
        <v>36.708860759493675</v>
      </c>
      <c r="E9" s="21">
        <v>9</v>
      </c>
      <c r="F9" s="38">
        <f>E9/B9*100</f>
        <v>3.79746835443038</v>
      </c>
      <c r="G9" s="21">
        <v>5</v>
      </c>
      <c r="H9" s="40">
        <f>G9/B9*100</f>
        <v>2.109704641350211</v>
      </c>
      <c r="I9" s="84">
        <f>100-(E9+G9)/C9*100</f>
        <v>83.908045977011497</v>
      </c>
      <c r="J9" s="58">
        <f>100-(E9+G9)/B9*100</f>
        <v>94.092827004219416</v>
      </c>
      <c r="K9" s="56">
        <v>1889</v>
      </c>
      <c r="L9" s="20">
        <v>257</v>
      </c>
      <c r="M9" s="32">
        <f t="shared" ref="M9:M16" si="0">L9/K9*100</f>
        <v>13.605082053996822</v>
      </c>
      <c r="N9" s="23">
        <v>37</v>
      </c>
      <c r="O9" s="32">
        <f>N9/K9*100</f>
        <v>1.9587083112758072</v>
      </c>
      <c r="P9" s="22">
        <v>19</v>
      </c>
      <c r="Q9" s="37">
        <f t="shared" ref="Q9:Q16" si="1">P9/K9*100</f>
        <v>1.0058231868713605</v>
      </c>
      <c r="R9" s="57">
        <f t="shared" ref="R9:R16" si="2">100-(N9+P9)/L9*100</f>
        <v>78.210116731517502</v>
      </c>
      <c r="S9" s="58">
        <f t="shared" ref="S9:S16" si="3">100-(P9+N9)/K9*100</f>
        <v>97.035468501852833</v>
      </c>
      <c r="T9" s="53">
        <v>595</v>
      </c>
      <c r="U9" s="26">
        <v>56</v>
      </c>
      <c r="V9" s="38">
        <f>U9/T9*100</f>
        <v>9.4117647058823533</v>
      </c>
      <c r="W9" s="27">
        <v>7</v>
      </c>
      <c r="X9" s="38">
        <f>W9/T9*100</f>
        <v>1.1764705882352942</v>
      </c>
      <c r="Y9" s="27">
        <v>1</v>
      </c>
      <c r="Z9" s="59">
        <f>Y9/T9*100</f>
        <v>0.16806722689075632</v>
      </c>
      <c r="AA9" s="57">
        <f>100-(Y9+W9)/U9*100</f>
        <v>85.714285714285722</v>
      </c>
      <c r="AB9" s="58">
        <f>100-(Y9+W9)/T9*100</f>
        <v>98.655462184873954</v>
      </c>
      <c r="AC9" s="70">
        <v>835</v>
      </c>
      <c r="AD9" s="22">
        <v>43</v>
      </c>
      <c r="AE9" s="39">
        <f>AD9/AC9*100</f>
        <v>5.1497005988023954</v>
      </c>
      <c r="AF9" s="22">
        <v>2</v>
      </c>
      <c r="AG9" s="32">
        <f>AF9/AC9*100</f>
        <v>0.23952095808383234</v>
      </c>
      <c r="AH9" s="22">
        <v>2</v>
      </c>
      <c r="AI9" s="59">
        <f>AH9/AC9*100</f>
        <v>0.23952095808383234</v>
      </c>
      <c r="AJ9" s="57">
        <f>100-(AH9+AF9)/AD9*100</f>
        <v>90.697674418604649</v>
      </c>
      <c r="AK9" s="58">
        <f>100-(AH9+AF9)/AC9*100</f>
        <v>99.52095808383234</v>
      </c>
    </row>
    <row r="10" spans="1:37" ht="17.25" customHeight="1" x14ac:dyDescent="0.2">
      <c r="A10" s="81" t="s">
        <v>7</v>
      </c>
      <c r="B10" s="66">
        <v>217</v>
      </c>
      <c r="C10" s="64">
        <v>50</v>
      </c>
      <c r="D10" s="39">
        <f t="shared" ref="D10:D53" si="4">C10/B10*100</f>
        <v>23.041474654377879</v>
      </c>
      <c r="E10" s="22">
        <v>0</v>
      </c>
      <c r="F10" s="39">
        <f t="shared" ref="F10:F53" si="5">E10/B10*100</f>
        <v>0</v>
      </c>
      <c r="G10" s="22">
        <v>5</v>
      </c>
      <c r="H10" s="39">
        <f t="shared" ref="H10:H52" si="6">G10/B10*100</f>
        <v>2.3041474654377883</v>
      </c>
      <c r="I10" s="54">
        <f t="shared" ref="I10:I52" si="7">100-(E10+G10)/C10*100</f>
        <v>90</v>
      </c>
      <c r="J10" s="55">
        <f t="shared" ref="J10:J52" si="8">100-(E10+G10)/B10*100</f>
        <v>97.695852534562206</v>
      </c>
      <c r="K10" s="53">
        <v>1374</v>
      </c>
      <c r="L10" s="22">
        <v>252</v>
      </c>
      <c r="M10" s="39">
        <f t="shared" si="0"/>
        <v>18.340611353711793</v>
      </c>
      <c r="N10" s="24">
        <v>46</v>
      </c>
      <c r="O10" s="39">
        <f>N10/K10*100</f>
        <v>3.3478893740902476</v>
      </c>
      <c r="P10" s="22">
        <v>12</v>
      </c>
      <c r="Q10" s="37">
        <f t="shared" si="1"/>
        <v>0.87336244541484709</v>
      </c>
      <c r="R10" s="54">
        <f t="shared" si="2"/>
        <v>76.984126984126988</v>
      </c>
      <c r="S10" s="55">
        <f t="shared" si="3"/>
        <v>95.778748180494901</v>
      </c>
      <c r="T10" s="53">
        <v>478</v>
      </c>
      <c r="U10" s="28">
        <v>21</v>
      </c>
      <c r="V10" s="39">
        <f>U10/T10*100</f>
        <v>4.3933054393305433</v>
      </c>
      <c r="W10" s="28">
        <v>0</v>
      </c>
      <c r="X10" s="39">
        <f>W10/T10*100</f>
        <v>0</v>
      </c>
      <c r="Y10" s="28">
        <v>0</v>
      </c>
      <c r="Z10" s="39">
        <f>Y10/T10*100</f>
        <v>0</v>
      </c>
      <c r="AA10" s="54">
        <f t="shared" ref="AA10:AA52" si="9">100-(Y10+W10)/U10*100</f>
        <v>100</v>
      </c>
      <c r="AB10" s="55">
        <f t="shared" ref="AB10:AB52" si="10">100-(Y10+W10)/T10*100</f>
        <v>100</v>
      </c>
      <c r="AC10" s="71">
        <v>617</v>
      </c>
      <c r="AD10" s="22">
        <v>45</v>
      </c>
      <c r="AE10" s="39">
        <f>AD10/AC10*100</f>
        <v>7.2933549432739051</v>
      </c>
      <c r="AF10" s="22">
        <v>6</v>
      </c>
      <c r="AG10" s="32">
        <f>AF10/AC10*100</f>
        <v>0.97244732576985426</v>
      </c>
      <c r="AH10" s="22">
        <v>0</v>
      </c>
      <c r="AI10" s="39">
        <f>AH10/AC10*100</f>
        <v>0</v>
      </c>
      <c r="AJ10" s="54">
        <f t="shared" ref="AJ10:AJ51" si="11">100-(AH10+AF10)/AD10*100</f>
        <v>86.666666666666671</v>
      </c>
      <c r="AK10" s="55">
        <f t="shared" ref="AK10:AK52" si="12">100-(AH10+AF10)/AC10*100</f>
        <v>99.027552674230151</v>
      </c>
    </row>
    <row r="11" spans="1:37" ht="17.25" customHeight="1" x14ac:dyDescent="0.2">
      <c r="A11" s="81" t="s">
        <v>8</v>
      </c>
      <c r="B11" s="66">
        <v>210</v>
      </c>
      <c r="C11" s="64">
        <v>36</v>
      </c>
      <c r="D11" s="39">
        <f t="shared" si="4"/>
        <v>17.142857142857142</v>
      </c>
      <c r="E11" s="22">
        <v>0</v>
      </c>
      <c r="F11" s="39">
        <f t="shared" si="5"/>
        <v>0</v>
      </c>
      <c r="G11" s="22">
        <v>3</v>
      </c>
      <c r="H11" s="39">
        <f t="shared" si="6"/>
        <v>1.4285714285714286</v>
      </c>
      <c r="I11" s="54">
        <f t="shared" si="7"/>
        <v>91.666666666666671</v>
      </c>
      <c r="J11" s="55">
        <f t="shared" si="8"/>
        <v>98.571428571428569</v>
      </c>
      <c r="K11" s="53">
        <v>1341</v>
      </c>
      <c r="L11" s="22">
        <v>154</v>
      </c>
      <c r="M11" s="39">
        <f t="shared" si="0"/>
        <v>11.483967188665176</v>
      </c>
      <c r="N11" s="24">
        <v>41</v>
      </c>
      <c r="O11" s="39">
        <f t="shared" ref="O11:O42" si="13">N11/K11*100</f>
        <v>3.0574198359433256</v>
      </c>
      <c r="P11" s="22">
        <v>12</v>
      </c>
      <c r="Q11" s="37">
        <f t="shared" si="1"/>
        <v>0.89485458612975388</v>
      </c>
      <c r="R11" s="54">
        <f t="shared" si="2"/>
        <v>65.584415584415581</v>
      </c>
      <c r="S11" s="55">
        <f t="shared" si="3"/>
        <v>96.047725577926926</v>
      </c>
      <c r="T11" s="53">
        <v>196</v>
      </c>
      <c r="U11" s="28">
        <v>19</v>
      </c>
      <c r="V11" s="39">
        <f t="shared" ref="V11:V52" si="14">U11/T11*100</f>
        <v>9.6938775510204085</v>
      </c>
      <c r="W11" s="28">
        <v>7</v>
      </c>
      <c r="X11" s="39">
        <f t="shared" ref="X11:X52" si="15">W11/T11*100</f>
        <v>3.5714285714285712</v>
      </c>
      <c r="Y11" s="28">
        <v>0</v>
      </c>
      <c r="Z11" s="39">
        <f t="shared" ref="Z11:Z52" si="16">Y11/T11*100</f>
        <v>0</v>
      </c>
      <c r="AA11" s="54">
        <f t="shared" si="9"/>
        <v>63.15789473684211</v>
      </c>
      <c r="AB11" s="55">
        <f t="shared" si="10"/>
        <v>96.428571428571431</v>
      </c>
      <c r="AC11" s="71">
        <v>596</v>
      </c>
      <c r="AD11" s="22">
        <v>127</v>
      </c>
      <c r="AE11" s="39">
        <f t="shared" ref="AE11:AE51" si="17">AD11/AC11*100</f>
        <v>21.308724832214764</v>
      </c>
      <c r="AF11" s="22">
        <v>4</v>
      </c>
      <c r="AG11" s="32">
        <f t="shared" ref="AG11:AG51" si="18">AF11/AC11*100</f>
        <v>0.67114093959731547</v>
      </c>
      <c r="AH11" s="22">
        <v>1</v>
      </c>
      <c r="AI11" s="39">
        <f t="shared" ref="AI11:AI51" si="19">AH11/AC11*100</f>
        <v>0.16778523489932887</v>
      </c>
      <c r="AJ11" s="54">
        <f t="shared" si="11"/>
        <v>96.062992125984252</v>
      </c>
      <c r="AK11" s="55">
        <f t="shared" si="12"/>
        <v>99.161073825503351</v>
      </c>
    </row>
    <row r="12" spans="1:37" ht="17.25" customHeight="1" x14ac:dyDescent="0.2">
      <c r="A12" s="81" t="s">
        <v>9</v>
      </c>
      <c r="B12" s="66">
        <v>114</v>
      </c>
      <c r="C12" s="64">
        <v>24</v>
      </c>
      <c r="D12" s="39">
        <f t="shared" si="4"/>
        <v>21.052631578947366</v>
      </c>
      <c r="E12" s="22">
        <v>2</v>
      </c>
      <c r="F12" s="39">
        <f t="shared" si="5"/>
        <v>1.7543859649122806</v>
      </c>
      <c r="G12" s="22">
        <v>4</v>
      </c>
      <c r="H12" s="39">
        <f t="shared" si="6"/>
        <v>3.5087719298245612</v>
      </c>
      <c r="I12" s="54">
        <f t="shared" si="7"/>
        <v>75</v>
      </c>
      <c r="J12" s="55">
        <f t="shared" si="8"/>
        <v>94.736842105263165</v>
      </c>
      <c r="K12" s="53">
        <v>883</v>
      </c>
      <c r="L12" s="22">
        <v>83</v>
      </c>
      <c r="M12" s="39">
        <f t="shared" si="0"/>
        <v>9.3997734994337492</v>
      </c>
      <c r="N12" s="24">
        <v>29</v>
      </c>
      <c r="O12" s="39">
        <f t="shared" si="13"/>
        <v>3.2842582106455263</v>
      </c>
      <c r="P12" s="22">
        <v>3</v>
      </c>
      <c r="Q12" s="37">
        <f t="shared" si="1"/>
        <v>0.33975084937712347</v>
      </c>
      <c r="R12" s="54">
        <f t="shared" si="2"/>
        <v>61.445783132530117</v>
      </c>
      <c r="S12" s="55">
        <f t="shared" si="3"/>
        <v>96.375990939977356</v>
      </c>
      <c r="T12" s="53">
        <v>238</v>
      </c>
      <c r="U12" s="28">
        <v>18</v>
      </c>
      <c r="V12" s="39">
        <f t="shared" si="14"/>
        <v>7.5630252100840334</v>
      </c>
      <c r="W12" s="28">
        <v>8</v>
      </c>
      <c r="X12" s="39">
        <f t="shared" si="15"/>
        <v>3.3613445378151261</v>
      </c>
      <c r="Y12" s="28">
        <v>0</v>
      </c>
      <c r="Z12" s="39">
        <f t="shared" si="16"/>
        <v>0</v>
      </c>
      <c r="AA12" s="54">
        <f t="shared" si="9"/>
        <v>55.555555555555557</v>
      </c>
      <c r="AB12" s="55">
        <f t="shared" si="10"/>
        <v>96.638655462184872</v>
      </c>
      <c r="AC12" s="71">
        <v>254</v>
      </c>
      <c r="AD12" s="22">
        <v>24</v>
      </c>
      <c r="AE12" s="39">
        <f t="shared" si="17"/>
        <v>9.4488188976377945</v>
      </c>
      <c r="AF12" s="22">
        <v>6</v>
      </c>
      <c r="AG12" s="32">
        <f t="shared" si="18"/>
        <v>2.3622047244094486</v>
      </c>
      <c r="AH12" s="22">
        <v>2</v>
      </c>
      <c r="AI12" s="39">
        <f t="shared" si="19"/>
        <v>0.78740157480314954</v>
      </c>
      <c r="AJ12" s="54">
        <f t="shared" si="11"/>
        <v>66.666666666666671</v>
      </c>
      <c r="AK12" s="55">
        <f t="shared" si="12"/>
        <v>96.850393700787407</v>
      </c>
    </row>
    <row r="13" spans="1:37" ht="17.25" customHeight="1" x14ac:dyDescent="0.2">
      <c r="A13" s="81" t="s">
        <v>10</v>
      </c>
      <c r="B13" s="66">
        <v>204</v>
      </c>
      <c r="C13" s="64">
        <v>64</v>
      </c>
      <c r="D13" s="39">
        <f t="shared" si="4"/>
        <v>31.372549019607842</v>
      </c>
      <c r="E13" s="22">
        <v>4</v>
      </c>
      <c r="F13" s="39">
        <f t="shared" si="5"/>
        <v>1.9607843137254901</v>
      </c>
      <c r="G13" s="22">
        <v>8</v>
      </c>
      <c r="H13" s="39">
        <f t="shared" si="6"/>
        <v>3.9215686274509802</v>
      </c>
      <c r="I13" s="54">
        <f t="shared" si="7"/>
        <v>81.25</v>
      </c>
      <c r="J13" s="55">
        <f t="shared" si="8"/>
        <v>94.117647058823536</v>
      </c>
      <c r="K13" s="53">
        <v>2573</v>
      </c>
      <c r="L13" s="22">
        <v>676</v>
      </c>
      <c r="M13" s="39">
        <f t="shared" si="0"/>
        <v>26.272833268558106</v>
      </c>
      <c r="N13" s="24">
        <v>105</v>
      </c>
      <c r="O13" s="39">
        <f t="shared" si="13"/>
        <v>4.080839486980179</v>
      </c>
      <c r="P13" s="22">
        <v>38</v>
      </c>
      <c r="Q13" s="37">
        <f t="shared" si="1"/>
        <v>1.4768752429071124</v>
      </c>
      <c r="R13" s="54">
        <f t="shared" si="2"/>
        <v>78.84615384615384</v>
      </c>
      <c r="S13" s="55">
        <f t="shared" si="3"/>
        <v>94.442285270112706</v>
      </c>
      <c r="T13" s="53">
        <v>688</v>
      </c>
      <c r="U13" s="28">
        <v>106</v>
      </c>
      <c r="V13" s="39">
        <f t="shared" si="14"/>
        <v>15.406976744186046</v>
      </c>
      <c r="W13" s="28">
        <v>13</v>
      </c>
      <c r="X13" s="39">
        <f t="shared" si="15"/>
        <v>1.88953488372093</v>
      </c>
      <c r="Y13" s="28">
        <v>2</v>
      </c>
      <c r="Z13" s="39">
        <f t="shared" si="16"/>
        <v>0.29069767441860467</v>
      </c>
      <c r="AA13" s="54">
        <f t="shared" si="9"/>
        <v>85.84905660377359</v>
      </c>
      <c r="AB13" s="55">
        <f t="shared" si="10"/>
        <v>97.819767441860463</v>
      </c>
      <c r="AC13" s="71">
        <v>976</v>
      </c>
      <c r="AD13" s="22">
        <v>45</v>
      </c>
      <c r="AE13" s="39">
        <f t="shared" si="17"/>
        <v>4.610655737704918</v>
      </c>
      <c r="AF13" s="22">
        <v>1</v>
      </c>
      <c r="AG13" s="32">
        <f t="shared" si="18"/>
        <v>0.10245901639344263</v>
      </c>
      <c r="AH13" s="22">
        <v>2</v>
      </c>
      <c r="AI13" s="39">
        <f t="shared" si="19"/>
        <v>0.20491803278688525</v>
      </c>
      <c r="AJ13" s="54">
        <f t="shared" si="11"/>
        <v>93.333333333333329</v>
      </c>
      <c r="AK13" s="55">
        <f t="shared" si="12"/>
        <v>99.692622950819668</v>
      </c>
    </row>
    <row r="14" spans="1:37" ht="17.25" customHeight="1" x14ac:dyDescent="0.2">
      <c r="A14" s="81" t="s">
        <v>11</v>
      </c>
      <c r="B14" s="66">
        <v>151</v>
      </c>
      <c r="C14" s="64">
        <v>23</v>
      </c>
      <c r="D14" s="39">
        <f t="shared" si="4"/>
        <v>15.231788079470199</v>
      </c>
      <c r="E14" s="22">
        <v>2</v>
      </c>
      <c r="F14" s="39">
        <f t="shared" si="5"/>
        <v>1.3245033112582782</v>
      </c>
      <c r="G14" s="22">
        <v>1</v>
      </c>
      <c r="H14" s="39">
        <f t="shared" si="6"/>
        <v>0.66225165562913912</v>
      </c>
      <c r="I14" s="54">
        <f t="shared" si="7"/>
        <v>86.956521739130437</v>
      </c>
      <c r="J14" s="55">
        <f t="shared" si="8"/>
        <v>98.013245033112582</v>
      </c>
      <c r="K14" s="53">
        <v>885</v>
      </c>
      <c r="L14" s="22">
        <v>124</v>
      </c>
      <c r="M14" s="39">
        <f t="shared" si="0"/>
        <v>14.011299435028249</v>
      </c>
      <c r="N14" s="24">
        <v>22</v>
      </c>
      <c r="O14" s="39">
        <f t="shared" si="13"/>
        <v>2.4858757062146895</v>
      </c>
      <c r="P14" s="22">
        <v>5</v>
      </c>
      <c r="Q14" s="37">
        <f t="shared" si="1"/>
        <v>0.56497175141242939</v>
      </c>
      <c r="R14" s="54">
        <f t="shared" si="2"/>
        <v>78.225806451612897</v>
      </c>
      <c r="S14" s="55">
        <f t="shared" si="3"/>
        <v>96.949152542372886</v>
      </c>
      <c r="T14" s="53">
        <v>287</v>
      </c>
      <c r="U14" s="28">
        <v>17</v>
      </c>
      <c r="V14" s="39">
        <f t="shared" si="14"/>
        <v>5.9233449477351918</v>
      </c>
      <c r="W14" s="28">
        <v>6</v>
      </c>
      <c r="X14" s="39">
        <f t="shared" si="15"/>
        <v>2.0905923344947737</v>
      </c>
      <c r="Y14" s="28">
        <v>0</v>
      </c>
      <c r="Z14" s="39">
        <f t="shared" si="16"/>
        <v>0</v>
      </c>
      <c r="AA14" s="54">
        <f t="shared" si="9"/>
        <v>64.705882352941174</v>
      </c>
      <c r="AB14" s="55">
        <f t="shared" si="10"/>
        <v>97.909407665505228</v>
      </c>
      <c r="AC14" s="71">
        <v>332</v>
      </c>
      <c r="AD14" s="22">
        <v>19</v>
      </c>
      <c r="AE14" s="39">
        <f t="shared" si="17"/>
        <v>5.7228915662650603</v>
      </c>
      <c r="AF14" s="22">
        <v>0</v>
      </c>
      <c r="AG14" s="32">
        <f t="shared" si="18"/>
        <v>0</v>
      </c>
      <c r="AH14" s="22">
        <v>0</v>
      </c>
      <c r="AI14" s="39">
        <f t="shared" si="19"/>
        <v>0</v>
      </c>
      <c r="AJ14" s="54">
        <f t="shared" si="11"/>
        <v>100</v>
      </c>
      <c r="AK14" s="55">
        <f t="shared" si="12"/>
        <v>100</v>
      </c>
    </row>
    <row r="15" spans="1:37" ht="17.25" customHeight="1" x14ac:dyDescent="0.2">
      <c r="A15" s="81" t="s">
        <v>12</v>
      </c>
      <c r="B15" s="66">
        <v>160</v>
      </c>
      <c r="C15" s="64">
        <v>38</v>
      </c>
      <c r="D15" s="39">
        <f t="shared" si="4"/>
        <v>23.75</v>
      </c>
      <c r="E15" s="22">
        <v>1</v>
      </c>
      <c r="F15" s="39">
        <f t="shared" si="5"/>
        <v>0.625</v>
      </c>
      <c r="G15" s="22">
        <v>5</v>
      </c>
      <c r="H15" s="39">
        <f t="shared" si="6"/>
        <v>3.125</v>
      </c>
      <c r="I15" s="54">
        <f t="shared" si="7"/>
        <v>84.21052631578948</v>
      </c>
      <c r="J15" s="55">
        <f t="shared" si="8"/>
        <v>96.25</v>
      </c>
      <c r="K15" s="53">
        <v>1045</v>
      </c>
      <c r="L15" s="22">
        <v>183</v>
      </c>
      <c r="M15" s="39">
        <f t="shared" si="0"/>
        <v>17.511961722488039</v>
      </c>
      <c r="N15" s="24">
        <v>34</v>
      </c>
      <c r="O15" s="39">
        <f t="shared" si="13"/>
        <v>3.2535885167464111</v>
      </c>
      <c r="P15" s="22">
        <v>15</v>
      </c>
      <c r="Q15" s="37">
        <f t="shared" si="1"/>
        <v>1.4354066985645932</v>
      </c>
      <c r="R15" s="54">
        <f t="shared" si="2"/>
        <v>73.224043715846989</v>
      </c>
      <c r="S15" s="55">
        <f t="shared" si="3"/>
        <v>95.31100478468899</v>
      </c>
      <c r="T15" s="53">
        <v>400</v>
      </c>
      <c r="U15" s="28">
        <v>35</v>
      </c>
      <c r="V15" s="39">
        <f t="shared" si="14"/>
        <v>8.75</v>
      </c>
      <c r="W15" s="28">
        <v>16</v>
      </c>
      <c r="X15" s="39">
        <f t="shared" si="15"/>
        <v>4</v>
      </c>
      <c r="Y15" s="28">
        <v>4</v>
      </c>
      <c r="Z15" s="39">
        <f t="shared" si="16"/>
        <v>1</v>
      </c>
      <c r="AA15" s="54">
        <f t="shared" si="9"/>
        <v>42.857142857142861</v>
      </c>
      <c r="AB15" s="55">
        <f t="shared" si="10"/>
        <v>95</v>
      </c>
      <c r="AC15" s="71">
        <v>406</v>
      </c>
      <c r="AD15" s="22">
        <v>38</v>
      </c>
      <c r="AE15" s="39">
        <f t="shared" si="17"/>
        <v>9.3596059113300498</v>
      </c>
      <c r="AF15" s="22">
        <v>1</v>
      </c>
      <c r="AG15" s="32">
        <f t="shared" si="18"/>
        <v>0.24630541871921183</v>
      </c>
      <c r="AH15" s="22">
        <v>1</v>
      </c>
      <c r="AI15" s="39">
        <f t="shared" si="19"/>
        <v>0.24630541871921183</v>
      </c>
      <c r="AJ15" s="54">
        <f t="shared" si="11"/>
        <v>94.736842105263165</v>
      </c>
      <c r="AK15" s="55">
        <f t="shared" si="12"/>
        <v>99.50738916256158</v>
      </c>
    </row>
    <row r="16" spans="1:37" ht="17.25" customHeight="1" x14ac:dyDescent="0.2">
      <c r="A16" s="81" t="s">
        <v>13</v>
      </c>
      <c r="B16" s="66">
        <v>153</v>
      </c>
      <c r="C16" s="64">
        <v>38</v>
      </c>
      <c r="D16" s="39">
        <f t="shared" si="4"/>
        <v>24.836601307189543</v>
      </c>
      <c r="E16" s="22">
        <v>2</v>
      </c>
      <c r="F16" s="39">
        <f t="shared" si="5"/>
        <v>1.3071895424836601</v>
      </c>
      <c r="G16" s="22">
        <v>6</v>
      </c>
      <c r="H16" s="39">
        <f t="shared" si="6"/>
        <v>3.9215686274509802</v>
      </c>
      <c r="I16" s="54">
        <f t="shared" si="7"/>
        <v>78.94736842105263</v>
      </c>
      <c r="J16" s="55">
        <f t="shared" si="8"/>
        <v>94.771241830065364</v>
      </c>
      <c r="K16" s="53">
        <v>1271</v>
      </c>
      <c r="L16" s="22">
        <v>141</v>
      </c>
      <c r="M16" s="39">
        <f t="shared" si="0"/>
        <v>11.093627065302911</v>
      </c>
      <c r="N16" s="24">
        <v>35</v>
      </c>
      <c r="O16" s="39">
        <f t="shared" si="13"/>
        <v>2.7537372147915029</v>
      </c>
      <c r="P16" s="22">
        <v>7</v>
      </c>
      <c r="Q16" s="37">
        <f t="shared" si="1"/>
        <v>0.55074744295830058</v>
      </c>
      <c r="R16" s="54">
        <f t="shared" si="2"/>
        <v>70.212765957446805</v>
      </c>
      <c r="S16" s="55">
        <f t="shared" si="3"/>
        <v>96.695515342250204</v>
      </c>
      <c r="T16" s="53">
        <v>515</v>
      </c>
      <c r="U16" s="28">
        <v>24</v>
      </c>
      <c r="V16" s="39">
        <f t="shared" si="14"/>
        <v>4.6601941747572813</v>
      </c>
      <c r="W16" s="28">
        <v>9</v>
      </c>
      <c r="X16" s="39">
        <f t="shared" si="15"/>
        <v>1.7475728155339807</v>
      </c>
      <c r="Y16" s="28">
        <v>1</v>
      </c>
      <c r="Z16" s="39">
        <f t="shared" si="16"/>
        <v>0.1941747572815534</v>
      </c>
      <c r="AA16" s="54">
        <f t="shared" si="9"/>
        <v>58.333333333333329</v>
      </c>
      <c r="AB16" s="55">
        <f t="shared" si="10"/>
        <v>98.05825242718447</v>
      </c>
      <c r="AC16" s="71">
        <v>337</v>
      </c>
      <c r="AD16" s="22">
        <v>29</v>
      </c>
      <c r="AE16" s="39">
        <f t="shared" si="17"/>
        <v>8.6053412462908021</v>
      </c>
      <c r="AF16" s="22">
        <v>4</v>
      </c>
      <c r="AG16" s="32">
        <f t="shared" si="18"/>
        <v>1.1869436201780417</v>
      </c>
      <c r="AH16" s="22">
        <v>1</v>
      </c>
      <c r="AI16" s="39">
        <f t="shared" si="19"/>
        <v>0.29673590504451042</v>
      </c>
      <c r="AJ16" s="54">
        <f t="shared" si="11"/>
        <v>82.758620689655174</v>
      </c>
      <c r="AK16" s="55">
        <f t="shared" si="12"/>
        <v>98.516320474777444</v>
      </c>
    </row>
    <row r="17" spans="1:37" ht="17.25" customHeight="1" x14ac:dyDescent="0.2">
      <c r="A17" s="81" t="s">
        <v>14</v>
      </c>
      <c r="B17" s="66">
        <v>33</v>
      </c>
      <c r="C17" s="64">
        <v>6</v>
      </c>
      <c r="D17" s="39">
        <f t="shared" si="4"/>
        <v>18.181818181818183</v>
      </c>
      <c r="E17" s="22">
        <v>0</v>
      </c>
      <c r="F17" s="39">
        <f t="shared" si="5"/>
        <v>0</v>
      </c>
      <c r="G17" s="22">
        <v>1</v>
      </c>
      <c r="H17" s="39">
        <f t="shared" si="6"/>
        <v>3.0303030303030303</v>
      </c>
      <c r="I17" s="54">
        <f t="shared" si="7"/>
        <v>83.333333333333343</v>
      </c>
      <c r="J17" s="55">
        <f t="shared" si="8"/>
        <v>96.969696969696969</v>
      </c>
      <c r="K17" s="53">
        <v>123</v>
      </c>
      <c r="L17" s="22">
        <v>15</v>
      </c>
      <c r="M17" s="39">
        <f t="shared" ref="M17:M42" si="20">L17/K17*100</f>
        <v>12.195121951219512</v>
      </c>
      <c r="N17" s="24">
        <v>3</v>
      </c>
      <c r="O17" s="39">
        <f t="shared" si="13"/>
        <v>2.4390243902439024</v>
      </c>
      <c r="P17" s="24">
        <v>0</v>
      </c>
      <c r="Q17" s="37">
        <f t="shared" ref="Q17:Q42" si="21">P17/K17*100</f>
        <v>0</v>
      </c>
      <c r="R17" s="54">
        <f t="shared" ref="R17:R52" si="22">100-(N17+P17)/L17*100</f>
        <v>80</v>
      </c>
      <c r="S17" s="55">
        <f t="shared" ref="S17:S52" si="23">100-(P17+N17)/K17*100</f>
        <v>97.560975609756099</v>
      </c>
      <c r="T17" s="53">
        <v>29</v>
      </c>
      <c r="U17" s="28">
        <v>2</v>
      </c>
      <c r="V17" s="39">
        <f t="shared" si="14"/>
        <v>6.8965517241379306</v>
      </c>
      <c r="W17" s="28">
        <v>0</v>
      </c>
      <c r="X17" s="39">
        <f t="shared" si="15"/>
        <v>0</v>
      </c>
      <c r="Y17" s="28">
        <v>0</v>
      </c>
      <c r="Z17" s="39">
        <f t="shared" si="16"/>
        <v>0</v>
      </c>
      <c r="AA17" s="54">
        <f t="shared" si="9"/>
        <v>100</v>
      </c>
      <c r="AB17" s="55">
        <f t="shared" si="10"/>
        <v>100</v>
      </c>
      <c r="AC17" s="71">
        <v>23</v>
      </c>
      <c r="AD17" s="22">
        <v>2</v>
      </c>
      <c r="AE17" s="39">
        <f t="shared" si="17"/>
        <v>8.695652173913043</v>
      </c>
      <c r="AF17" s="22">
        <v>1</v>
      </c>
      <c r="AG17" s="32">
        <f t="shared" si="18"/>
        <v>4.3478260869565215</v>
      </c>
      <c r="AH17" s="22">
        <v>0</v>
      </c>
      <c r="AI17" s="39">
        <f t="shared" si="19"/>
        <v>0</v>
      </c>
      <c r="AJ17" s="54">
        <f t="shared" si="11"/>
        <v>50</v>
      </c>
      <c r="AK17" s="55">
        <f t="shared" si="12"/>
        <v>95.652173913043484</v>
      </c>
    </row>
    <row r="18" spans="1:37" ht="17.25" customHeight="1" x14ac:dyDescent="0.2">
      <c r="A18" s="81" t="s">
        <v>15</v>
      </c>
      <c r="B18" s="66">
        <v>194</v>
      </c>
      <c r="C18" s="64">
        <v>53</v>
      </c>
      <c r="D18" s="39">
        <f t="shared" si="4"/>
        <v>27.319587628865978</v>
      </c>
      <c r="E18" s="22">
        <v>3</v>
      </c>
      <c r="F18" s="39">
        <f t="shared" si="5"/>
        <v>1.5463917525773196</v>
      </c>
      <c r="G18" s="22">
        <v>5</v>
      </c>
      <c r="H18" s="39">
        <f t="shared" si="6"/>
        <v>2.5773195876288657</v>
      </c>
      <c r="I18" s="54">
        <f t="shared" si="7"/>
        <v>84.905660377358487</v>
      </c>
      <c r="J18" s="55">
        <f t="shared" si="8"/>
        <v>95.876288659793815</v>
      </c>
      <c r="K18" s="53">
        <v>995</v>
      </c>
      <c r="L18" s="22">
        <v>97</v>
      </c>
      <c r="M18" s="39">
        <f t="shared" si="20"/>
        <v>9.748743718592964</v>
      </c>
      <c r="N18" s="24">
        <v>13</v>
      </c>
      <c r="O18" s="39">
        <f t="shared" si="13"/>
        <v>1.306532663316583</v>
      </c>
      <c r="P18" s="24">
        <v>5</v>
      </c>
      <c r="Q18" s="37">
        <f t="shared" si="21"/>
        <v>0.50251256281407031</v>
      </c>
      <c r="R18" s="54">
        <f t="shared" si="22"/>
        <v>81.44329896907216</v>
      </c>
      <c r="S18" s="55">
        <f t="shared" si="23"/>
        <v>98.19095477386935</v>
      </c>
      <c r="T18" s="53">
        <v>272</v>
      </c>
      <c r="U18" s="28">
        <v>35</v>
      </c>
      <c r="V18" s="39">
        <f t="shared" si="14"/>
        <v>12.867647058823529</v>
      </c>
      <c r="W18" s="28">
        <v>3</v>
      </c>
      <c r="X18" s="39">
        <f t="shared" si="15"/>
        <v>1.1029411764705883</v>
      </c>
      <c r="Y18" s="28">
        <v>0</v>
      </c>
      <c r="Z18" s="39">
        <f t="shared" si="16"/>
        <v>0</v>
      </c>
      <c r="AA18" s="54">
        <f t="shared" si="9"/>
        <v>91.428571428571431</v>
      </c>
      <c r="AB18" s="55">
        <f t="shared" si="10"/>
        <v>98.897058823529406</v>
      </c>
      <c r="AC18" s="71">
        <v>333</v>
      </c>
      <c r="AD18" s="22">
        <v>16</v>
      </c>
      <c r="AE18" s="39">
        <f t="shared" si="17"/>
        <v>4.8048048048048049</v>
      </c>
      <c r="AF18" s="22">
        <v>2</v>
      </c>
      <c r="AG18" s="32">
        <f t="shared" si="18"/>
        <v>0.60060060060060061</v>
      </c>
      <c r="AH18" s="22">
        <v>0</v>
      </c>
      <c r="AI18" s="39">
        <f t="shared" si="19"/>
        <v>0</v>
      </c>
      <c r="AJ18" s="54">
        <f t="shared" si="11"/>
        <v>87.5</v>
      </c>
      <c r="AK18" s="55">
        <f t="shared" si="12"/>
        <v>99.3993993993994</v>
      </c>
    </row>
    <row r="19" spans="1:37" ht="17.25" customHeight="1" x14ac:dyDescent="0.2">
      <c r="A19" s="81" t="s">
        <v>16</v>
      </c>
      <c r="B19" s="66">
        <v>103</v>
      </c>
      <c r="C19" s="64">
        <v>23</v>
      </c>
      <c r="D19" s="39">
        <f t="shared" si="4"/>
        <v>22.330097087378643</v>
      </c>
      <c r="E19" s="22">
        <v>0</v>
      </c>
      <c r="F19" s="39">
        <f t="shared" si="5"/>
        <v>0</v>
      </c>
      <c r="G19" s="22">
        <v>2</v>
      </c>
      <c r="H19" s="39">
        <f t="shared" si="6"/>
        <v>1.9417475728155338</v>
      </c>
      <c r="I19" s="54">
        <f t="shared" si="7"/>
        <v>91.304347826086953</v>
      </c>
      <c r="J19" s="55">
        <f t="shared" si="8"/>
        <v>98.05825242718447</v>
      </c>
      <c r="K19" s="53">
        <v>591</v>
      </c>
      <c r="L19" s="22">
        <v>61</v>
      </c>
      <c r="M19" s="39">
        <f t="shared" si="20"/>
        <v>10.321489001692047</v>
      </c>
      <c r="N19" s="24">
        <v>11</v>
      </c>
      <c r="O19" s="39">
        <f t="shared" si="13"/>
        <v>1.8612521150592216</v>
      </c>
      <c r="P19" s="24">
        <v>4</v>
      </c>
      <c r="Q19" s="37">
        <f t="shared" si="21"/>
        <v>0.67681895093062605</v>
      </c>
      <c r="R19" s="54">
        <f t="shared" si="22"/>
        <v>75.409836065573771</v>
      </c>
      <c r="S19" s="55">
        <f t="shared" si="23"/>
        <v>97.461928934010146</v>
      </c>
      <c r="T19" s="53">
        <v>211</v>
      </c>
      <c r="U19" s="28">
        <v>21</v>
      </c>
      <c r="V19" s="39">
        <f t="shared" si="14"/>
        <v>9.9526066350710902</v>
      </c>
      <c r="W19" s="28">
        <v>2</v>
      </c>
      <c r="X19" s="39">
        <f t="shared" si="15"/>
        <v>0.94786729857819907</v>
      </c>
      <c r="Y19" s="28">
        <v>0</v>
      </c>
      <c r="Z19" s="39">
        <f t="shared" si="16"/>
        <v>0</v>
      </c>
      <c r="AA19" s="54">
        <f t="shared" si="9"/>
        <v>90.476190476190482</v>
      </c>
      <c r="AB19" s="55">
        <f t="shared" si="10"/>
        <v>99.052132701421797</v>
      </c>
      <c r="AC19" s="71">
        <v>200</v>
      </c>
      <c r="AD19" s="22">
        <v>14</v>
      </c>
      <c r="AE19" s="39">
        <f t="shared" si="17"/>
        <v>7.0000000000000009</v>
      </c>
      <c r="AF19" s="22">
        <v>2</v>
      </c>
      <c r="AG19" s="32">
        <f t="shared" si="18"/>
        <v>1</v>
      </c>
      <c r="AH19" s="22">
        <v>0</v>
      </c>
      <c r="AI19" s="39">
        <f t="shared" si="19"/>
        <v>0</v>
      </c>
      <c r="AJ19" s="54">
        <f t="shared" si="11"/>
        <v>85.714285714285722</v>
      </c>
      <c r="AK19" s="55">
        <f t="shared" si="12"/>
        <v>99</v>
      </c>
    </row>
    <row r="20" spans="1:37" ht="17.25" customHeight="1" x14ac:dyDescent="0.2">
      <c r="A20" s="81" t="s">
        <v>17</v>
      </c>
      <c r="B20" s="66">
        <v>148</v>
      </c>
      <c r="C20" s="64">
        <v>31</v>
      </c>
      <c r="D20" s="39">
        <f t="shared" si="4"/>
        <v>20.945945945945947</v>
      </c>
      <c r="E20" s="22">
        <v>2</v>
      </c>
      <c r="F20" s="39">
        <f t="shared" si="5"/>
        <v>1.3513513513513513</v>
      </c>
      <c r="G20" s="22">
        <v>3</v>
      </c>
      <c r="H20" s="39">
        <f t="shared" si="6"/>
        <v>2.0270270270270272</v>
      </c>
      <c r="I20" s="54">
        <f t="shared" si="7"/>
        <v>83.870967741935488</v>
      </c>
      <c r="J20" s="55">
        <f t="shared" si="8"/>
        <v>96.621621621621628</v>
      </c>
      <c r="K20" s="53">
        <v>572</v>
      </c>
      <c r="L20" s="22">
        <v>112</v>
      </c>
      <c r="M20" s="39">
        <f t="shared" si="20"/>
        <v>19.58041958041958</v>
      </c>
      <c r="N20" s="24">
        <v>19</v>
      </c>
      <c r="O20" s="39">
        <f t="shared" si="13"/>
        <v>3.3216783216783217</v>
      </c>
      <c r="P20" s="24">
        <v>3</v>
      </c>
      <c r="Q20" s="37">
        <f t="shared" si="21"/>
        <v>0.52447552447552448</v>
      </c>
      <c r="R20" s="54">
        <f t="shared" si="22"/>
        <v>80.357142857142861</v>
      </c>
      <c r="S20" s="55">
        <f t="shared" si="23"/>
        <v>96.15384615384616</v>
      </c>
      <c r="T20" s="53">
        <v>115</v>
      </c>
      <c r="U20" s="28">
        <v>21</v>
      </c>
      <c r="V20" s="39">
        <f t="shared" si="14"/>
        <v>18.260869565217391</v>
      </c>
      <c r="W20" s="28">
        <v>2</v>
      </c>
      <c r="X20" s="39">
        <f t="shared" si="15"/>
        <v>1.7391304347826086</v>
      </c>
      <c r="Y20" s="28">
        <v>1</v>
      </c>
      <c r="Z20" s="39">
        <f t="shared" si="16"/>
        <v>0.86956521739130432</v>
      </c>
      <c r="AA20" s="54">
        <f t="shared" si="9"/>
        <v>85.714285714285722</v>
      </c>
      <c r="AB20" s="55">
        <f t="shared" si="10"/>
        <v>97.391304347826093</v>
      </c>
      <c r="AC20" s="71">
        <v>132</v>
      </c>
      <c r="AD20" s="22">
        <v>4</v>
      </c>
      <c r="AE20" s="39">
        <f t="shared" si="17"/>
        <v>3.0303030303030303</v>
      </c>
      <c r="AF20" s="22">
        <v>0</v>
      </c>
      <c r="AG20" s="32">
        <f t="shared" si="18"/>
        <v>0</v>
      </c>
      <c r="AH20" s="22">
        <v>0</v>
      </c>
      <c r="AI20" s="39">
        <f t="shared" si="19"/>
        <v>0</v>
      </c>
      <c r="AJ20" s="54">
        <f t="shared" si="11"/>
        <v>100</v>
      </c>
      <c r="AK20" s="55">
        <f t="shared" si="12"/>
        <v>100</v>
      </c>
    </row>
    <row r="21" spans="1:37" ht="17.25" customHeight="1" x14ac:dyDescent="0.2">
      <c r="A21" s="81" t="s">
        <v>18</v>
      </c>
      <c r="B21" s="66">
        <v>185</v>
      </c>
      <c r="C21" s="64">
        <v>38</v>
      </c>
      <c r="D21" s="39">
        <f t="shared" si="4"/>
        <v>20.54054054054054</v>
      </c>
      <c r="E21" s="22">
        <v>2</v>
      </c>
      <c r="F21" s="39">
        <f t="shared" si="5"/>
        <v>1.0810810810810811</v>
      </c>
      <c r="G21" s="22">
        <v>5</v>
      </c>
      <c r="H21" s="39">
        <f t="shared" si="6"/>
        <v>2.7027027027027026</v>
      </c>
      <c r="I21" s="54">
        <f t="shared" si="7"/>
        <v>81.578947368421055</v>
      </c>
      <c r="J21" s="55">
        <f t="shared" si="8"/>
        <v>96.21621621621621</v>
      </c>
      <c r="K21" s="53">
        <v>915</v>
      </c>
      <c r="L21" s="22">
        <v>134</v>
      </c>
      <c r="M21" s="39">
        <f t="shared" si="20"/>
        <v>14.644808743169399</v>
      </c>
      <c r="N21" s="24">
        <v>24</v>
      </c>
      <c r="O21" s="39">
        <f t="shared" si="13"/>
        <v>2.622950819672131</v>
      </c>
      <c r="P21" s="24">
        <v>8</v>
      </c>
      <c r="Q21" s="37">
        <f t="shared" si="21"/>
        <v>0.87431693989071035</v>
      </c>
      <c r="R21" s="54">
        <f t="shared" si="22"/>
        <v>76.119402985074629</v>
      </c>
      <c r="S21" s="55">
        <f t="shared" si="23"/>
        <v>96.502732240437155</v>
      </c>
      <c r="T21" s="53">
        <v>454</v>
      </c>
      <c r="U21" s="28">
        <v>40</v>
      </c>
      <c r="V21" s="39">
        <f t="shared" si="14"/>
        <v>8.8105726872246706</v>
      </c>
      <c r="W21" s="28">
        <v>2</v>
      </c>
      <c r="X21" s="39">
        <f t="shared" si="15"/>
        <v>0.44052863436123352</v>
      </c>
      <c r="Y21" s="28">
        <v>0</v>
      </c>
      <c r="Z21" s="39">
        <f t="shared" si="16"/>
        <v>0</v>
      </c>
      <c r="AA21" s="54">
        <f t="shared" si="9"/>
        <v>95</v>
      </c>
      <c r="AB21" s="55">
        <f t="shared" si="10"/>
        <v>99.559471365638771</v>
      </c>
      <c r="AC21" s="71">
        <v>270</v>
      </c>
      <c r="AD21" s="22">
        <v>12</v>
      </c>
      <c r="AE21" s="39">
        <f t="shared" si="17"/>
        <v>4.4444444444444446</v>
      </c>
      <c r="AF21" s="22">
        <v>0</v>
      </c>
      <c r="AG21" s="32">
        <f t="shared" si="18"/>
        <v>0</v>
      </c>
      <c r="AH21" s="22">
        <v>0</v>
      </c>
      <c r="AI21" s="39">
        <f t="shared" si="19"/>
        <v>0</v>
      </c>
      <c r="AJ21" s="54">
        <f t="shared" si="11"/>
        <v>100</v>
      </c>
      <c r="AK21" s="55">
        <f t="shared" si="12"/>
        <v>100</v>
      </c>
    </row>
    <row r="22" spans="1:37" ht="17.25" customHeight="1" x14ac:dyDescent="0.2">
      <c r="A22" s="81" t="s">
        <v>78</v>
      </c>
      <c r="B22" s="66">
        <v>29</v>
      </c>
      <c r="C22" s="64">
        <v>2</v>
      </c>
      <c r="D22" s="39">
        <f t="shared" si="4"/>
        <v>6.8965517241379306</v>
      </c>
      <c r="E22" s="22">
        <v>0</v>
      </c>
      <c r="F22" s="39">
        <f t="shared" si="5"/>
        <v>0</v>
      </c>
      <c r="G22" s="22">
        <v>0</v>
      </c>
      <c r="H22" s="39">
        <f t="shared" si="6"/>
        <v>0</v>
      </c>
      <c r="I22" s="54">
        <f t="shared" si="7"/>
        <v>100</v>
      </c>
      <c r="J22" s="55">
        <f t="shared" si="8"/>
        <v>100</v>
      </c>
      <c r="K22" s="53">
        <v>84</v>
      </c>
      <c r="L22" s="22">
        <v>8</v>
      </c>
      <c r="M22" s="39">
        <f t="shared" si="20"/>
        <v>9.5238095238095237</v>
      </c>
      <c r="N22" s="24">
        <v>0</v>
      </c>
      <c r="O22" s="39">
        <f t="shared" si="13"/>
        <v>0</v>
      </c>
      <c r="P22" s="24">
        <v>0</v>
      </c>
      <c r="Q22" s="37">
        <f t="shared" si="21"/>
        <v>0</v>
      </c>
      <c r="R22" s="54">
        <f t="shared" si="22"/>
        <v>100</v>
      </c>
      <c r="S22" s="55">
        <f t="shared" si="23"/>
        <v>100</v>
      </c>
      <c r="T22" s="53">
        <v>22</v>
      </c>
      <c r="U22" s="28">
        <v>0</v>
      </c>
      <c r="V22" s="39"/>
      <c r="W22" s="28">
        <v>0</v>
      </c>
      <c r="X22" s="39"/>
      <c r="Y22" s="28">
        <v>0</v>
      </c>
      <c r="Z22" s="39"/>
      <c r="AA22" s="54"/>
      <c r="AB22" s="55">
        <f t="shared" si="10"/>
        <v>100</v>
      </c>
      <c r="AC22" s="71">
        <v>21</v>
      </c>
      <c r="AD22" s="22">
        <v>0</v>
      </c>
      <c r="AE22" s="39"/>
      <c r="AF22" s="22">
        <v>0</v>
      </c>
      <c r="AG22" s="32"/>
      <c r="AH22" s="22">
        <v>0</v>
      </c>
      <c r="AI22" s="39"/>
      <c r="AJ22" s="54"/>
      <c r="AK22" s="55">
        <f t="shared" si="12"/>
        <v>100</v>
      </c>
    </row>
    <row r="23" spans="1:37" ht="17.25" customHeight="1" x14ac:dyDescent="0.2">
      <c r="A23" s="81" t="s">
        <v>19</v>
      </c>
      <c r="B23" s="66">
        <v>10</v>
      </c>
      <c r="C23" s="64">
        <v>0</v>
      </c>
      <c r="D23" s="39">
        <f t="shared" si="4"/>
        <v>0</v>
      </c>
      <c r="E23" s="22">
        <v>0</v>
      </c>
      <c r="F23" s="39">
        <f t="shared" si="5"/>
        <v>0</v>
      </c>
      <c r="G23" s="22">
        <v>0</v>
      </c>
      <c r="H23" s="39">
        <f t="shared" si="6"/>
        <v>0</v>
      </c>
      <c r="I23" s="54"/>
      <c r="J23" s="55">
        <f t="shared" si="8"/>
        <v>100</v>
      </c>
      <c r="K23" s="53">
        <v>45</v>
      </c>
      <c r="L23" s="22">
        <v>1</v>
      </c>
      <c r="M23" s="39">
        <f t="shared" si="20"/>
        <v>2.2222222222222223</v>
      </c>
      <c r="N23" s="24">
        <v>0</v>
      </c>
      <c r="O23" s="39">
        <f t="shared" si="13"/>
        <v>0</v>
      </c>
      <c r="P23" s="24">
        <v>0</v>
      </c>
      <c r="Q23" s="37">
        <f t="shared" si="21"/>
        <v>0</v>
      </c>
      <c r="R23" s="54">
        <f t="shared" si="22"/>
        <v>100</v>
      </c>
      <c r="S23" s="55">
        <f t="shared" si="23"/>
        <v>100</v>
      </c>
      <c r="T23" s="53">
        <v>56</v>
      </c>
      <c r="U23" s="28">
        <v>17</v>
      </c>
      <c r="V23" s="39">
        <f t="shared" si="14"/>
        <v>30.357142857142854</v>
      </c>
      <c r="W23" s="28">
        <v>1</v>
      </c>
      <c r="X23" s="39">
        <f t="shared" si="15"/>
        <v>1.7857142857142856</v>
      </c>
      <c r="Y23" s="28">
        <v>0</v>
      </c>
      <c r="Z23" s="39">
        <f t="shared" si="16"/>
        <v>0</v>
      </c>
      <c r="AA23" s="54">
        <f t="shared" si="9"/>
        <v>94.117647058823536</v>
      </c>
      <c r="AB23" s="55">
        <f t="shared" si="10"/>
        <v>98.214285714285708</v>
      </c>
      <c r="AC23" s="71">
        <v>9</v>
      </c>
      <c r="AD23" s="22">
        <v>0</v>
      </c>
      <c r="AE23" s="39"/>
      <c r="AF23" s="22">
        <v>0</v>
      </c>
      <c r="AG23" s="32"/>
      <c r="AH23" s="22">
        <v>0</v>
      </c>
      <c r="AI23" s="39"/>
      <c r="AJ23" s="54"/>
      <c r="AK23" s="55"/>
    </row>
    <row r="24" spans="1:37" ht="17.25" customHeight="1" x14ac:dyDescent="0.2">
      <c r="A24" s="81" t="s">
        <v>79</v>
      </c>
      <c r="B24" s="66">
        <v>35</v>
      </c>
      <c r="C24" s="64">
        <v>5</v>
      </c>
      <c r="D24" s="39">
        <f t="shared" si="4"/>
        <v>14.285714285714285</v>
      </c>
      <c r="E24" s="22">
        <v>0</v>
      </c>
      <c r="F24" s="39">
        <f t="shared" si="5"/>
        <v>0</v>
      </c>
      <c r="G24" s="22">
        <v>0</v>
      </c>
      <c r="H24" s="39">
        <f t="shared" si="6"/>
        <v>0</v>
      </c>
      <c r="I24" s="54">
        <f t="shared" si="7"/>
        <v>100</v>
      </c>
      <c r="J24" s="55">
        <f t="shared" si="8"/>
        <v>100</v>
      </c>
      <c r="K24" s="53">
        <v>162</v>
      </c>
      <c r="L24" s="22">
        <v>18</v>
      </c>
      <c r="M24" s="39">
        <f t="shared" si="20"/>
        <v>11.111111111111111</v>
      </c>
      <c r="N24" s="24">
        <v>8</v>
      </c>
      <c r="O24" s="39">
        <f t="shared" si="13"/>
        <v>4.9382716049382713</v>
      </c>
      <c r="P24" s="24">
        <v>2</v>
      </c>
      <c r="Q24" s="37">
        <f t="shared" si="21"/>
        <v>1.2345679012345678</v>
      </c>
      <c r="R24" s="54">
        <f t="shared" si="22"/>
        <v>44.444444444444443</v>
      </c>
      <c r="S24" s="55">
        <f t="shared" si="23"/>
        <v>93.827160493827165</v>
      </c>
      <c r="T24" s="53">
        <v>106</v>
      </c>
      <c r="U24" s="28">
        <v>5</v>
      </c>
      <c r="V24" s="39">
        <f t="shared" si="14"/>
        <v>4.716981132075472</v>
      </c>
      <c r="W24" s="28">
        <v>3</v>
      </c>
      <c r="X24" s="39">
        <f t="shared" si="15"/>
        <v>2.8301886792452833</v>
      </c>
      <c r="Y24" s="28">
        <v>0</v>
      </c>
      <c r="Z24" s="39">
        <f t="shared" si="16"/>
        <v>0</v>
      </c>
      <c r="AA24" s="54">
        <f t="shared" si="9"/>
        <v>40</v>
      </c>
      <c r="AB24" s="55">
        <f t="shared" si="10"/>
        <v>97.169811320754718</v>
      </c>
      <c r="AC24" s="71">
        <v>34</v>
      </c>
      <c r="AD24" s="22">
        <v>10</v>
      </c>
      <c r="AE24" s="39">
        <f t="shared" si="17"/>
        <v>29.411764705882355</v>
      </c>
      <c r="AF24" s="22">
        <v>0</v>
      </c>
      <c r="AG24" s="32">
        <f t="shared" si="18"/>
        <v>0</v>
      </c>
      <c r="AH24" s="22">
        <v>0</v>
      </c>
      <c r="AI24" s="39">
        <f t="shared" si="19"/>
        <v>0</v>
      </c>
      <c r="AJ24" s="54">
        <f t="shared" si="11"/>
        <v>100</v>
      </c>
      <c r="AK24" s="55">
        <f t="shared" si="12"/>
        <v>100</v>
      </c>
    </row>
    <row r="25" spans="1:37" ht="17.25" customHeight="1" x14ac:dyDescent="0.2">
      <c r="A25" s="81" t="s">
        <v>36</v>
      </c>
      <c r="B25" s="66">
        <v>59</v>
      </c>
      <c r="C25" s="64">
        <v>6</v>
      </c>
      <c r="D25" s="39">
        <f t="shared" si="4"/>
        <v>10.16949152542373</v>
      </c>
      <c r="E25" s="22">
        <v>0</v>
      </c>
      <c r="F25" s="39">
        <f t="shared" si="5"/>
        <v>0</v>
      </c>
      <c r="G25" s="22">
        <v>0</v>
      </c>
      <c r="H25" s="39">
        <f t="shared" si="6"/>
        <v>0</v>
      </c>
      <c r="I25" s="54">
        <f t="shared" si="7"/>
        <v>100</v>
      </c>
      <c r="J25" s="55">
        <f t="shared" si="8"/>
        <v>100</v>
      </c>
      <c r="K25" s="53">
        <v>306</v>
      </c>
      <c r="L25" s="22">
        <v>24</v>
      </c>
      <c r="M25" s="39">
        <f t="shared" si="20"/>
        <v>7.8431372549019605</v>
      </c>
      <c r="N25" s="24">
        <v>4</v>
      </c>
      <c r="O25" s="39">
        <f t="shared" si="13"/>
        <v>1.3071895424836601</v>
      </c>
      <c r="P25" s="24">
        <v>3</v>
      </c>
      <c r="Q25" s="37">
        <f t="shared" si="21"/>
        <v>0.98039215686274506</v>
      </c>
      <c r="R25" s="54">
        <f t="shared" si="22"/>
        <v>70.833333333333329</v>
      </c>
      <c r="S25" s="55">
        <f t="shared" si="23"/>
        <v>97.712418300653596</v>
      </c>
      <c r="T25" s="53">
        <v>72</v>
      </c>
      <c r="U25" s="28">
        <v>5</v>
      </c>
      <c r="V25" s="39">
        <f t="shared" si="14"/>
        <v>6.9444444444444446</v>
      </c>
      <c r="W25" s="28">
        <v>2</v>
      </c>
      <c r="X25" s="39">
        <f t="shared" si="15"/>
        <v>2.7777777777777777</v>
      </c>
      <c r="Y25" s="28">
        <v>0</v>
      </c>
      <c r="Z25" s="39">
        <f t="shared" si="16"/>
        <v>0</v>
      </c>
      <c r="AA25" s="54">
        <f t="shared" si="9"/>
        <v>60</v>
      </c>
      <c r="AB25" s="55">
        <f t="shared" si="10"/>
        <v>97.222222222222229</v>
      </c>
      <c r="AC25" s="71">
        <v>54</v>
      </c>
      <c r="AD25" s="22">
        <v>2</v>
      </c>
      <c r="AE25" s="39">
        <f t="shared" si="17"/>
        <v>3.7037037037037033</v>
      </c>
      <c r="AF25" s="22">
        <v>1</v>
      </c>
      <c r="AG25" s="32">
        <f t="shared" si="18"/>
        <v>1.8518518518518516</v>
      </c>
      <c r="AH25" s="22">
        <v>0</v>
      </c>
      <c r="AI25" s="39">
        <f t="shared" si="19"/>
        <v>0</v>
      </c>
      <c r="AJ25" s="54">
        <f t="shared" si="11"/>
        <v>50</v>
      </c>
      <c r="AK25" s="55">
        <f t="shared" si="12"/>
        <v>98.148148148148152</v>
      </c>
    </row>
    <row r="26" spans="1:37" ht="17.25" customHeight="1" x14ac:dyDescent="0.2">
      <c r="A26" s="81" t="s">
        <v>80</v>
      </c>
      <c r="B26" s="66">
        <v>26</v>
      </c>
      <c r="C26" s="64">
        <v>12</v>
      </c>
      <c r="D26" s="39">
        <f t="shared" si="4"/>
        <v>46.153846153846153</v>
      </c>
      <c r="E26" s="22">
        <v>1</v>
      </c>
      <c r="F26" s="39">
        <f t="shared" si="5"/>
        <v>3.8461538461538463</v>
      </c>
      <c r="G26" s="22">
        <v>0</v>
      </c>
      <c r="H26" s="39">
        <f t="shared" si="6"/>
        <v>0</v>
      </c>
      <c r="I26" s="54">
        <f t="shared" si="7"/>
        <v>91.666666666666671</v>
      </c>
      <c r="J26" s="55">
        <f t="shared" si="8"/>
        <v>96.15384615384616</v>
      </c>
      <c r="K26" s="53">
        <v>179</v>
      </c>
      <c r="L26" s="22">
        <v>17</v>
      </c>
      <c r="M26" s="39">
        <f t="shared" si="20"/>
        <v>9.4972067039106136</v>
      </c>
      <c r="N26" s="24">
        <v>1</v>
      </c>
      <c r="O26" s="39">
        <f t="shared" si="13"/>
        <v>0.55865921787709494</v>
      </c>
      <c r="P26" s="24">
        <v>1</v>
      </c>
      <c r="Q26" s="37">
        <f t="shared" si="21"/>
        <v>0.55865921787709494</v>
      </c>
      <c r="R26" s="54">
        <f t="shared" si="22"/>
        <v>88.235294117647058</v>
      </c>
      <c r="S26" s="55">
        <f t="shared" si="23"/>
        <v>98.882681564245814</v>
      </c>
      <c r="T26" s="53">
        <v>64</v>
      </c>
      <c r="U26" s="28">
        <v>14</v>
      </c>
      <c r="V26" s="39">
        <f t="shared" si="14"/>
        <v>21.875</v>
      </c>
      <c r="W26" s="28">
        <v>1</v>
      </c>
      <c r="X26" s="39">
        <f t="shared" si="15"/>
        <v>1.5625</v>
      </c>
      <c r="Y26" s="28">
        <v>0</v>
      </c>
      <c r="Z26" s="39">
        <f t="shared" si="16"/>
        <v>0</v>
      </c>
      <c r="AA26" s="54">
        <f t="shared" si="9"/>
        <v>92.857142857142861</v>
      </c>
      <c r="AB26" s="55">
        <f t="shared" si="10"/>
        <v>98.4375</v>
      </c>
      <c r="AC26" s="71">
        <v>31</v>
      </c>
      <c r="AD26" s="22">
        <v>6</v>
      </c>
      <c r="AE26" s="39">
        <f t="shared" si="17"/>
        <v>19.35483870967742</v>
      </c>
      <c r="AF26" s="22">
        <v>0</v>
      </c>
      <c r="AG26" s="32">
        <f t="shared" si="18"/>
        <v>0</v>
      </c>
      <c r="AH26" s="22">
        <v>0</v>
      </c>
      <c r="AI26" s="39">
        <f t="shared" si="19"/>
        <v>0</v>
      </c>
      <c r="AJ26" s="54">
        <f t="shared" si="11"/>
        <v>100</v>
      </c>
      <c r="AK26" s="55">
        <f t="shared" si="12"/>
        <v>100</v>
      </c>
    </row>
    <row r="27" spans="1:37" ht="17.25" customHeight="1" x14ac:dyDescent="0.2">
      <c r="A27" s="81" t="s">
        <v>20</v>
      </c>
      <c r="B27" s="66">
        <v>113</v>
      </c>
      <c r="C27" s="64">
        <v>16</v>
      </c>
      <c r="D27" s="39">
        <f t="shared" si="4"/>
        <v>14.159292035398231</v>
      </c>
      <c r="E27" s="22">
        <v>0</v>
      </c>
      <c r="F27" s="39">
        <f t="shared" si="5"/>
        <v>0</v>
      </c>
      <c r="G27" s="22">
        <v>0</v>
      </c>
      <c r="H27" s="39">
        <f t="shared" si="6"/>
        <v>0</v>
      </c>
      <c r="I27" s="54">
        <f t="shared" si="7"/>
        <v>100</v>
      </c>
      <c r="J27" s="55">
        <f t="shared" si="8"/>
        <v>100</v>
      </c>
      <c r="K27" s="53">
        <v>564</v>
      </c>
      <c r="L27" s="22">
        <v>60</v>
      </c>
      <c r="M27" s="39">
        <f t="shared" si="20"/>
        <v>10.638297872340425</v>
      </c>
      <c r="N27" s="24">
        <v>16</v>
      </c>
      <c r="O27" s="39">
        <f t="shared" si="13"/>
        <v>2.8368794326241136</v>
      </c>
      <c r="P27" s="24">
        <v>3</v>
      </c>
      <c r="Q27" s="37">
        <f t="shared" si="21"/>
        <v>0.53191489361702127</v>
      </c>
      <c r="R27" s="54">
        <f t="shared" si="22"/>
        <v>68.333333333333343</v>
      </c>
      <c r="S27" s="55">
        <f t="shared" si="23"/>
        <v>96.63120567375887</v>
      </c>
      <c r="T27" s="53">
        <v>151</v>
      </c>
      <c r="U27" s="28">
        <v>6</v>
      </c>
      <c r="V27" s="39">
        <f t="shared" si="14"/>
        <v>3.9735099337748347</v>
      </c>
      <c r="W27" s="28">
        <v>1</v>
      </c>
      <c r="X27" s="39">
        <f t="shared" si="15"/>
        <v>0.66225165562913912</v>
      </c>
      <c r="Y27" s="28">
        <v>0</v>
      </c>
      <c r="Z27" s="39">
        <f t="shared" si="16"/>
        <v>0</v>
      </c>
      <c r="AA27" s="54">
        <f t="shared" si="9"/>
        <v>83.333333333333343</v>
      </c>
      <c r="AB27" s="55">
        <f t="shared" si="10"/>
        <v>99.337748344370866</v>
      </c>
      <c r="AC27" s="71">
        <v>112</v>
      </c>
      <c r="AD27" s="22">
        <v>11</v>
      </c>
      <c r="AE27" s="39">
        <f t="shared" si="17"/>
        <v>9.8214285714285712</v>
      </c>
      <c r="AF27" s="22">
        <v>3</v>
      </c>
      <c r="AG27" s="32">
        <f t="shared" si="18"/>
        <v>2.6785714285714284</v>
      </c>
      <c r="AH27" s="22">
        <v>0</v>
      </c>
      <c r="AI27" s="39">
        <f t="shared" si="19"/>
        <v>0</v>
      </c>
      <c r="AJ27" s="54">
        <f t="shared" si="11"/>
        <v>72.727272727272734</v>
      </c>
      <c r="AK27" s="55">
        <f t="shared" si="12"/>
        <v>97.321428571428569</v>
      </c>
    </row>
    <row r="28" spans="1:37" ht="17.25" customHeight="1" x14ac:dyDescent="0.2">
      <c r="A28" s="81" t="s">
        <v>21</v>
      </c>
      <c r="B28" s="66">
        <v>131</v>
      </c>
      <c r="C28" s="64">
        <v>17</v>
      </c>
      <c r="D28" s="39">
        <f t="shared" si="4"/>
        <v>12.977099236641221</v>
      </c>
      <c r="E28" s="22">
        <v>1</v>
      </c>
      <c r="F28" s="39">
        <f t="shared" si="5"/>
        <v>0.76335877862595414</v>
      </c>
      <c r="G28" s="22">
        <v>0</v>
      </c>
      <c r="H28" s="39">
        <f t="shared" si="6"/>
        <v>0</v>
      </c>
      <c r="I28" s="54">
        <f t="shared" si="7"/>
        <v>94.117647058823536</v>
      </c>
      <c r="J28" s="55">
        <f t="shared" si="8"/>
        <v>99.236641221374043</v>
      </c>
      <c r="K28" s="53">
        <v>746</v>
      </c>
      <c r="L28" s="22">
        <v>146</v>
      </c>
      <c r="M28" s="39">
        <f t="shared" si="20"/>
        <v>19.571045576407506</v>
      </c>
      <c r="N28" s="24">
        <v>13</v>
      </c>
      <c r="O28" s="39">
        <f t="shared" si="13"/>
        <v>1.7426273458445041</v>
      </c>
      <c r="P28" s="24">
        <v>5</v>
      </c>
      <c r="Q28" s="37">
        <f t="shared" si="21"/>
        <v>0.67024128686327078</v>
      </c>
      <c r="R28" s="54">
        <f t="shared" si="22"/>
        <v>87.671232876712324</v>
      </c>
      <c r="S28" s="55">
        <f t="shared" si="23"/>
        <v>97.58713136729223</v>
      </c>
      <c r="T28" s="53">
        <v>142</v>
      </c>
      <c r="U28" s="28">
        <v>26</v>
      </c>
      <c r="V28" s="39">
        <f t="shared" si="14"/>
        <v>18.30985915492958</v>
      </c>
      <c r="W28" s="28">
        <v>3</v>
      </c>
      <c r="X28" s="39">
        <f t="shared" si="15"/>
        <v>2.112676056338028</v>
      </c>
      <c r="Y28" s="28">
        <v>1</v>
      </c>
      <c r="Z28" s="39">
        <f t="shared" si="16"/>
        <v>0.70422535211267612</v>
      </c>
      <c r="AA28" s="54">
        <f t="shared" si="9"/>
        <v>84.615384615384613</v>
      </c>
      <c r="AB28" s="55">
        <f t="shared" si="10"/>
        <v>97.183098591549296</v>
      </c>
      <c r="AC28" s="71">
        <v>200</v>
      </c>
      <c r="AD28" s="22">
        <v>3</v>
      </c>
      <c r="AE28" s="39">
        <f t="shared" si="17"/>
        <v>1.5</v>
      </c>
      <c r="AF28" s="22">
        <v>0</v>
      </c>
      <c r="AG28" s="32">
        <f t="shared" si="18"/>
        <v>0</v>
      </c>
      <c r="AH28" s="22">
        <v>0</v>
      </c>
      <c r="AI28" s="39">
        <f t="shared" si="19"/>
        <v>0</v>
      </c>
      <c r="AJ28" s="54">
        <f t="shared" si="11"/>
        <v>100</v>
      </c>
      <c r="AK28" s="55">
        <f t="shared" si="12"/>
        <v>100</v>
      </c>
    </row>
    <row r="29" spans="1:37" ht="17.25" customHeight="1" x14ac:dyDescent="0.2">
      <c r="A29" s="81" t="s">
        <v>45</v>
      </c>
      <c r="B29" s="66">
        <v>41</v>
      </c>
      <c r="C29" s="64">
        <v>5</v>
      </c>
      <c r="D29" s="39">
        <f t="shared" si="4"/>
        <v>12.195121951219512</v>
      </c>
      <c r="E29" s="22">
        <v>1</v>
      </c>
      <c r="F29" s="39">
        <f t="shared" si="5"/>
        <v>2.4390243902439024</v>
      </c>
      <c r="G29" s="22">
        <v>2</v>
      </c>
      <c r="H29" s="39">
        <f t="shared" si="6"/>
        <v>4.8780487804878048</v>
      </c>
      <c r="I29" s="54">
        <f t="shared" si="7"/>
        <v>40</v>
      </c>
      <c r="J29" s="55">
        <f t="shared" si="8"/>
        <v>92.682926829268297</v>
      </c>
      <c r="K29" s="53">
        <v>169</v>
      </c>
      <c r="L29" s="22">
        <v>8</v>
      </c>
      <c r="M29" s="39">
        <f t="shared" si="20"/>
        <v>4.7337278106508878</v>
      </c>
      <c r="N29" s="24">
        <v>3</v>
      </c>
      <c r="O29" s="39">
        <f t="shared" si="13"/>
        <v>1.7751479289940828</v>
      </c>
      <c r="P29" s="24">
        <v>0</v>
      </c>
      <c r="Q29" s="37">
        <f t="shared" si="21"/>
        <v>0</v>
      </c>
      <c r="R29" s="54">
        <f t="shared" si="22"/>
        <v>62.5</v>
      </c>
      <c r="S29" s="55">
        <f t="shared" si="23"/>
        <v>98.224852071005913</v>
      </c>
      <c r="T29" s="53">
        <v>30</v>
      </c>
      <c r="U29" s="28">
        <v>0</v>
      </c>
      <c r="V29" s="39"/>
      <c r="W29" s="28">
        <v>0</v>
      </c>
      <c r="X29" s="39"/>
      <c r="Y29" s="28">
        <v>0</v>
      </c>
      <c r="Z29" s="39"/>
      <c r="AA29" s="54"/>
      <c r="AB29" s="55">
        <f t="shared" si="10"/>
        <v>100</v>
      </c>
      <c r="AC29" s="71">
        <v>31</v>
      </c>
      <c r="AD29" s="22">
        <v>1</v>
      </c>
      <c r="AE29" s="39">
        <f t="shared" si="17"/>
        <v>3.225806451612903</v>
      </c>
      <c r="AF29" s="22">
        <v>1</v>
      </c>
      <c r="AG29" s="32">
        <f t="shared" si="18"/>
        <v>3.225806451612903</v>
      </c>
      <c r="AH29" s="22">
        <v>0</v>
      </c>
      <c r="AI29" s="39">
        <f t="shared" si="19"/>
        <v>0</v>
      </c>
      <c r="AJ29" s="54">
        <f t="shared" si="11"/>
        <v>0</v>
      </c>
      <c r="AK29" s="55">
        <f t="shared" si="12"/>
        <v>96.774193548387103</v>
      </c>
    </row>
    <row r="30" spans="1:37" ht="17.25" customHeight="1" x14ac:dyDescent="0.2">
      <c r="A30" s="81" t="s">
        <v>22</v>
      </c>
      <c r="B30" s="66">
        <v>252</v>
      </c>
      <c r="C30" s="64">
        <v>50</v>
      </c>
      <c r="D30" s="39">
        <f t="shared" si="4"/>
        <v>19.841269841269842</v>
      </c>
      <c r="E30" s="22">
        <v>1</v>
      </c>
      <c r="F30" s="39">
        <f t="shared" si="5"/>
        <v>0.3968253968253968</v>
      </c>
      <c r="G30" s="22">
        <v>8</v>
      </c>
      <c r="H30" s="39">
        <f t="shared" si="6"/>
        <v>3.1746031746031744</v>
      </c>
      <c r="I30" s="54">
        <f t="shared" si="7"/>
        <v>82</v>
      </c>
      <c r="J30" s="55">
        <f t="shared" si="8"/>
        <v>96.428571428571431</v>
      </c>
      <c r="K30" s="53">
        <v>1819</v>
      </c>
      <c r="L30" s="22">
        <v>165</v>
      </c>
      <c r="M30" s="39">
        <f t="shared" si="20"/>
        <v>9.0709180868609138</v>
      </c>
      <c r="N30" s="24">
        <v>34</v>
      </c>
      <c r="O30" s="39">
        <f t="shared" si="13"/>
        <v>1.8691588785046727</v>
      </c>
      <c r="P30" s="24">
        <v>7</v>
      </c>
      <c r="Q30" s="37">
        <f t="shared" si="21"/>
        <v>0.38482682792743267</v>
      </c>
      <c r="R30" s="54">
        <f t="shared" si="22"/>
        <v>75.151515151515156</v>
      </c>
      <c r="S30" s="55">
        <f t="shared" si="23"/>
        <v>97.746014293567896</v>
      </c>
      <c r="T30" s="53">
        <v>565</v>
      </c>
      <c r="U30" s="28">
        <v>64</v>
      </c>
      <c r="V30" s="39">
        <f t="shared" si="14"/>
        <v>11.327433628318584</v>
      </c>
      <c r="W30" s="28">
        <v>12</v>
      </c>
      <c r="X30" s="39">
        <f t="shared" si="15"/>
        <v>2.1238938053097343</v>
      </c>
      <c r="Y30" s="28">
        <v>0</v>
      </c>
      <c r="Z30" s="39">
        <f t="shared" si="16"/>
        <v>0</v>
      </c>
      <c r="AA30" s="54">
        <f t="shared" si="9"/>
        <v>81.25</v>
      </c>
      <c r="AB30" s="55">
        <f t="shared" si="10"/>
        <v>97.876106194690266</v>
      </c>
      <c r="AC30" s="71">
        <v>1273</v>
      </c>
      <c r="AD30" s="22">
        <v>27</v>
      </c>
      <c r="AE30" s="39">
        <f t="shared" si="17"/>
        <v>2.1209740769835035</v>
      </c>
      <c r="AF30" s="22">
        <v>2</v>
      </c>
      <c r="AG30" s="32">
        <f t="shared" si="18"/>
        <v>0.15710919088766695</v>
      </c>
      <c r="AH30" s="22">
        <v>0</v>
      </c>
      <c r="AI30" s="39">
        <f t="shared" si="19"/>
        <v>0</v>
      </c>
      <c r="AJ30" s="54">
        <f t="shared" si="11"/>
        <v>92.592592592592595</v>
      </c>
      <c r="AK30" s="55">
        <f t="shared" si="12"/>
        <v>99.842890809112333</v>
      </c>
    </row>
    <row r="31" spans="1:37" ht="17.25" customHeight="1" x14ac:dyDescent="0.2">
      <c r="A31" s="81" t="s">
        <v>81</v>
      </c>
      <c r="B31" s="66">
        <v>36</v>
      </c>
      <c r="C31" s="64">
        <v>22</v>
      </c>
      <c r="D31" s="39">
        <f t="shared" si="4"/>
        <v>61.111111111111114</v>
      </c>
      <c r="E31" s="22">
        <v>2</v>
      </c>
      <c r="F31" s="39">
        <f t="shared" si="5"/>
        <v>5.5555555555555554</v>
      </c>
      <c r="G31" s="22">
        <v>0</v>
      </c>
      <c r="H31" s="39">
        <f t="shared" si="6"/>
        <v>0</v>
      </c>
      <c r="I31" s="54">
        <f t="shared" si="7"/>
        <v>90.909090909090907</v>
      </c>
      <c r="J31" s="55">
        <f t="shared" si="8"/>
        <v>94.444444444444443</v>
      </c>
      <c r="K31" s="53">
        <v>263</v>
      </c>
      <c r="L31" s="22">
        <v>28</v>
      </c>
      <c r="M31" s="39">
        <f t="shared" si="20"/>
        <v>10.646387832699618</v>
      </c>
      <c r="N31" s="24">
        <v>10</v>
      </c>
      <c r="O31" s="39">
        <f t="shared" si="13"/>
        <v>3.8022813688212929</v>
      </c>
      <c r="P31" s="24">
        <v>1</v>
      </c>
      <c r="Q31" s="37">
        <f t="shared" si="21"/>
        <v>0.38022813688212925</v>
      </c>
      <c r="R31" s="54">
        <f t="shared" si="22"/>
        <v>60.714285714285715</v>
      </c>
      <c r="S31" s="55">
        <f t="shared" si="23"/>
        <v>95.817490494296578</v>
      </c>
      <c r="T31" s="53">
        <v>56</v>
      </c>
      <c r="U31" s="28">
        <v>7</v>
      </c>
      <c r="V31" s="39">
        <f t="shared" si="14"/>
        <v>12.5</v>
      </c>
      <c r="W31" s="28">
        <v>3</v>
      </c>
      <c r="X31" s="39">
        <f t="shared" si="15"/>
        <v>5.3571428571428568</v>
      </c>
      <c r="Y31" s="28">
        <v>1</v>
      </c>
      <c r="Z31" s="39">
        <f t="shared" si="16"/>
        <v>1.7857142857142856</v>
      </c>
      <c r="AA31" s="54">
        <f t="shared" si="9"/>
        <v>42.857142857142861</v>
      </c>
      <c r="AB31" s="55">
        <f t="shared" si="10"/>
        <v>92.857142857142861</v>
      </c>
      <c r="AC31" s="71">
        <v>57</v>
      </c>
      <c r="AD31" s="22">
        <v>6</v>
      </c>
      <c r="AE31" s="39">
        <f t="shared" si="17"/>
        <v>10.526315789473683</v>
      </c>
      <c r="AF31" s="22">
        <v>2</v>
      </c>
      <c r="AG31" s="32">
        <f t="shared" si="18"/>
        <v>3.5087719298245612</v>
      </c>
      <c r="AH31" s="22">
        <v>2</v>
      </c>
      <c r="AI31" s="39">
        <f t="shared" si="19"/>
        <v>3.5087719298245612</v>
      </c>
      <c r="AJ31" s="54">
        <f t="shared" si="11"/>
        <v>33.333333333333343</v>
      </c>
      <c r="AK31" s="55">
        <f t="shared" si="12"/>
        <v>92.982456140350877</v>
      </c>
    </row>
    <row r="32" spans="1:37" ht="17.25" customHeight="1" x14ac:dyDescent="0.2">
      <c r="A32" s="81" t="s">
        <v>82</v>
      </c>
      <c r="B32" s="66">
        <v>17</v>
      </c>
      <c r="C32" s="64">
        <v>4</v>
      </c>
      <c r="D32" s="39">
        <f t="shared" si="4"/>
        <v>23.52941176470588</v>
      </c>
      <c r="E32" s="22">
        <v>1</v>
      </c>
      <c r="F32" s="39">
        <f t="shared" si="5"/>
        <v>5.8823529411764701</v>
      </c>
      <c r="G32" s="22">
        <v>0</v>
      </c>
      <c r="H32" s="39">
        <f t="shared" si="6"/>
        <v>0</v>
      </c>
      <c r="I32" s="54">
        <f t="shared" si="7"/>
        <v>75</v>
      </c>
      <c r="J32" s="55">
        <f t="shared" si="8"/>
        <v>94.117647058823536</v>
      </c>
      <c r="K32" s="53">
        <v>106</v>
      </c>
      <c r="L32" s="22">
        <v>8</v>
      </c>
      <c r="M32" s="39">
        <f t="shared" si="20"/>
        <v>7.5471698113207548</v>
      </c>
      <c r="N32" s="24">
        <v>3</v>
      </c>
      <c r="O32" s="39">
        <f t="shared" si="13"/>
        <v>2.8301886792452833</v>
      </c>
      <c r="P32" s="24">
        <v>1</v>
      </c>
      <c r="Q32" s="37">
        <f t="shared" si="21"/>
        <v>0.94339622641509435</v>
      </c>
      <c r="R32" s="54">
        <f t="shared" si="22"/>
        <v>50</v>
      </c>
      <c r="S32" s="55">
        <f t="shared" si="23"/>
        <v>96.226415094339629</v>
      </c>
      <c r="T32" s="53">
        <v>33</v>
      </c>
      <c r="U32" s="28">
        <v>3</v>
      </c>
      <c r="V32" s="39">
        <f t="shared" si="14"/>
        <v>9.0909090909090917</v>
      </c>
      <c r="W32" s="28">
        <v>0</v>
      </c>
      <c r="X32" s="39">
        <f t="shared" si="15"/>
        <v>0</v>
      </c>
      <c r="Y32" s="28">
        <v>0</v>
      </c>
      <c r="Z32" s="39">
        <f t="shared" si="16"/>
        <v>0</v>
      </c>
      <c r="AA32" s="54">
        <f t="shared" si="9"/>
        <v>100</v>
      </c>
      <c r="AB32" s="55">
        <f t="shared" si="10"/>
        <v>100</v>
      </c>
      <c r="AC32" s="71">
        <v>25</v>
      </c>
      <c r="AD32" s="22">
        <v>0</v>
      </c>
      <c r="AE32" s="39"/>
      <c r="AF32" s="22">
        <v>0</v>
      </c>
      <c r="AG32" s="32"/>
      <c r="AH32" s="22">
        <v>0</v>
      </c>
      <c r="AI32" s="39"/>
      <c r="AJ32" s="54"/>
      <c r="AK32" s="55">
        <f t="shared" si="12"/>
        <v>100</v>
      </c>
    </row>
    <row r="33" spans="1:37" ht="17.25" customHeight="1" x14ac:dyDescent="0.2">
      <c r="A33" s="81" t="s">
        <v>83</v>
      </c>
      <c r="B33" s="66">
        <v>35</v>
      </c>
      <c r="C33" s="64">
        <v>8</v>
      </c>
      <c r="D33" s="39">
        <f t="shared" si="4"/>
        <v>22.857142857142858</v>
      </c>
      <c r="E33" s="22">
        <v>0</v>
      </c>
      <c r="F33" s="39">
        <f t="shared" si="5"/>
        <v>0</v>
      </c>
      <c r="G33" s="22">
        <v>0</v>
      </c>
      <c r="H33" s="39">
        <f t="shared" si="6"/>
        <v>0</v>
      </c>
      <c r="I33" s="54">
        <f t="shared" si="7"/>
        <v>100</v>
      </c>
      <c r="J33" s="55">
        <f t="shared" si="8"/>
        <v>100</v>
      </c>
      <c r="K33" s="53">
        <v>188</v>
      </c>
      <c r="L33" s="22">
        <v>23</v>
      </c>
      <c r="M33" s="39">
        <f t="shared" si="20"/>
        <v>12.23404255319149</v>
      </c>
      <c r="N33" s="24">
        <v>8</v>
      </c>
      <c r="O33" s="39">
        <f t="shared" si="13"/>
        <v>4.2553191489361701</v>
      </c>
      <c r="P33" s="24">
        <v>4</v>
      </c>
      <c r="Q33" s="37">
        <f t="shared" si="21"/>
        <v>2.1276595744680851</v>
      </c>
      <c r="R33" s="54">
        <f t="shared" si="22"/>
        <v>47.826086956521742</v>
      </c>
      <c r="S33" s="55">
        <f t="shared" si="23"/>
        <v>93.61702127659575</v>
      </c>
      <c r="T33" s="53">
        <v>41</v>
      </c>
      <c r="U33" s="28">
        <v>7</v>
      </c>
      <c r="V33" s="39">
        <f t="shared" si="14"/>
        <v>17.073170731707318</v>
      </c>
      <c r="W33" s="28">
        <v>3</v>
      </c>
      <c r="X33" s="39">
        <f t="shared" si="15"/>
        <v>7.3170731707317067</v>
      </c>
      <c r="Y33" s="28">
        <v>0</v>
      </c>
      <c r="Z33" s="39">
        <f t="shared" si="16"/>
        <v>0</v>
      </c>
      <c r="AA33" s="54">
        <f t="shared" si="9"/>
        <v>57.142857142857146</v>
      </c>
      <c r="AB33" s="55">
        <f t="shared" si="10"/>
        <v>92.682926829268297</v>
      </c>
      <c r="AC33" s="71">
        <v>52</v>
      </c>
      <c r="AD33" s="30">
        <v>5</v>
      </c>
      <c r="AE33" s="39">
        <f t="shared" si="17"/>
        <v>9.6153846153846168</v>
      </c>
      <c r="AF33" s="22">
        <v>0</v>
      </c>
      <c r="AG33" s="32">
        <f t="shared" si="18"/>
        <v>0</v>
      </c>
      <c r="AH33" s="22">
        <v>1</v>
      </c>
      <c r="AI33" s="39">
        <f t="shared" si="19"/>
        <v>1.9230769230769231</v>
      </c>
      <c r="AJ33" s="54">
        <f t="shared" si="11"/>
        <v>80</v>
      </c>
      <c r="AK33" s="55">
        <f t="shared" si="12"/>
        <v>98.07692307692308</v>
      </c>
    </row>
    <row r="34" spans="1:37" ht="17.25" customHeight="1" x14ac:dyDescent="0.2">
      <c r="A34" s="81" t="s">
        <v>23</v>
      </c>
      <c r="B34" s="66">
        <v>155</v>
      </c>
      <c r="C34" s="64">
        <v>33</v>
      </c>
      <c r="D34" s="39">
        <f t="shared" si="4"/>
        <v>21.29032258064516</v>
      </c>
      <c r="E34" s="22">
        <v>2</v>
      </c>
      <c r="F34" s="39">
        <f t="shared" si="5"/>
        <v>1.2903225806451613</v>
      </c>
      <c r="G34" s="22">
        <v>5</v>
      </c>
      <c r="H34" s="39">
        <f t="shared" si="6"/>
        <v>3.225806451612903</v>
      </c>
      <c r="I34" s="54">
        <f t="shared" si="7"/>
        <v>78.787878787878782</v>
      </c>
      <c r="J34" s="55">
        <f t="shared" si="8"/>
        <v>95.483870967741936</v>
      </c>
      <c r="K34" s="53">
        <v>877</v>
      </c>
      <c r="L34" s="22">
        <v>132</v>
      </c>
      <c r="M34" s="39">
        <f t="shared" si="20"/>
        <v>15.051311288483465</v>
      </c>
      <c r="N34" s="24">
        <v>32</v>
      </c>
      <c r="O34" s="39">
        <f t="shared" si="13"/>
        <v>3.6488027366020526</v>
      </c>
      <c r="P34" s="24">
        <v>8</v>
      </c>
      <c r="Q34" s="37">
        <f t="shared" si="21"/>
        <v>0.91220068415051314</v>
      </c>
      <c r="R34" s="54">
        <f t="shared" si="22"/>
        <v>69.696969696969688</v>
      </c>
      <c r="S34" s="55">
        <f t="shared" si="23"/>
        <v>95.43899657924743</v>
      </c>
      <c r="T34" s="53">
        <v>343</v>
      </c>
      <c r="U34" s="28">
        <v>53</v>
      </c>
      <c r="V34" s="39">
        <f t="shared" si="14"/>
        <v>15.451895043731778</v>
      </c>
      <c r="W34" s="28">
        <v>5</v>
      </c>
      <c r="X34" s="39">
        <f t="shared" si="15"/>
        <v>1.4577259475218658</v>
      </c>
      <c r="Y34" s="28">
        <v>1</v>
      </c>
      <c r="Z34" s="39">
        <f t="shared" si="16"/>
        <v>0.29154518950437319</v>
      </c>
      <c r="AA34" s="54">
        <f t="shared" si="9"/>
        <v>88.679245283018872</v>
      </c>
      <c r="AB34" s="55">
        <f t="shared" si="10"/>
        <v>98.250728862973759</v>
      </c>
      <c r="AC34" s="71">
        <v>743</v>
      </c>
      <c r="AD34" s="22">
        <v>37</v>
      </c>
      <c r="AE34" s="39">
        <f t="shared" si="17"/>
        <v>4.9798115746971741</v>
      </c>
      <c r="AF34" s="22">
        <v>1</v>
      </c>
      <c r="AG34" s="32">
        <f t="shared" si="18"/>
        <v>0.13458950201884254</v>
      </c>
      <c r="AH34" s="22">
        <v>1</v>
      </c>
      <c r="AI34" s="39">
        <f t="shared" si="19"/>
        <v>0.13458950201884254</v>
      </c>
      <c r="AJ34" s="54">
        <f t="shared" si="11"/>
        <v>94.594594594594597</v>
      </c>
      <c r="AK34" s="55">
        <f t="shared" si="12"/>
        <v>99.730820995962318</v>
      </c>
    </row>
    <row r="35" spans="1:37" ht="17.25" customHeight="1" x14ac:dyDescent="0.2">
      <c r="A35" s="81" t="s">
        <v>84</v>
      </c>
      <c r="B35" s="66">
        <v>62</v>
      </c>
      <c r="C35" s="64">
        <v>8</v>
      </c>
      <c r="D35" s="39">
        <f t="shared" si="4"/>
        <v>12.903225806451612</v>
      </c>
      <c r="E35" s="22">
        <v>0</v>
      </c>
      <c r="F35" s="39">
        <f t="shared" si="5"/>
        <v>0</v>
      </c>
      <c r="G35" s="22">
        <v>0</v>
      </c>
      <c r="H35" s="39">
        <f t="shared" si="6"/>
        <v>0</v>
      </c>
      <c r="I35" s="54">
        <f t="shared" si="7"/>
        <v>100</v>
      </c>
      <c r="J35" s="55">
        <f t="shared" si="8"/>
        <v>100</v>
      </c>
      <c r="K35" s="53">
        <v>234</v>
      </c>
      <c r="L35" s="22">
        <v>23</v>
      </c>
      <c r="M35" s="39">
        <f t="shared" si="20"/>
        <v>9.8290598290598297</v>
      </c>
      <c r="N35" s="24">
        <v>4</v>
      </c>
      <c r="O35" s="39">
        <f t="shared" si="13"/>
        <v>1.7094017094017095</v>
      </c>
      <c r="P35" s="24">
        <v>3</v>
      </c>
      <c r="Q35" s="37">
        <f t="shared" si="21"/>
        <v>1.2820512820512819</v>
      </c>
      <c r="R35" s="54">
        <f t="shared" si="22"/>
        <v>69.565217391304344</v>
      </c>
      <c r="S35" s="55">
        <f t="shared" si="23"/>
        <v>97.008547008547012</v>
      </c>
      <c r="T35" s="53">
        <v>187</v>
      </c>
      <c r="U35" s="28">
        <v>22</v>
      </c>
      <c r="V35" s="39">
        <f t="shared" si="14"/>
        <v>11.76470588235294</v>
      </c>
      <c r="W35" s="28">
        <v>4</v>
      </c>
      <c r="X35" s="39">
        <f t="shared" si="15"/>
        <v>2.1390374331550799</v>
      </c>
      <c r="Y35" s="28">
        <v>0</v>
      </c>
      <c r="Z35" s="39">
        <f t="shared" si="16"/>
        <v>0</v>
      </c>
      <c r="AA35" s="54">
        <f t="shared" si="9"/>
        <v>81.818181818181813</v>
      </c>
      <c r="AB35" s="55">
        <f t="shared" si="10"/>
        <v>97.860962566844918</v>
      </c>
      <c r="AC35" s="71">
        <v>73</v>
      </c>
      <c r="AD35" s="30">
        <v>2</v>
      </c>
      <c r="AE35" s="39">
        <f t="shared" si="17"/>
        <v>2.7397260273972601</v>
      </c>
      <c r="AF35" s="22">
        <v>0</v>
      </c>
      <c r="AG35" s="32">
        <f t="shared" si="18"/>
        <v>0</v>
      </c>
      <c r="AH35" s="22">
        <v>0</v>
      </c>
      <c r="AI35" s="39">
        <f t="shared" si="19"/>
        <v>0</v>
      </c>
      <c r="AJ35" s="54">
        <f t="shared" si="11"/>
        <v>100</v>
      </c>
      <c r="AK35" s="55">
        <f t="shared" si="12"/>
        <v>100</v>
      </c>
    </row>
    <row r="36" spans="1:37" ht="17.25" customHeight="1" x14ac:dyDescent="0.2">
      <c r="A36" s="81" t="s">
        <v>24</v>
      </c>
      <c r="B36" s="66">
        <v>74</v>
      </c>
      <c r="C36" s="64">
        <v>25</v>
      </c>
      <c r="D36" s="39">
        <f t="shared" si="4"/>
        <v>33.783783783783782</v>
      </c>
      <c r="E36" s="22">
        <v>0</v>
      </c>
      <c r="F36" s="39">
        <f t="shared" si="5"/>
        <v>0</v>
      </c>
      <c r="G36" s="22">
        <v>2</v>
      </c>
      <c r="H36" s="39">
        <f t="shared" si="6"/>
        <v>2.7027027027027026</v>
      </c>
      <c r="I36" s="54">
        <f t="shared" si="7"/>
        <v>92</v>
      </c>
      <c r="J36" s="55">
        <f t="shared" si="8"/>
        <v>97.297297297297291</v>
      </c>
      <c r="K36" s="53">
        <v>282</v>
      </c>
      <c r="L36" s="22">
        <v>14</v>
      </c>
      <c r="M36" s="39">
        <f t="shared" si="20"/>
        <v>4.9645390070921991</v>
      </c>
      <c r="N36" s="24">
        <v>1</v>
      </c>
      <c r="O36" s="39">
        <f t="shared" si="13"/>
        <v>0.3546099290780142</v>
      </c>
      <c r="P36" s="24">
        <v>0</v>
      </c>
      <c r="Q36" s="37">
        <f t="shared" si="21"/>
        <v>0</v>
      </c>
      <c r="R36" s="54">
        <f t="shared" si="22"/>
        <v>92.857142857142861</v>
      </c>
      <c r="S36" s="55">
        <f t="shared" si="23"/>
        <v>99.645390070921991</v>
      </c>
      <c r="T36" s="53">
        <v>48</v>
      </c>
      <c r="U36" s="28">
        <v>2</v>
      </c>
      <c r="V36" s="39">
        <f t="shared" si="14"/>
        <v>4.1666666666666661</v>
      </c>
      <c r="W36" s="28">
        <v>1</v>
      </c>
      <c r="X36" s="39">
        <f t="shared" si="15"/>
        <v>2.083333333333333</v>
      </c>
      <c r="Y36" s="28">
        <v>0</v>
      </c>
      <c r="Z36" s="39">
        <f t="shared" si="16"/>
        <v>0</v>
      </c>
      <c r="AA36" s="54">
        <f t="shared" si="9"/>
        <v>50</v>
      </c>
      <c r="AB36" s="55">
        <f t="shared" si="10"/>
        <v>97.916666666666671</v>
      </c>
      <c r="AC36" s="71">
        <v>176</v>
      </c>
      <c r="AD36" s="22">
        <v>2</v>
      </c>
      <c r="AE36" s="39">
        <f t="shared" si="17"/>
        <v>1.1363636363636365</v>
      </c>
      <c r="AF36" s="22">
        <v>0</v>
      </c>
      <c r="AG36" s="32">
        <f t="shared" si="18"/>
        <v>0</v>
      </c>
      <c r="AH36" s="22">
        <v>0</v>
      </c>
      <c r="AI36" s="39">
        <f t="shared" si="19"/>
        <v>0</v>
      </c>
      <c r="AJ36" s="54">
        <f t="shared" si="11"/>
        <v>100</v>
      </c>
      <c r="AK36" s="55">
        <f t="shared" si="12"/>
        <v>100</v>
      </c>
    </row>
    <row r="37" spans="1:37" ht="17.25" customHeight="1" x14ac:dyDescent="0.2">
      <c r="A37" s="81" t="s">
        <v>25</v>
      </c>
      <c r="B37" s="66">
        <v>51</v>
      </c>
      <c r="C37" s="64">
        <v>16</v>
      </c>
      <c r="D37" s="39">
        <f t="shared" si="4"/>
        <v>31.372549019607842</v>
      </c>
      <c r="E37" s="22">
        <v>3</v>
      </c>
      <c r="F37" s="39">
        <f t="shared" si="5"/>
        <v>5.8823529411764701</v>
      </c>
      <c r="G37" s="22">
        <v>3</v>
      </c>
      <c r="H37" s="39">
        <f t="shared" si="6"/>
        <v>5.8823529411764701</v>
      </c>
      <c r="I37" s="54">
        <f t="shared" si="7"/>
        <v>62.5</v>
      </c>
      <c r="J37" s="55">
        <f t="shared" si="8"/>
        <v>88.235294117647058</v>
      </c>
      <c r="K37" s="53">
        <v>170</v>
      </c>
      <c r="L37" s="22">
        <v>14</v>
      </c>
      <c r="M37" s="39">
        <f t="shared" si="20"/>
        <v>8.235294117647058</v>
      </c>
      <c r="N37" s="24">
        <v>8</v>
      </c>
      <c r="O37" s="39">
        <f t="shared" si="13"/>
        <v>4.7058823529411766</v>
      </c>
      <c r="P37" s="24">
        <v>0</v>
      </c>
      <c r="Q37" s="37">
        <f t="shared" si="21"/>
        <v>0</v>
      </c>
      <c r="R37" s="54">
        <f t="shared" si="22"/>
        <v>42.857142857142861</v>
      </c>
      <c r="S37" s="55">
        <f t="shared" si="23"/>
        <v>95.294117647058826</v>
      </c>
      <c r="T37" s="53">
        <v>149</v>
      </c>
      <c r="U37" s="28">
        <v>18</v>
      </c>
      <c r="V37" s="39">
        <f t="shared" si="14"/>
        <v>12.080536912751679</v>
      </c>
      <c r="W37" s="28">
        <v>1</v>
      </c>
      <c r="X37" s="39">
        <f t="shared" si="15"/>
        <v>0.67114093959731547</v>
      </c>
      <c r="Y37" s="28">
        <v>1</v>
      </c>
      <c r="Z37" s="39">
        <f t="shared" si="16"/>
        <v>0.67114093959731547</v>
      </c>
      <c r="AA37" s="54">
        <f t="shared" si="9"/>
        <v>88.888888888888886</v>
      </c>
      <c r="AB37" s="55">
        <f t="shared" si="10"/>
        <v>98.65771812080537</v>
      </c>
      <c r="AC37" s="71">
        <v>69</v>
      </c>
      <c r="AD37" s="22">
        <v>3</v>
      </c>
      <c r="AE37" s="39">
        <f t="shared" si="17"/>
        <v>4.3478260869565215</v>
      </c>
      <c r="AF37" s="22">
        <v>1</v>
      </c>
      <c r="AG37" s="32">
        <f t="shared" si="18"/>
        <v>1.4492753623188406</v>
      </c>
      <c r="AH37" s="22">
        <v>0</v>
      </c>
      <c r="AI37" s="39">
        <f t="shared" si="19"/>
        <v>0</v>
      </c>
      <c r="AJ37" s="54">
        <f t="shared" si="11"/>
        <v>66.666666666666671</v>
      </c>
      <c r="AK37" s="55">
        <f t="shared" si="12"/>
        <v>98.550724637681157</v>
      </c>
    </row>
    <row r="38" spans="1:37" ht="17.25" customHeight="1" x14ac:dyDescent="0.2">
      <c r="A38" s="81" t="s">
        <v>26</v>
      </c>
      <c r="B38" s="66">
        <v>43</v>
      </c>
      <c r="C38" s="64">
        <v>15</v>
      </c>
      <c r="D38" s="39">
        <f t="shared" si="4"/>
        <v>34.883720930232556</v>
      </c>
      <c r="E38" s="22">
        <v>3</v>
      </c>
      <c r="F38" s="39">
        <f t="shared" si="5"/>
        <v>6.9767441860465116</v>
      </c>
      <c r="G38" s="22">
        <v>0</v>
      </c>
      <c r="H38" s="39">
        <f t="shared" si="6"/>
        <v>0</v>
      </c>
      <c r="I38" s="54">
        <f t="shared" si="7"/>
        <v>80</v>
      </c>
      <c r="J38" s="55">
        <f t="shared" si="8"/>
        <v>93.023255813953483</v>
      </c>
      <c r="K38" s="53">
        <v>207</v>
      </c>
      <c r="L38" s="22">
        <v>31</v>
      </c>
      <c r="M38" s="39">
        <f t="shared" si="20"/>
        <v>14.975845410628018</v>
      </c>
      <c r="N38" s="24">
        <v>4</v>
      </c>
      <c r="O38" s="39">
        <f t="shared" si="13"/>
        <v>1.932367149758454</v>
      </c>
      <c r="P38" s="24">
        <v>1</v>
      </c>
      <c r="Q38" s="37">
        <f t="shared" si="21"/>
        <v>0.48309178743961351</v>
      </c>
      <c r="R38" s="54">
        <f t="shared" si="22"/>
        <v>83.870967741935488</v>
      </c>
      <c r="S38" s="55">
        <f t="shared" si="23"/>
        <v>97.584541062801932</v>
      </c>
      <c r="T38" s="53">
        <v>42</v>
      </c>
      <c r="U38" s="28">
        <v>11</v>
      </c>
      <c r="V38" s="39">
        <f t="shared" si="14"/>
        <v>26.190476190476193</v>
      </c>
      <c r="W38" s="28">
        <v>1</v>
      </c>
      <c r="X38" s="39">
        <f t="shared" si="15"/>
        <v>2.3809523809523809</v>
      </c>
      <c r="Y38" s="28">
        <v>1</v>
      </c>
      <c r="Z38" s="39">
        <f t="shared" si="16"/>
        <v>2.3809523809523809</v>
      </c>
      <c r="AA38" s="54">
        <f t="shared" si="9"/>
        <v>81.818181818181813</v>
      </c>
      <c r="AB38" s="55">
        <f t="shared" si="10"/>
        <v>95.238095238095241</v>
      </c>
      <c r="AC38" s="71">
        <v>65</v>
      </c>
      <c r="AD38" s="22">
        <v>12</v>
      </c>
      <c r="AE38" s="39">
        <f t="shared" si="17"/>
        <v>18.461538461538463</v>
      </c>
      <c r="AF38" s="22">
        <v>1</v>
      </c>
      <c r="AG38" s="32">
        <f t="shared" si="18"/>
        <v>1.5384615384615385</v>
      </c>
      <c r="AH38" s="22">
        <v>0</v>
      </c>
      <c r="AI38" s="39">
        <f t="shared" si="19"/>
        <v>0</v>
      </c>
      <c r="AJ38" s="54">
        <f t="shared" si="11"/>
        <v>91.666666666666671</v>
      </c>
      <c r="AK38" s="55">
        <f t="shared" si="12"/>
        <v>98.461538461538467</v>
      </c>
    </row>
    <row r="39" spans="1:37" ht="17.25" customHeight="1" x14ac:dyDescent="0.2">
      <c r="A39" s="81" t="s">
        <v>27</v>
      </c>
      <c r="B39" s="66">
        <v>33</v>
      </c>
      <c r="C39" s="64">
        <v>5</v>
      </c>
      <c r="D39" s="39">
        <f t="shared" si="4"/>
        <v>15.151515151515152</v>
      </c>
      <c r="E39" s="22">
        <v>0</v>
      </c>
      <c r="F39" s="39">
        <f t="shared" si="5"/>
        <v>0</v>
      </c>
      <c r="G39" s="22">
        <v>1</v>
      </c>
      <c r="H39" s="39">
        <f t="shared" si="6"/>
        <v>3.0303030303030303</v>
      </c>
      <c r="I39" s="54">
        <f t="shared" si="7"/>
        <v>80</v>
      </c>
      <c r="J39" s="55">
        <f t="shared" si="8"/>
        <v>96.969696969696969</v>
      </c>
      <c r="K39" s="53">
        <v>144</v>
      </c>
      <c r="L39" s="22">
        <v>9</v>
      </c>
      <c r="M39" s="39">
        <f t="shared" si="20"/>
        <v>6.25</v>
      </c>
      <c r="N39" s="24">
        <v>1</v>
      </c>
      <c r="O39" s="39">
        <f t="shared" si="13"/>
        <v>0.69444444444444442</v>
      </c>
      <c r="P39" s="24">
        <v>0</v>
      </c>
      <c r="Q39" s="37">
        <f t="shared" si="21"/>
        <v>0</v>
      </c>
      <c r="R39" s="54">
        <f t="shared" si="22"/>
        <v>88.888888888888886</v>
      </c>
      <c r="S39" s="55">
        <f t="shared" si="23"/>
        <v>99.305555555555557</v>
      </c>
      <c r="T39" s="53">
        <v>33</v>
      </c>
      <c r="U39" s="28">
        <v>1</v>
      </c>
      <c r="V39" s="39">
        <f t="shared" si="14"/>
        <v>3.0303030303030303</v>
      </c>
      <c r="W39" s="28">
        <v>0</v>
      </c>
      <c r="X39" s="39">
        <f t="shared" si="15"/>
        <v>0</v>
      </c>
      <c r="Y39" s="28">
        <v>0</v>
      </c>
      <c r="Z39" s="39">
        <f t="shared" si="16"/>
        <v>0</v>
      </c>
      <c r="AA39" s="54">
        <f t="shared" si="9"/>
        <v>100</v>
      </c>
      <c r="AB39" s="55">
        <f t="shared" si="10"/>
        <v>100</v>
      </c>
      <c r="AC39" s="71">
        <v>36</v>
      </c>
      <c r="AD39" s="22">
        <v>0</v>
      </c>
      <c r="AE39" s="39"/>
      <c r="AF39" s="22">
        <v>0</v>
      </c>
      <c r="AG39" s="32"/>
      <c r="AH39" s="22">
        <v>0</v>
      </c>
      <c r="AI39" s="39"/>
      <c r="AJ39" s="54"/>
      <c r="AK39" s="55">
        <f t="shared" si="12"/>
        <v>100</v>
      </c>
    </row>
    <row r="40" spans="1:37" ht="17.25" customHeight="1" x14ac:dyDescent="0.2">
      <c r="A40" s="81" t="s">
        <v>28</v>
      </c>
      <c r="B40" s="66">
        <v>135</v>
      </c>
      <c r="C40" s="64">
        <v>29</v>
      </c>
      <c r="D40" s="39">
        <f t="shared" si="4"/>
        <v>21.481481481481481</v>
      </c>
      <c r="E40" s="22">
        <v>0</v>
      </c>
      <c r="F40" s="39">
        <f t="shared" si="5"/>
        <v>0</v>
      </c>
      <c r="G40" s="22">
        <v>3</v>
      </c>
      <c r="H40" s="39">
        <f t="shared" si="6"/>
        <v>2.2222222222222223</v>
      </c>
      <c r="I40" s="54">
        <f t="shared" si="7"/>
        <v>89.65517241379311</v>
      </c>
      <c r="J40" s="55">
        <f t="shared" si="8"/>
        <v>97.777777777777771</v>
      </c>
      <c r="K40" s="53">
        <v>536</v>
      </c>
      <c r="L40" s="22">
        <v>76</v>
      </c>
      <c r="M40" s="39">
        <f t="shared" si="20"/>
        <v>14.17910447761194</v>
      </c>
      <c r="N40" s="24">
        <v>12</v>
      </c>
      <c r="O40" s="39">
        <f t="shared" si="13"/>
        <v>2.2388059701492535</v>
      </c>
      <c r="P40" s="24">
        <v>4</v>
      </c>
      <c r="Q40" s="37">
        <f t="shared" si="21"/>
        <v>0.74626865671641784</v>
      </c>
      <c r="R40" s="54">
        <f t="shared" si="22"/>
        <v>78.94736842105263</v>
      </c>
      <c r="S40" s="55">
        <f t="shared" si="23"/>
        <v>97.014925373134332</v>
      </c>
      <c r="T40" s="53">
        <v>153</v>
      </c>
      <c r="U40" s="28">
        <v>15</v>
      </c>
      <c r="V40" s="39">
        <f t="shared" si="14"/>
        <v>9.8039215686274517</v>
      </c>
      <c r="W40" s="28">
        <v>2</v>
      </c>
      <c r="X40" s="39">
        <f t="shared" si="15"/>
        <v>1.3071895424836601</v>
      </c>
      <c r="Y40" s="28">
        <v>0</v>
      </c>
      <c r="Z40" s="39">
        <f t="shared" si="16"/>
        <v>0</v>
      </c>
      <c r="AA40" s="54">
        <f t="shared" si="9"/>
        <v>86.666666666666671</v>
      </c>
      <c r="AB40" s="55">
        <f t="shared" si="10"/>
        <v>98.692810457516345</v>
      </c>
      <c r="AC40" s="71">
        <v>216</v>
      </c>
      <c r="AD40" s="22">
        <v>14</v>
      </c>
      <c r="AE40" s="39">
        <f t="shared" si="17"/>
        <v>6.481481481481481</v>
      </c>
      <c r="AF40" s="22">
        <v>1</v>
      </c>
      <c r="AG40" s="32">
        <f t="shared" si="18"/>
        <v>0.46296296296296291</v>
      </c>
      <c r="AH40" s="22">
        <v>1</v>
      </c>
      <c r="AI40" s="39">
        <f t="shared" si="19"/>
        <v>0.46296296296296291</v>
      </c>
      <c r="AJ40" s="54">
        <f t="shared" si="11"/>
        <v>85.714285714285722</v>
      </c>
      <c r="AK40" s="55">
        <f t="shared" si="12"/>
        <v>99.074074074074076</v>
      </c>
    </row>
    <row r="41" spans="1:37" ht="17.25" customHeight="1" x14ac:dyDescent="0.2">
      <c r="A41" s="81" t="s">
        <v>85</v>
      </c>
      <c r="B41" s="66">
        <v>52</v>
      </c>
      <c r="C41" s="64">
        <v>21</v>
      </c>
      <c r="D41" s="39">
        <f t="shared" si="4"/>
        <v>40.384615384615387</v>
      </c>
      <c r="E41" s="22">
        <v>0</v>
      </c>
      <c r="F41" s="39">
        <f t="shared" si="5"/>
        <v>0</v>
      </c>
      <c r="G41" s="22">
        <v>3</v>
      </c>
      <c r="H41" s="39">
        <f t="shared" si="6"/>
        <v>5.7692307692307692</v>
      </c>
      <c r="I41" s="54">
        <f t="shared" si="7"/>
        <v>85.714285714285722</v>
      </c>
      <c r="J41" s="55">
        <f t="shared" si="8"/>
        <v>94.230769230769226</v>
      </c>
      <c r="K41" s="53">
        <v>215</v>
      </c>
      <c r="L41" s="22">
        <v>20</v>
      </c>
      <c r="M41" s="39">
        <f t="shared" si="20"/>
        <v>9.3023255813953494</v>
      </c>
      <c r="N41" s="24">
        <v>5</v>
      </c>
      <c r="O41" s="39">
        <f t="shared" si="13"/>
        <v>2.3255813953488373</v>
      </c>
      <c r="P41" s="24">
        <v>1</v>
      </c>
      <c r="Q41" s="37">
        <f t="shared" si="21"/>
        <v>0.46511627906976744</v>
      </c>
      <c r="R41" s="54">
        <f t="shared" si="22"/>
        <v>70</v>
      </c>
      <c r="S41" s="55">
        <f t="shared" si="23"/>
        <v>97.20930232558139</v>
      </c>
      <c r="T41" s="53">
        <v>57</v>
      </c>
      <c r="U41" s="28">
        <v>7</v>
      </c>
      <c r="V41" s="39">
        <f t="shared" si="14"/>
        <v>12.280701754385964</v>
      </c>
      <c r="W41" s="28">
        <v>3</v>
      </c>
      <c r="X41" s="39">
        <f t="shared" si="15"/>
        <v>5.2631578947368416</v>
      </c>
      <c r="Y41" s="28">
        <v>1</v>
      </c>
      <c r="Z41" s="39">
        <f t="shared" si="16"/>
        <v>1.7543859649122806</v>
      </c>
      <c r="AA41" s="54">
        <f t="shared" si="9"/>
        <v>42.857142857142861</v>
      </c>
      <c r="AB41" s="55">
        <f t="shared" si="10"/>
        <v>92.982456140350877</v>
      </c>
      <c r="AC41" s="71">
        <v>87</v>
      </c>
      <c r="AD41" s="22">
        <v>2</v>
      </c>
      <c r="AE41" s="39">
        <f t="shared" si="17"/>
        <v>2.2988505747126435</v>
      </c>
      <c r="AF41" s="22">
        <v>1</v>
      </c>
      <c r="AG41" s="32">
        <f t="shared" si="18"/>
        <v>1.1494252873563218</v>
      </c>
      <c r="AH41" s="22">
        <v>0</v>
      </c>
      <c r="AI41" s="39">
        <f t="shared" si="19"/>
        <v>0</v>
      </c>
      <c r="AJ41" s="54">
        <f t="shared" si="11"/>
        <v>50</v>
      </c>
      <c r="AK41" s="55">
        <f t="shared" si="12"/>
        <v>98.850574712643677</v>
      </c>
    </row>
    <row r="42" spans="1:37" ht="17.25" customHeight="1" x14ac:dyDescent="0.2">
      <c r="A42" s="81" t="s">
        <v>86</v>
      </c>
      <c r="B42" s="66">
        <v>35</v>
      </c>
      <c r="C42" s="64">
        <v>8</v>
      </c>
      <c r="D42" s="39">
        <f t="shared" si="4"/>
        <v>22.857142857142858</v>
      </c>
      <c r="E42" s="22">
        <v>1</v>
      </c>
      <c r="F42" s="39">
        <f t="shared" si="5"/>
        <v>2.8571428571428572</v>
      </c>
      <c r="G42" s="22">
        <v>0</v>
      </c>
      <c r="H42" s="39">
        <f t="shared" si="6"/>
        <v>0</v>
      </c>
      <c r="I42" s="54">
        <f t="shared" si="7"/>
        <v>87.5</v>
      </c>
      <c r="J42" s="55">
        <f t="shared" si="8"/>
        <v>97.142857142857139</v>
      </c>
      <c r="K42" s="53">
        <v>188</v>
      </c>
      <c r="L42" s="22">
        <v>24</v>
      </c>
      <c r="M42" s="39">
        <f t="shared" si="20"/>
        <v>12.76595744680851</v>
      </c>
      <c r="N42" s="24">
        <v>2</v>
      </c>
      <c r="O42" s="39">
        <f t="shared" si="13"/>
        <v>1.0638297872340425</v>
      </c>
      <c r="P42" s="24">
        <v>0</v>
      </c>
      <c r="Q42" s="37">
        <f t="shared" si="21"/>
        <v>0</v>
      </c>
      <c r="R42" s="54">
        <f t="shared" si="22"/>
        <v>91.666666666666671</v>
      </c>
      <c r="S42" s="55">
        <f t="shared" si="23"/>
        <v>98.936170212765958</v>
      </c>
      <c r="T42" s="53">
        <v>53</v>
      </c>
      <c r="U42" s="28">
        <v>8</v>
      </c>
      <c r="V42" s="39">
        <f t="shared" si="14"/>
        <v>15.09433962264151</v>
      </c>
      <c r="W42" s="28">
        <v>1</v>
      </c>
      <c r="X42" s="39">
        <f t="shared" si="15"/>
        <v>1.8867924528301887</v>
      </c>
      <c r="Y42" s="28">
        <v>0</v>
      </c>
      <c r="Z42" s="39">
        <f t="shared" si="16"/>
        <v>0</v>
      </c>
      <c r="AA42" s="54">
        <f t="shared" si="9"/>
        <v>87.5</v>
      </c>
      <c r="AB42" s="55">
        <f t="shared" si="10"/>
        <v>98.113207547169807</v>
      </c>
      <c r="AC42" s="71">
        <v>21</v>
      </c>
      <c r="AD42" s="22">
        <v>2</v>
      </c>
      <c r="AE42" s="39">
        <f t="shared" si="17"/>
        <v>9.5238095238095237</v>
      </c>
      <c r="AF42" s="22">
        <v>0</v>
      </c>
      <c r="AG42" s="32">
        <f t="shared" si="18"/>
        <v>0</v>
      </c>
      <c r="AH42" s="22">
        <v>0</v>
      </c>
      <c r="AI42" s="39">
        <f t="shared" si="19"/>
        <v>0</v>
      </c>
      <c r="AJ42" s="54">
        <f t="shared" si="11"/>
        <v>100</v>
      </c>
      <c r="AK42" s="55">
        <f t="shared" si="12"/>
        <v>100</v>
      </c>
    </row>
    <row r="43" spans="1:37" ht="17.25" customHeight="1" x14ac:dyDescent="0.2">
      <c r="A43" s="81" t="s">
        <v>29</v>
      </c>
      <c r="B43" s="66">
        <v>25</v>
      </c>
      <c r="C43" s="64">
        <v>3</v>
      </c>
      <c r="D43" s="39">
        <f t="shared" ref="D43:D44" si="24">C43/B43*100</f>
        <v>12</v>
      </c>
      <c r="E43" s="22">
        <v>0</v>
      </c>
      <c r="F43" s="39">
        <f t="shared" ref="F43:F44" si="25">E43/B43*100</f>
        <v>0</v>
      </c>
      <c r="G43" s="22">
        <v>0</v>
      </c>
      <c r="H43" s="39">
        <f t="shared" ref="H43:H44" si="26">G43/B43*100</f>
        <v>0</v>
      </c>
      <c r="I43" s="54">
        <f t="shared" si="7"/>
        <v>100</v>
      </c>
      <c r="J43" s="55">
        <f t="shared" si="8"/>
        <v>100</v>
      </c>
      <c r="K43" s="53">
        <v>216</v>
      </c>
      <c r="L43" s="22">
        <v>28</v>
      </c>
      <c r="M43" s="39">
        <f t="shared" ref="M43:M52" si="27">L43/K43*100</f>
        <v>12.962962962962962</v>
      </c>
      <c r="N43" s="24">
        <v>11</v>
      </c>
      <c r="O43" s="39">
        <f t="shared" ref="O43:O52" si="28">N43/K43*100</f>
        <v>5.0925925925925926</v>
      </c>
      <c r="P43" s="24">
        <v>4</v>
      </c>
      <c r="Q43" s="37">
        <f t="shared" ref="Q43:Q52" si="29">P43/K43*100</f>
        <v>1.8518518518518516</v>
      </c>
      <c r="R43" s="54">
        <f t="shared" si="22"/>
        <v>46.428571428571431</v>
      </c>
      <c r="S43" s="55">
        <f t="shared" si="23"/>
        <v>93.055555555555557</v>
      </c>
      <c r="T43" s="53">
        <v>33</v>
      </c>
      <c r="U43" s="28">
        <v>3</v>
      </c>
      <c r="V43" s="39">
        <f t="shared" si="14"/>
        <v>9.0909090909090917</v>
      </c>
      <c r="W43" s="28">
        <v>0</v>
      </c>
      <c r="X43" s="39">
        <f t="shared" si="15"/>
        <v>0</v>
      </c>
      <c r="Y43" s="28">
        <v>0</v>
      </c>
      <c r="Z43" s="39">
        <f t="shared" si="16"/>
        <v>0</v>
      </c>
      <c r="AA43" s="54">
        <f t="shared" si="9"/>
        <v>100</v>
      </c>
      <c r="AB43" s="55">
        <f t="shared" si="10"/>
        <v>100</v>
      </c>
      <c r="AC43" s="71">
        <v>78</v>
      </c>
      <c r="AD43" s="22">
        <v>4</v>
      </c>
      <c r="AE43" s="39">
        <f t="shared" ref="AE43:AE46" si="30">AD43/AC43*100</f>
        <v>5.1282051282051277</v>
      </c>
      <c r="AF43" s="22">
        <v>0</v>
      </c>
      <c r="AG43" s="32">
        <f t="shared" ref="AG43:AG46" si="31">AF43/AC43*100</f>
        <v>0</v>
      </c>
      <c r="AH43" s="22">
        <v>0</v>
      </c>
      <c r="AI43" s="39">
        <f t="shared" ref="AI43:AI46" si="32">AH43/AC43*100</f>
        <v>0</v>
      </c>
      <c r="AJ43" s="54">
        <f t="shared" ref="AJ43:AJ46" si="33">100-(AH43+AF43)/AD43*100</f>
        <v>100</v>
      </c>
      <c r="AK43" s="55">
        <f t="shared" ref="AK43:AK47" si="34">100-(AH43+AF43)/AC43*100</f>
        <v>100</v>
      </c>
    </row>
    <row r="44" spans="1:37" ht="17.25" customHeight="1" x14ac:dyDescent="0.2">
      <c r="A44" s="81" t="s">
        <v>35</v>
      </c>
      <c r="B44" s="66">
        <v>75</v>
      </c>
      <c r="C44" s="64">
        <v>18</v>
      </c>
      <c r="D44" s="39">
        <f t="shared" si="24"/>
        <v>24</v>
      </c>
      <c r="E44" s="22">
        <v>0</v>
      </c>
      <c r="F44" s="39">
        <f t="shared" si="25"/>
        <v>0</v>
      </c>
      <c r="G44" s="22">
        <v>1</v>
      </c>
      <c r="H44" s="39">
        <f t="shared" si="26"/>
        <v>1.3333333333333335</v>
      </c>
      <c r="I44" s="54">
        <f t="shared" si="7"/>
        <v>94.444444444444443</v>
      </c>
      <c r="J44" s="55">
        <f t="shared" si="8"/>
        <v>98.666666666666671</v>
      </c>
      <c r="K44" s="53">
        <v>589</v>
      </c>
      <c r="L44" s="22">
        <v>69</v>
      </c>
      <c r="M44" s="39">
        <f t="shared" si="27"/>
        <v>11.714770797962649</v>
      </c>
      <c r="N44" s="24">
        <v>10</v>
      </c>
      <c r="O44" s="39">
        <f t="shared" si="28"/>
        <v>1.6977928692699491</v>
      </c>
      <c r="P44" s="24">
        <v>2</v>
      </c>
      <c r="Q44" s="37">
        <f t="shared" si="29"/>
        <v>0.3395585738539898</v>
      </c>
      <c r="R44" s="54">
        <f t="shared" si="22"/>
        <v>82.608695652173907</v>
      </c>
      <c r="S44" s="55">
        <f t="shared" si="23"/>
        <v>97.962648556876061</v>
      </c>
      <c r="T44" s="53">
        <v>102</v>
      </c>
      <c r="U44" s="28">
        <v>8</v>
      </c>
      <c r="V44" s="39">
        <f t="shared" si="14"/>
        <v>7.8431372549019605</v>
      </c>
      <c r="W44" s="28">
        <v>3</v>
      </c>
      <c r="X44" s="39">
        <f t="shared" si="15"/>
        <v>2.9411764705882351</v>
      </c>
      <c r="Y44" s="28">
        <v>1</v>
      </c>
      <c r="Z44" s="39">
        <f t="shared" si="16"/>
        <v>0.98039215686274506</v>
      </c>
      <c r="AA44" s="54">
        <f t="shared" si="9"/>
        <v>50</v>
      </c>
      <c r="AB44" s="55">
        <f t="shared" si="10"/>
        <v>96.078431372549019</v>
      </c>
      <c r="AC44" s="71">
        <v>124</v>
      </c>
      <c r="AD44" s="22">
        <v>6</v>
      </c>
      <c r="AE44" s="39">
        <f t="shared" si="30"/>
        <v>4.838709677419355</v>
      </c>
      <c r="AF44" s="22">
        <v>2</v>
      </c>
      <c r="AG44" s="32">
        <f t="shared" si="31"/>
        <v>1.6129032258064515</v>
      </c>
      <c r="AH44" s="22">
        <v>0</v>
      </c>
      <c r="AI44" s="39">
        <f t="shared" si="32"/>
        <v>0</v>
      </c>
      <c r="AJ44" s="54">
        <f t="shared" si="33"/>
        <v>66.666666666666671</v>
      </c>
      <c r="AK44" s="55">
        <f t="shared" si="34"/>
        <v>98.387096774193552</v>
      </c>
    </row>
    <row r="45" spans="1:37" ht="17.25" customHeight="1" x14ac:dyDescent="0.2">
      <c r="A45" s="81" t="s">
        <v>30</v>
      </c>
      <c r="B45" s="66">
        <v>65</v>
      </c>
      <c r="C45" s="64">
        <v>19</v>
      </c>
      <c r="D45" s="39">
        <f t="shared" si="4"/>
        <v>29.230769230769234</v>
      </c>
      <c r="E45" s="22">
        <v>1</v>
      </c>
      <c r="F45" s="39">
        <f t="shared" si="5"/>
        <v>1.5384615384615385</v>
      </c>
      <c r="G45" s="22">
        <v>0</v>
      </c>
      <c r="H45" s="39">
        <f t="shared" si="6"/>
        <v>0</v>
      </c>
      <c r="I45" s="54">
        <f t="shared" si="7"/>
        <v>94.736842105263165</v>
      </c>
      <c r="J45" s="55">
        <f t="shared" si="8"/>
        <v>98.461538461538467</v>
      </c>
      <c r="K45" s="53">
        <v>247</v>
      </c>
      <c r="L45" s="22">
        <v>17</v>
      </c>
      <c r="M45" s="39">
        <f t="shared" si="27"/>
        <v>6.8825910931174086</v>
      </c>
      <c r="N45" s="24">
        <v>3</v>
      </c>
      <c r="O45" s="39">
        <f t="shared" si="28"/>
        <v>1.214574898785425</v>
      </c>
      <c r="P45" s="24">
        <v>1</v>
      </c>
      <c r="Q45" s="37">
        <f t="shared" si="29"/>
        <v>0.40485829959514169</v>
      </c>
      <c r="R45" s="54">
        <f t="shared" si="22"/>
        <v>76.470588235294116</v>
      </c>
      <c r="S45" s="55">
        <f t="shared" si="23"/>
        <v>98.380566801619437</v>
      </c>
      <c r="T45" s="53">
        <v>126</v>
      </c>
      <c r="U45" s="28">
        <v>13</v>
      </c>
      <c r="V45" s="39">
        <f t="shared" si="14"/>
        <v>10.317460317460316</v>
      </c>
      <c r="W45" s="28">
        <v>2</v>
      </c>
      <c r="X45" s="39">
        <f t="shared" si="15"/>
        <v>1.5873015873015872</v>
      </c>
      <c r="Y45" s="28">
        <v>1</v>
      </c>
      <c r="Z45" s="39">
        <f t="shared" si="16"/>
        <v>0.79365079365079361</v>
      </c>
      <c r="AA45" s="54">
        <f t="shared" si="9"/>
        <v>76.92307692307692</v>
      </c>
      <c r="AB45" s="55">
        <f t="shared" si="10"/>
        <v>97.61904761904762</v>
      </c>
      <c r="AC45" s="71">
        <v>388</v>
      </c>
      <c r="AD45" s="22">
        <v>1</v>
      </c>
      <c r="AE45" s="39">
        <f t="shared" si="30"/>
        <v>0.25773195876288657</v>
      </c>
      <c r="AF45" s="22">
        <v>0</v>
      </c>
      <c r="AG45" s="32">
        <f t="shared" si="31"/>
        <v>0</v>
      </c>
      <c r="AH45" s="22">
        <v>0</v>
      </c>
      <c r="AI45" s="39">
        <f t="shared" si="32"/>
        <v>0</v>
      </c>
      <c r="AJ45" s="54">
        <f t="shared" si="33"/>
        <v>100</v>
      </c>
      <c r="AK45" s="55">
        <f t="shared" si="34"/>
        <v>100</v>
      </c>
    </row>
    <row r="46" spans="1:37" ht="17.25" customHeight="1" x14ac:dyDescent="0.2">
      <c r="A46" s="81" t="s">
        <v>87</v>
      </c>
      <c r="B46" s="66">
        <v>31</v>
      </c>
      <c r="C46" s="64">
        <v>9</v>
      </c>
      <c r="D46" s="39">
        <f t="shared" si="4"/>
        <v>29.032258064516132</v>
      </c>
      <c r="E46" s="22">
        <v>0</v>
      </c>
      <c r="F46" s="39">
        <f t="shared" si="5"/>
        <v>0</v>
      </c>
      <c r="G46" s="22">
        <v>1</v>
      </c>
      <c r="H46" s="39">
        <f t="shared" si="6"/>
        <v>3.225806451612903</v>
      </c>
      <c r="I46" s="54">
        <f t="shared" si="7"/>
        <v>88.888888888888886</v>
      </c>
      <c r="J46" s="55">
        <f t="shared" si="8"/>
        <v>96.774193548387103</v>
      </c>
      <c r="K46" s="53">
        <v>105</v>
      </c>
      <c r="L46" s="22">
        <v>16</v>
      </c>
      <c r="M46" s="39">
        <f t="shared" si="27"/>
        <v>15.238095238095239</v>
      </c>
      <c r="N46" s="24">
        <v>6</v>
      </c>
      <c r="O46" s="39">
        <f t="shared" si="28"/>
        <v>5.7142857142857144</v>
      </c>
      <c r="P46" s="24">
        <v>1</v>
      </c>
      <c r="Q46" s="37">
        <f t="shared" si="29"/>
        <v>0.95238095238095244</v>
      </c>
      <c r="R46" s="54">
        <f t="shared" si="22"/>
        <v>56.25</v>
      </c>
      <c r="S46" s="55">
        <f t="shared" si="23"/>
        <v>93.333333333333329</v>
      </c>
      <c r="T46" s="53">
        <v>42</v>
      </c>
      <c r="U46" s="28">
        <v>2</v>
      </c>
      <c r="V46" s="39">
        <f t="shared" si="14"/>
        <v>4.7619047619047619</v>
      </c>
      <c r="W46" s="28">
        <v>0</v>
      </c>
      <c r="X46" s="39">
        <f t="shared" si="15"/>
        <v>0</v>
      </c>
      <c r="Y46" s="28">
        <v>0</v>
      </c>
      <c r="Z46" s="39">
        <f t="shared" si="16"/>
        <v>0</v>
      </c>
      <c r="AA46" s="54">
        <f t="shared" si="9"/>
        <v>100</v>
      </c>
      <c r="AB46" s="55">
        <f t="shared" si="10"/>
        <v>100</v>
      </c>
      <c r="AC46" s="71">
        <v>31</v>
      </c>
      <c r="AD46" s="22">
        <v>1</v>
      </c>
      <c r="AE46" s="39">
        <f t="shared" si="30"/>
        <v>3.225806451612903</v>
      </c>
      <c r="AF46" s="22">
        <v>1</v>
      </c>
      <c r="AG46" s="32">
        <f t="shared" si="31"/>
        <v>3.225806451612903</v>
      </c>
      <c r="AH46" s="22">
        <v>0</v>
      </c>
      <c r="AI46" s="39">
        <f t="shared" si="32"/>
        <v>0</v>
      </c>
      <c r="AJ46" s="54">
        <f t="shared" si="33"/>
        <v>0</v>
      </c>
      <c r="AK46" s="55">
        <f t="shared" si="34"/>
        <v>96.774193548387103</v>
      </c>
    </row>
    <row r="47" spans="1:37" ht="17.25" customHeight="1" x14ac:dyDescent="0.2">
      <c r="A47" s="81" t="s">
        <v>31</v>
      </c>
      <c r="B47" s="66">
        <v>50</v>
      </c>
      <c r="C47" s="64">
        <v>8</v>
      </c>
      <c r="D47" s="39">
        <f t="shared" si="4"/>
        <v>16</v>
      </c>
      <c r="E47" s="22">
        <v>0</v>
      </c>
      <c r="F47" s="39">
        <f t="shared" si="5"/>
        <v>0</v>
      </c>
      <c r="G47" s="22">
        <v>2</v>
      </c>
      <c r="H47" s="39">
        <f t="shared" si="6"/>
        <v>4</v>
      </c>
      <c r="I47" s="54">
        <f t="shared" si="7"/>
        <v>75</v>
      </c>
      <c r="J47" s="55">
        <f t="shared" si="8"/>
        <v>96</v>
      </c>
      <c r="K47" s="53">
        <v>85</v>
      </c>
      <c r="L47" s="22">
        <v>9</v>
      </c>
      <c r="M47" s="39">
        <f t="shared" si="27"/>
        <v>10.588235294117647</v>
      </c>
      <c r="N47" s="24">
        <v>3</v>
      </c>
      <c r="O47" s="39">
        <f t="shared" si="28"/>
        <v>3.5294117647058822</v>
      </c>
      <c r="P47" s="24">
        <v>0</v>
      </c>
      <c r="Q47" s="37">
        <f t="shared" si="29"/>
        <v>0</v>
      </c>
      <c r="R47" s="54">
        <f t="shared" si="22"/>
        <v>66.666666666666671</v>
      </c>
      <c r="S47" s="55">
        <f t="shared" si="23"/>
        <v>96.470588235294116</v>
      </c>
      <c r="T47" s="53">
        <v>42</v>
      </c>
      <c r="U47" s="28">
        <v>2</v>
      </c>
      <c r="V47" s="39">
        <f t="shared" si="14"/>
        <v>4.7619047619047619</v>
      </c>
      <c r="W47" s="28">
        <v>1</v>
      </c>
      <c r="X47" s="39">
        <f t="shared" si="15"/>
        <v>2.3809523809523809</v>
      </c>
      <c r="Y47" s="28">
        <v>0</v>
      </c>
      <c r="Z47" s="39">
        <f t="shared" si="16"/>
        <v>0</v>
      </c>
      <c r="AA47" s="54">
        <f t="shared" si="9"/>
        <v>50</v>
      </c>
      <c r="AB47" s="55">
        <f t="shared" si="10"/>
        <v>97.61904761904762</v>
      </c>
      <c r="AC47" s="71">
        <v>36</v>
      </c>
      <c r="AD47" s="22">
        <v>0</v>
      </c>
      <c r="AE47" s="39"/>
      <c r="AF47" s="22">
        <v>0</v>
      </c>
      <c r="AG47" s="32"/>
      <c r="AH47" s="22">
        <v>0</v>
      </c>
      <c r="AI47" s="39"/>
      <c r="AJ47" s="54"/>
      <c r="AK47" s="55">
        <f t="shared" si="34"/>
        <v>100</v>
      </c>
    </row>
    <row r="48" spans="1:37" ht="17.25" customHeight="1" x14ac:dyDescent="0.2">
      <c r="A48" s="81" t="s">
        <v>32</v>
      </c>
      <c r="B48" s="66">
        <v>37</v>
      </c>
      <c r="C48" s="64">
        <v>7</v>
      </c>
      <c r="D48" s="39">
        <f t="shared" si="4"/>
        <v>18.918918918918919</v>
      </c>
      <c r="E48" s="22">
        <v>0</v>
      </c>
      <c r="F48" s="39">
        <f t="shared" si="5"/>
        <v>0</v>
      </c>
      <c r="G48" s="22">
        <v>0</v>
      </c>
      <c r="H48" s="39">
        <f t="shared" si="6"/>
        <v>0</v>
      </c>
      <c r="I48" s="54">
        <f t="shared" si="7"/>
        <v>100</v>
      </c>
      <c r="J48" s="55">
        <f t="shared" si="8"/>
        <v>100</v>
      </c>
      <c r="K48" s="53">
        <v>214</v>
      </c>
      <c r="L48" s="22">
        <v>17</v>
      </c>
      <c r="M48" s="39">
        <f t="shared" si="27"/>
        <v>7.9439252336448591</v>
      </c>
      <c r="N48" s="24">
        <v>4</v>
      </c>
      <c r="O48" s="39">
        <f t="shared" si="28"/>
        <v>1.8691588785046727</v>
      </c>
      <c r="P48" s="24">
        <v>2</v>
      </c>
      <c r="Q48" s="37">
        <f t="shared" si="29"/>
        <v>0.93457943925233633</v>
      </c>
      <c r="R48" s="54">
        <f t="shared" si="22"/>
        <v>64.705882352941174</v>
      </c>
      <c r="S48" s="55">
        <f t="shared" si="23"/>
        <v>97.196261682242991</v>
      </c>
      <c r="T48" s="53">
        <v>55</v>
      </c>
      <c r="U48" s="28">
        <v>2</v>
      </c>
      <c r="V48" s="39">
        <f t="shared" si="14"/>
        <v>3.6363636363636362</v>
      </c>
      <c r="W48" s="28">
        <v>1</v>
      </c>
      <c r="X48" s="39">
        <f t="shared" si="15"/>
        <v>1.8181818181818181</v>
      </c>
      <c r="Y48" s="28">
        <v>0</v>
      </c>
      <c r="Z48" s="39">
        <f t="shared" si="16"/>
        <v>0</v>
      </c>
      <c r="AA48" s="54">
        <f t="shared" si="9"/>
        <v>50</v>
      </c>
      <c r="AB48" s="55">
        <f t="shared" si="10"/>
        <v>98.181818181818187</v>
      </c>
      <c r="AC48" s="71">
        <v>31</v>
      </c>
      <c r="AD48" s="22">
        <v>1</v>
      </c>
      <c r="AE48" s="39">
        <f t="shared" si="17"/>
        <v>3.225806451612903</v>
      </c>
      <c r="AF48" s="22">
        <v>0</v>
      </c>
      <c r="AG48" s="32">
        <f t="shared" si="18"/>
        <v>0</v>
      </c>
      <c r="AH48" s="22">
        <v>0</v>
      </c>
      <c r="AI48" s="39">
        <f t="shared" si="19"/>
        <v>0</v>
      </c>
      <c r="AJ48" s="54">
        <f t="shared" si="11"/>
        <v>100</v>
      </c>
      <c r="AK48" s="55">
        <f t="shared" si="12"/>
        <v>100</v>
      </c>
    </row>
    <row r="49" spans="1:37" ht="17.25" customHeight="1" x14ac:dyDescent="0.2">
      <c r="A49" s="81" t="s">
        <v>33</v>
      </c>
      <c r="B49" s="66">
        <v>44</v>
      </c>
      <c r="C49" s="64">
        <v>4</v>
      </c>
      <c r="D49" s="39">
        <f t="shared" si="4"/>
        <v>9.0909090909090917</v>
      </c>
      <c r="E49" s="22">
        <v>0</v>
      </c>
      <c r="F49" s="39">
        <f t="shared" si="5"/>
        <v>0</v>
      </c>
      <c r="G49" s="22">
        <v>0</v>
      </c>
      <c r="H49" s="39">
        <f t="shared" si="6"/>
        <v>0</v>
      </c>
      <c r="I49" s="54">
        <f t="shared" si="7"/>
        <v>100</v>
      </c>
      <c r="J49" s="55">
        <f t="shared" si="8"/>
        <v>100</v>
      </c>
      <c r="K49" s="53">
        <v>130</v>
      </c>
      <c r="L49" s="22">
        <v>10</v>
      </c>
      <c r="M49" s="39">
        <f t="shared" si="27"/>
        <v>7.6923076923076925</v>
      </c>
      <c r="N49" s="24">
        <v>3</v>
      </c>
      <c r="O49" s="39">
        <f t="shared" si="28"/>
        <v>2.3076923076923079</v>
      </c>
      <c r="P49" s="24">
        <v>1</v>
      </c>
      <c r="Q49" s="37">
        <f t="shared" si="29"/>
        <v>0.76923076923076927</v>
      </c>
      <c r="R49" s="54">
        <f t="shared" si="22"/>
        <v>60</v>
      </c>
      <c r="S49" s="55">
        <f t="shared" si="23"/>
        <v>96.92307692307692</v>
      </c>
      <c r="T49" s="53">
        <v>64</v>
      </c>
      <c r="U49" s="28">
        <v>11</v>
      </c>
      <c r="V49" s="39">
        <f t="shared" si="14"/>
        <v>17.1875</v>
      </c>
      <c r="W49" s="28">
        <v>0</v>
      </c>
      <c r="X49" s="39">
        <f t="shared" si="15"/>
        <v>0</v>
      </c>
      <c r="Y49" s="28">
        <v>0</v>
      </c>
      <c r="Z49" s="39">
        <f t="shared" si="16"/>
        <v>0</v>
      </c>
      <c r="AA49" s="54">
        <f t="shared" si="9"/>
        <v>100</v>
      </c>
      <c r="AB49" s="55">
        <f t="shared" si="10"/>
        <v>100</v>
      </c>
      <c r="AC49" s="71">
        <v>12</v>
      </c>
      <c r="AD49" s="22">
        <v>1</v>
      </c>
      <c r="AE49" s="39">
        <f t="shared" si="17"/>
        <v>8.3333333333333321</v>
      </c>
      <c r="AF49" s="22">
        <v>1</v>
      </c>
      <c r="AG49" s="32">
        <f t="shared" si="18"/>
        <v>8.3333333333333321</v>
      </c>
      <c r="AH49" s="22">
        <v>0</v>
      </c>
      <c r="AI49" s="39">
        <f t="shared" si="19"/>
        <v>0</v>
      </c>
      <c r="AJ49" s="54">
        <f t="shared" si="11"/>
        <v>0</v>
      </c>
      <c r="AK49" s="55">
        <f t="shared" si="12"/>
        <v>91.666666666666671</v>
      </c>
    </row>
    <row r="50" spans="1:37" ht="17.25" customHeight="1" x14ac:dyDescent="0.2">
      <c r="A50" s="81" t="s">
        <v>88</v>
      </c>
      <c r="B50" s="66">
        <v>28</v>
      </c>
      <c r="C50" s="64">
        <v>2</v>
      </c>
      <c r="D50" s="39">
        <f t="shared" si="4"/>
        <v>7.1428571428571423</v>
      </c>
      <c r="E50" s="22">
        <v>0</v>
      </c>
      <c r="F50" s="39">
        <f t="shared" si="5"/>
        <v>0</v>
      </c>
      <c r="G50" s="22">
        <v>0</v>
      </c>
      <c r="H50" s="39">
        <f t="shared" si="6"/>
        <v>0</v>
      </c>
      <c r="I50" s="54">
        <f t="shared" si="7"/>
        <v>100</v>
      </c>
      <c r="J50" s="55">
        <f t="shared" si="8"/>
        <v>100</v>
      </c>
      <c r="K50" s="53">
        <v>79</v>
      </c>
      <c r="L50" s="22">
        <v>5</v>
      </c>
      <c r="M50" s="39">
        <f t="shared" si="27"/>
        <v>6.3291139240506329</v>
      </c>
      <c r="N50" s="24">
        <v>0</v>
      </c>
      <c r="O50" s="39">
        <f t="shared" si="28"/>
        <v>0</v>
      </c>
      <c r="P50" s="24">
        <v>0</v>
      </c>
      <c r="Q50" s="37">
        <f t="shared" si="29"/>
        <v>0</v>
      </c>
      <c r="R50" s="54">
        <f t="shared" si="22"/>
        <v>100</v>
      </c>
      <c r="S50" s="55">
        <f t="shared" si="23"/>
        <v>100</v>
      </c>
      <c r="T50" s="53">
        <v>32</v>
      </c>
      <c r="U50" s="28">
        <v>0</v>
      </c>
      <c r="V50" s="39"/>
      <c r="W50" s="28">
        <v>0</v>
      </c>
      <c r="X50" s="39"/>
      <c r="Y50" s="28">
        <v>0</v>
      </c>
      <c r="Z50" s="39"/>
      <c r="AA50" s="54"/>
      <c r="AB50" s="55">
        <f t="shared" si="10"/>
        <v>100</v>
      </c>
      <c r="AC50" s="71">
        <v>13</v>
      </c>
      <c r="AD50" s="22">
        <v>0</v>
      </c>
      <c r="AE50" s="39"/>
      <c r="AF50" s="22">
        <v>0</v>
      </c>
      <c r="AG50" s="32"/>
      <c r="AH50" s="22">
        <v>0</v>
      </c>
      <c r="AI50" s="39"/>
      <c r="AJ50" s="54"/>
      <c r="AK50" s="55"/>
    </row>
    <row r="51" spans="1:37" ht="17.25" customHeight="1" x14ac:dyDescent="0.2">
      <c r="A51" s="81" t="s">
        <v>34</v>
      </c>
      <c r="B51" s="66">
        <v>25</v>
      </c>
      <c r="C51" s="64">
        <v>6</v>
      </c>
      <c r="D51" s="39">
        <f t="shared" si="4"/>
        <v>24</v>
      </c>
      <c r="E51" s="22">
        <v>2</v>
      </c>
      <c r="F51" s="39">
        <f t="shared" si="5"/>
        <v>8</v>
      </c>
      <c r="G51" s="22">
        <v>0</v>
      </c>
      <c r="H51" s="39">
        <f t="shared" si="6"/>
        <v>0</v>
      </c>
      <c r="I51" s="54">
        <f t="shared" si="7"/>
        <v>66.666666666666671</v>
      </c>
      <c r="J51" s="55">
        <f t="shared" si="8"/>
        <v>92</v>
      </c>
      <c r="K51" s="53">
        <v>124</v>
      </c>
      <c r="L51" s="22">
        <v>15</v>
      </c>
      <c r="M51" s="39">
        <f t="shared" si="27"/>
        <v>12.096774193548388</v>
      </c>
      <c r="N51" s="24">
        <v>2</v>
      </c>
      <c r="O51" s="39">
        <f t="shared" si="28"/>
        <v>1.6129032258064515</v>
      </c>
      <c r="P51" s="24">
        <v>2</v>
      </c>
      <c r="Q51" s="37">
        <f t="shared" si="29"/>
        <v>1.6129032258064515</v>
      </c>
      <c r="R51" s="54">
        <f t="shared" si="22"/>
        <v>73.333333333333329</v>
      </c>
      <c r="S51" s="55">
        <f t="shared" si="23"/>
        <v>96.774193548387103</v>
      </c>
      <c r="T51" s="53">
        <v>28</v>
      </c>
      <c r="U51" s="28">
        <v>4</v>
      </c>
      <c r="V51" s="39">
        <f t="shared" si="14"/>
        <v>14.285714285714285</v>
      </c>
      <c r="W51" s="28">
        <v>0</v>
      </c>
      <c r="X51" s="39">
        <f t="shared" si="15"/>
        <v>0</v>
      </c>
      <c r="Y51" s="28">
        <v>1</v>
      </c>
      <c r="Z51" s="39">
        <f t="shared" si="16"/>
        <v>3.5714285714285712</v>
      </c>
      <c r="AA51" s="54">
        <f t="shared" si="9"/>
        <v>75</v>
      </c>
      <c r="AB51" s="55">
        <f t="shared" si="10"/>
        <v>96.428571428571431</v>
      </c>
      <c r="AC51" s="71">
        <v>182</v>
      </c>
      <c r="AD51" s="30">
        <v>25</v>
      </c>
      <c r="AE51" s="39">
        <f t="shared" si="17"/>
        <v>13.736263736263737</v>
      </c>
      <c r="AF51" s="22">
        <v>3</v>
      </c>
      <c r="AG51" s="32">
        <f t="shared" si="18"/>
        <v>1.6483516483516485</v>
      </c>
      <c r="AH51" s="22">
        <v>1</v>
      </c>
      <c r="AI51" s="39">
        <f t="shared" si="19"/>
        <v>0.5494505494505495</v>
      </c>
      <c r="AJ51" s="54">
        <f t="shared" si="11"/>
        <v>84</v>
      </c>
      <c r="AK51" s="55">
        <f t="shared" si="12"/>
        <v>97.802197802197796</v>
      </c>
    </row>
    <row r="52" spans="1:37" ht="17.25" customHeight="1" thickBot="1" x14ac:dyDescent="0.25">
      <c r="A52" s="82" t="s">
        <v>89</v>
      </c>
      <c r="B52" s="66">
        <v>59</v>
      </c>
      <c r="C52" s="64">
        <v>10</v>
      </c>
      <c r="D52" s="39">
        <f t="shared" si="4"/>
        <v>16.949152542372879</v>
      </c>
      <c r="E52" s="22">
        <v>0</v>
      </c>
      <c r="F52" s="39">
        <f t="shared" si="5"/>
        <v>0</v>
      </c>
      <c r="G52" s="22">
        <v>3</v>
      </c>
      <c r="H52" s="39">
        <f t="shared" si="6"/>
        <v>5.0847457627118651</v>
      </c>
      <c r="I52" s="85">
        <f t="shared" si="7"/>
        <v>70</v>
      </c>
      <c r="J52" s="55">
        <f t="shared" si="8"/>
        <v>94.915254237288138</v>
      </c>
      <c r="K52" s="53">
        <v>208</v>
      </c>
      <c r="L52" s="22">
        <v>22</v>
      </c>
      <c r="M52" s="39">
        <f t="shared" si="27"/>
        <v>10.576923076923077</v>
      </c>
      <c r="N52" s="24">
        <v>4</v>
      </c>
      <c r="O52" s="39">
        <f t="shared" si="28"/>
        <v>1.9230769230769231</v>
      </c>
      <c r="P52" s="24">
        <v>1</v>
      </c>
      <c r="Q52" s="37">
        <f t="shared" si="29"/>
        <v>0.48076923076923078</v>
      </c>
      <c r="R52" s="54">
        <f t="shared" si="22"/>
        <v>77.27272727272728</v>
      </c>
      <c r="S52" s="55">
        <f t="shared" si="23"/>
        <v>97.59615384615384</v>
      </c>
      <c r="T52" s="53">
        <v>132</v>
      </c>
      <c r="U52" s="28">
        <v>4</v>
      </c>
      <c r="V52" s="39">
        <f t="shared" si="14"/>
        <v>3.0303030303030303</v>
      </c>
      <c r="W52" s="28">
        <v>1</v>
      </c>
      <c r="X52" s="39">
        <f t="shared" si="15"/>
        <v>0.75757575757575757</v>
      </c>
      <c r="Y52" s="28">
        <v>0</v>
      </c>
      <c r="Z52" s="39">
        <f t="shared" si="16"/>
        <v>0</v>
      </c>
      <c r="AA52" s="54">
        <f t="shared" si="9"/>
        <v>75</v>
      </c>
      <c r="AB52" s="55">
        <f t="shared" si="10"/>
        <v>99.242424242424249</v>
      </c>
      <c r="AC52" s="71">
        <v>91</v>
      </c>
      <c r="AD52" s="22">
        <v>0</v>
      </c>
      <c r="AE52" s="39"/>
      <c r="AF52" s="22">
        <v>0</v>
      </c>
      <c r="AG52" s="32"/>
      <c r="AH52" s="22">
        <v>0</v>
      </c>
      <c r="AI52" s="39"/>
      <c r="AJ52" s="54"/>
      <c r="AK52" s="55">
        <f t="shared" si="12"/>
        <v>100</v>
      </c>
    </row>
    <row r="53" spans="1:37" ht="17.25" customHeight="1" thickBot="1" x14ac:dyDescent="0.25">
      <c r="A53" s="62" t="s">
        <v>90</v>
      </c>
      <c r="B53" s="67">
        <v>3972</v>
      </c>
      <c r="C53" s="7">
        <v>904</v>
      </c>
      <c r="D53" s="33">
        <f t="shared" si="4"/>
        <v>22.759315206445116</v>
      </c>
      <c r="E53" s="7">
        <v>46</v>
      </c>
      <c r="F53" s="33">
        <f t="shared" si="5"/>
        <v>1.1581067472306144</v>
      </c>
      <c r="G53" s="7">
        <v>87</v>
      </c>
      <c r="H53" s="33">
        <f t="shared" ref="H53" si="35">G53/B53*100</f>
        <v>2.190332326283988</v>
      </c>
      <c r="I53" s="46">
        <f t="shared" ref="I53" si="36">100-(E53+G53)/C53*100</f>
        <v>85.287610619469021</v>
      </c>
      <c r="J53" s="46">
        <f t="shared" ref="J53" si="37">100-(E53+G53)/B53*100</f>
        <v>96.651560926485402</v>
      </c>
      <c r="K53" s="44">
        <v>23938</v>
      </c>
      <c r="L53" s="7">
        <v>3346</v>
      </c>
      <c r="M53" s="33">
        <f t="shared" ref="M53" si="38">L53/K53*100</f>
        <v>13.977775921129584</v>
      </c>
      <c r="N53" s="25">
        <v>634</v>
      </c>
      <c r="O53" s="33">
        <f t="shared" ref="O53" si="39">N53/K53*100</f>
        <v>2.648508647338959</v>
      </c>
      <c r="P53" s="83">
        <v>189</v>
      </c>
      <c r="Q53" s="33">
        <f t="shared" ref="Q53" si="40">P53/K53*100</f>
        <v>0.78953964408054134</v>
      </c>
      <c r="R53" s="46">
        <f t="shared" ref="R53" si="41">100-(N53+P53)/L53*100</f>
        <v>75.403466826060964</v>
      </c>
      <c r="S53" s="46">
        <f t="shared" ref="S53" si="42">100-(P53+N53)/K53*100</f>
        <v>96.561951708580494</v>
      </c>
      <c r="T53" s="44">
        <v>7537</v>
      </c>
      <c r="U53" s="29">
        <v>755</v>
      </c>
      <c r="V53" s="33">
        <f t="shared" ref="V53" si="43">U53/T53*100</f>
        <v>10.017248242006103</v>
      </c>
      <c r="W53" s="29">
        <v>130</v>
      </c>
      <c r="X53" s="33">
        <f t="shared" ref="X53" si="44">W53/T53*100</f>
        <v>1.7248242006103223</v>
      </c>
      <c r="Y53" s="29">
        <v>18</v>
      </c>
      <c r="Z53" s="33">
        <f t="shared" ref="Z53" si="45">Y53/T53*100</f>
        <v>0.23882181239219846</v>
      </c>
      <c r="AA53" s="46">
        <f t="shared" ref="AA53" si="46">100-(Y53+W53)/U53*100</f>
        <v>80.397350993377486</v>
      </c>
      <c r="AB53" s="46">
        <f t="shared" ref="AB53" si="47">100-(Y53+W53)/T53*100</f>
        <v>98.036353986997483</v>
      </c>
      <c r="AC53" s="44">
        <v>9682</v>
      </c>
      <c r="AD53" s="7">
        <f>SUM(AD9:AD52)</f>
        <v>602</v>
      </c>
      <c r="AE53" s="33">
        <f t="shared" ref="AE53" si="48">AD53/AC53*100</f>
        <v>6.2177236108242102</v>
      </c>
      <c r="AF53" s="7">
        <f>SUM(AF9:AF52)</f>
        <v>50</v>
      </c>
      <c r="AG53" s="33">
        <f t="shared" ref="AG53" si="49">AF53/AC53*100</f>
        <v>0.51642222681264194</v>
      </c>
      <c r="AH53" s="7">
        <f>SUM(AH9:AH52)</f>
        <v>15</v>
      </c>
      <c r="AI53" s="33">
        <f t="shared" ref="AI53" si="50">AH53/AC53*100</f>
        <v>0.15492666804379263</v>
      </c>
      <c r="AJ53" s="46">
        <f t="shared" ref="AJ53" si="51">100-(AH53+AF53)/AD53*100</f>
        <v>89.202657807308967</v>
      </c>
      <c r="AK53" s="46">
        <f t="shared" ref="AK53" si="52">100-(AH53+AF53)/AC53*100</f>
        <v>99.328651105143564</v>
      </c>
    </row>
    <row r="54" spans="1:37" s="17" customFormat="1" ht="17.25" customHeight="1" thickBot="1" x14ac:dyDescent="0.25">
      <c r="A54" s="62" t="s">
        <v>66</v>
      </c>
      <c r="B54" s="67">
        <v>4416</v>
      </c>
      <c r="C54" s="7">
        <v>1001</v>
      </c>
      <c r="D54" s="33">
        <f t="shared" ref="D54:D55" si="53">C54/B54*100</f>
        <v>22.667572463768117</v>
      </c>
      <c r="E54" s="7">
        <v>91</v>
      </c>
      <c r="F54" s="33">
        <f t="shared" ref="F54:F55" si="54">E54/B54*100</f>
        <v>2.0606884057971016</v>
      </c>
      <c r="G54" s="7">
        <v>105</v>
      </c>
      <c r="H54" s="33">
        <f t="shared" ref="H54:H55" si="55">G54/B54*100</f>
        <v>2.3777173913043481</v>
      </c>
      <c r="I54" s="46">
        <f t="shared" ref="I54:I55" si="56">100-(E54+G54)/C54*100</f>
        <v>80.419580419580427</v>
      </c>
      <c r="J54" s="46">
        <f t="shared" ref="J54:J55" si="57">100-(E54+G54)/B54*100</f>
        <v>95.561594202898547</v>
      </c>
      <c r="K54" s="44">
        <v>26207</v>
      </c>
      <c r="L54" s="7">
        <v>4290</v>
      </c>
      <c r="M54" s="33">
        <f t="shared" ref="M54:M55" si="58">L54/K54*100</f>
        <v>16.369672224978061</v>
      </c>
      <c r="N54" s="25">
        <v>661</v>
      </c>
      <c r="O54" s="33">
        <f t="shared" ref="O54:O55" si="59">N54/K54*100</f>
        <v>2.5222268859465031</v>
      </c>
      <c r="P54" s="25">
        <v>206</v>
      </c>
      <c r="Q54" s="33">
        <f t="shared" ref="Q54:Q55" si="60">P54/K54*100</f>
        <v>0.78604952875186007</v>
      </c>
      <c r="R54" s="46">
        <f t="shared" ref="R54:R55" si="61">100-(N54+P54)/L54*100</f>
        <v>79.790209790209786</v>
      </c>
      <c r="S54" s="46">
        <f t="shared" ref="S54:S55" si="62">100-(P54+N54)/K54*100</f>
        <v>96.691723585301631</v>
      </c>
      <c r="T54" s="44">
        <v>6828</v>
      </c>
      <c r="U54" s="29">
        <v>1326</v>
      </c>
      <c r="V54" s="33">
        <f t="shared" ref="V54:V55" si="63">U54/T54*100</f>
        <v>19.420035149384884</v>
      </c>
      <c r="W54" s="29">
        <v>139</v>
      </c>
      <c r="X54" s="33">
        <f t="shared" ref="X54:X55" si="64">W54/T54*100</f>
        <v>2.035735207967194</v>
      </c>
      <c r="Y54" s="29">
        <v>9</v>
      </c>
      <c r="Z54" s="33">
        <f t="shared" ref="Z54:Z55" si="65">Y54/T54*100</f>
        <v>0.13181019332161686</v>
      </c>
      <c r="AA54" s="46">
        <f t="shared" ref="AA54:AA55" si="66">100-(Y54+W54)/U54*100</f>
        <v>88.83861236802413</v>
      </c>
      <c r="AB54" s="46">
        <f t="shared" ref="AB54:AB55" si="67">100-(Y54+W54)/T54*100</f>
        <v>97.832454598711195</v>
      </c>
      <c r="AC54" s="44">
        <v>13063</v>
      </c>
      <c r="AD54" s="7">
        <v>676</v>
      </c>
      <c r="AE54" s="33">
        <f t="shared" ref="AE54:AE55" si="68">AD54/AC54*100</f>
        <v>5.1749215341039578</v>
      </c>
      <c r="AF54" s="7">
        <v>68</v>
      </c>
      <c r="AG54" s="33">
        <f t="shared" ref="AG54:AG55" si="69">AF54/AC54*100</f>
        <v>0.52055423715838633</v>
      </c>
      <c r="AH54" s="7">
        <v>18</v>
      </c>
      <c r="AI54" s="33">
        <f t="shared" ref="AI54:AI55" si="70">AH54/AC54*100</f>
        <v>0.13779376865957285</v>
      </c>
      <c r="AJ54" s="46">
        <f t="shared" ref="AJ54:AJ55" si="71">100-(AH54+AF54)/AD54*100</f>
        <v>87.278106508875737</v>
      </c>
      <c r="AK54" s="46">
        <f t="shared" ref="AK54:AK55" si="72">100-(AH54+AF54)/AC54*100</f>
        <v>99.341651994182044</v>
      </c>
    </row>
    <row r="55" spans="1:37" ht="17.25" customHeight="1" thickBot="1" x14ac:dyDescent="0.25">
      <c r="A55" s="62" t="s">
        <v>57</v>
      </c>
      <c r="B55" s="67">
        <v>4506</v>
      </c>
      <c r="C55" s="7">
        <v>1170</v>
      </c>
      <c r="D55" s="33">
        <f t="shared" si="53"/>
        <v>25.965379494007991</v>
      </c>
      <c r="E55" s="7">
        <v>80</v>
      </c>
      <c r="F55" s="33">
        <f t="shared" si="54"/>
        <v>1.7754105636928541</v>
      </c>
      <c r="G55" s="7">
        <v>105</v>
      </c>
      <c r="H55" s="33">
        <f t="shared" si="55"/>
        <v>2.3302263648468711</v>
      </c>
      <c r="I55" s="46">
        <f t="shared" si="56"/>
        <v>84.188034188034194</v>
      </c>
      <c r="J55" s="46">
        <f t="shared" si="57"/>
        <v>95.894363071460276</v>
      </c>
      <c r="K55" s="44">
        <v>25883</v>
      </c>
      <c r="L55" s="7">
        <v>4840</v>
      </c>
      <c r="M55" s="33">
        <f t="shared" si="58"/>
        <v>18.69953251168721</v>
      </c>
      <c r="N55" s="25">
        <v>730</v>
      </c>
      <c r="O55" s="35">
        <f t="shared" si="59"/>
        <v>2.8203840358536492</v>
      </c>
      <c r="P55" s="25">
        <v>199</v>
      </c>
      <c r="Q55" s="35">
        <f t="shared" si="60"/>
        <v>0.76884441525325498</v>
      </c>
      <c r="R55" s="46">
        <f t="shared" si="61"/>
        <v>80.805785123966942</v>
      </c>
      <c r="S55" s="46">
        <f t="shared" si="62"/>
        <v>96.410771548893095</v>
      </c>
      <c r="T55" s="44">
        <v>14739</v>
      </c>
      <c r="U55" s="29">
        <v>1990</v>
      </c>
      <c r="V55" s="33">
        <f t="shared" si="63"/>
        <v>13.501594409390053</v>
      </c>
      <c r="W55" s="29">
        <v>98</v>
      </c>
      <c r="X55" s="35">
        <f t="shared" si="64"/>
        <v>0.66490263925639459</v>
      </c>
      <c r="Y55" s="29">
        <v>17</v>
      </c>
      <c r="Z55" s="35">
        <f t="shared" si="65"/>
        <v>0.11534025374855825</v>
      </c>
      <c r="AA55" s="46">
        <f t="shared" si="66"/>
        <v>94.221105527638187</v>
      </c>
      <c r="AB55" s="46">
        <f t="shared" si="67"/>
        <v>99.219757106995047</v>
      </c>
      <c r="AC55" s="44">
        <v>12473</v>
      </c>
      <c r="AD55" s="7">
        <v>994</v>
      </c>
      <c r="AE55" s="33">
        <f t="shared" si="68"/>
        <v>7.9692135011625114</v>
      </c>
      <c r="AF55" s="7">
        <v>53</v>
      </c>
      <c r="AG55" s="35">
        <f t="shared" si="69"/>
        <v>0.4249178224965926</v>
      </c>
      <c r="AH55" s="7">
        <v>8</v>
      </c>
      <c r="AI55" s="35">
        <f t="shared" si="70"/>
        <v>6.41385392447687E-2</v>
      </c>
      <c r="AJ55" s="46">
        <f t="shared" si="71"/>
        <v>93.863179074446677</v>
      </c>
      <c r="AK55" s="46">
        <f t="shared" si="72"/>
        <v>99.510943638258638</v>
      </c>
    </row>
    <row r="105" spans="23:27" x14ac:dyDescent="0.2">
      <c r="W105" s="5"/>
      <c r="X105" s="5"/>
      <c r="Y105" s="5"/>
      <c r="Z105" s="4"/>
      <c r="AA105" s="4"/>
    </row>
  </sheetData>
  <mergeCells count="50">
    <mergeCell ref="A4:A8"/>
    <mergeCell ref="B4:H4"/>
    <mergeCell ref="B5:B8"/>
    <mergeCell ref="C5:C8"/>
    <mergeCell ref="E6:E8"/>
    <mergeCell ref="F6:F8"/>
    <mergeCell ref="G5:H5"/>
    <mergeCell ref="E5:F5"/>
    <mergeCell ref="G6:G8"/>
    <mergeCell ref="H6:H8"/>
    <mergeCell ref="M5:M8"/>
    <mergeCell ref="I4:I8"/>
    <mergeCell ref="K5:K8"/>
    <mergeCell ref="N5:O5"/>
    <mergeCell ref="L5:L8"/>
    <mergeCell ref="K4:Q4"/>
    <mergeCell ref="J4:J8"/>
    <mergeCell ref="O6:O8"/>
    <mergeCell ref="N6:N8"/>
    <mergeCell ref="P7:P8"/>
    <mergeCell ref="Q7:Q8"/>
    <mergeCell ref="V5:V8"/>
    <mergeCell ref="X7:X8"/>
    <mergeCell ref="R4:R8"/>
    <mergeCell ref="S4:S8"/>
    <mergeCell ref="T4:Z4"/>
    <mergeCell ref="U5:U8"/>
    <mergeCell ref="AE5:AE8"/>
    <mergeCell ref="AF5:AG5"/>
    <mergeCell ref="AF6:AF8"/>
    <mergeCell ref="AA4:AA8"/>
    <mergeCell ref="Y7:Y8"/>
    <mergeCell ref="Z7:Z8"/>
    <mergeCell ref="Y5:Z5"/>
    <mergeCell ref="A1:AK3"/>
    <mergeCell ref="AB4:AB8"/>
    <mergeCell ref="AC4:AI4"/>
    <mergeCell ref="AK4:AK8"/>
    <mergeCell ref="P5:Q6"/>
    <mergeCell ref="T5:T8"/>
    <mergeCell ref="D5:D8"/>
    <mergeCell ref="AJ4:AJ8"/>
    <mergeCell ref="AG6:AG8"/>
    <mergeCell ref="AH6:AH8"/>
    <mergeCell ref="AI6:AI8"/>
    <mergeCell ref="W7:W8"/>
    <mergeCell ref="AH5:AI5"/>
    <mergeCell ref="W5:X5"/>
    <mergeCell ref="AC5:AC8"/>
    <mergeCell ref="AD5:AD8"/>
  </mergeCells>
  <phoneticPr fontId="1" type="noConversion"/>
  <pageMargins left="0.23622047244094491" right="0.39370078740157483" top="0.35433070866141736" bottom="0.35433070866141736" header="0.31496062992125984" footer="0.31496062992125984"/>
  <pageSetup paperSize="9" scale="71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workbookViewId="0">
      <selection activeCell="AA27" sqref="AA27"/>
    </sheetView>
  </sheetViews>
  <sheetFormatPr defaultRowHeight="12.75" x14ac:dyDescent="0.2"/>
  <cols>
    <col min="1" max="1" width="2.85546875" customWidth="1"/>
    <col min="2" max="2" width="20.7109375" customWidth="1"/>
    <col min="3" max="3" width="3.28515625" style="12" customWidth="1"/>
    <col min="4" max="4" width="5.140625" customWidth="1"/>
    <col min="5" max="5" width="3.5703125" customWidth="1"/>
    <col min="6" max="6" width="5.85546875" customWidth="1"/>
    <col min="7" max="7" width="4.28515625" customWidth="1"/>
    <col min="8" max="8" width="6.28515625" customWidth="1"/>
    <col min="9" max="9" width="4" customWidth="1"/>
    <col min="10" max="10" width="5.140625" customWidth="1"/>
    <col min="11" max="11" width="4.140625" customWidth="1"/>
    <col min="12" max="12" width="3.5703125" customWidth="1"/>
    <col min="13" max="13" width="3.85546875" customWidth="1"/>
    <col min="14" max="14" width="5" customWidth="1"/>
    <col min="15" max="15" width="4.140625" customWidth="1"/>
    <col min="16" max="16" width="3.7109375" customWidth="1"/>
    <col min="17" max="18" width="4.85546875" customWidth="1"/>
    <col min="19" max="19" width="5.140625" customWidth="1"/>
    <col min="20" max="20" width="8.85546875" customWidth="1"/>
    <col min="21" max="22" width="4.5703125" customWidth="1"/>
    <col min="23" max="23" width="7" customWidth="1"/>
  </cols>
  <sheetData>
    <row r="1" spans="1:24" ht="14.25" customHeight="1" thickBot="1" x14ac:dyDescent="0.3">
      <c r="A1" s="250" t="s">
        <v>103</v>
      </c>
      <c r="B1" s="250"/>
      <c r="C1" s="251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2"/>
      <c r="S1" s="252"/>
      <c r="T1" s="252"/>
      <c r="U1" s="252"/>
      <c r="V1" s="252"/>
      <c r="W1" s="252"/>
    </row>
    <row r="2" spans="1:24" ht="9" customHeight="1" thickBot="1" x14ac:dyDescent="0.25">
      <c r="A2" s="171" t="s">
        <v>0</v>
      </c>
      <c r="B2" s="172"/>
      <c r="C2" s="151" t="s">
        <v>91</v>
      </c>
      <c r="D2" s="179" t="s">
        <v>1</v>
      </c>
      <c r="E2" s="166"/>
      <c r="F2" s="166"/>
      <c r="G2" s="166"/>
      <c r="H2" s="166"/>
      <c r="I2" s="166"/>
      <c r="J2" s="166"/>
      <c r="K2" s="167"/>
      <c r="L2" s="165" t="s">
        <v>2</v>
      </c>
      <c r="M2" s="166"/>
      <c r="N2" s="166"/>
      <c r="O2" s="166"/>
      <c r="P2" s="166"/>
      <c r="Q2" s="166"/>
      <c r="R2" s="166"/>
      <c r="S2" s="167"/>
      <c r="T2" s="159" t="s">
        <v>93</v>
      </c>
      <c r="U2" s="168" t="s">
        <v>44</v>
      </c>
      <c r="V2" s="177" t="s">
        <v>52</v>
      </c>
      <c r="W2" s="253" t="s">
        <v>46</v>
      </c>
    </row>
    <row r="3" spans="1:24" ht="66" customHeight="1" x14ac:dyDescent="0.2">
      <c r="A3" s="173"/>
      <c r="B3" s="174"/>
      <c r="C3" s="152"/>
      <c r="D3" s="149" t="s">
        <v>94</v>
      </c>
      <c r="E3" s="150"/>
      <c r="F3" s="150" t="s">
        <v>95</v>
      </c>
      <c r="G3" s="150"/>
      <c r="H3" s="154" t="s">
        <v>96</v>
      </c>
      <c r="I3" s="155"/>
      <c r="J3" s="150" t="s">
        <v>97</v>
      </c>
      <c r="K3" s="180"/>
      <c r="L3" s="149" t="s">
        <v>98</v>
      </c>
      <c r="M3" s="150"/>
      <c r="N3" s="150" t="s">
        <v>101</v>
      </c>
      <c r="O3" s="150"/>
      <c r="P3" s="150" t="s">
        <v>99</v>
      </c>
      <c r="Q3" s="150"/>
      <c r="R3" s="150" t="s">
        <v>100</v>
      </c>
      <c r="S3" s="154"/>
      <c r="T3" s="160"/>
      <c r="U3" s="169"/>
      <c r="V3" s="178"/>
      <c r="W3" s="254"/>
    </row>
    <row r="4" spans="1:24" ht="34.5" customHeight="1" thickBot="1" x14ac:dyDescent="0.25">
      <c r="A4" s="175"/>
      <c r="B4" s="176"/>
      <c r="C4" s="153"/>
      <c r="D4" s="52" t="s">
        <v>3</v>
      </c>
      <c r="E4" s="34" t="s">
        <v>4</v>
      </c>
      <c r="F4" s="15" t="s">
        <v>3</v>
      </c>
      <c r="G4" s="34" t="s">
        <v>4</v>
      </c>
      <c r="H4" s="15" t="s">
        <v>3</v>
      </c>
      <c r="I4" s="34" t="s">
        <v>4</v>
      </c>
      <c r="J4" s="15" t="s">
        <v>3</v>
      </c>
      <c r="K4" s="36" t="s">
        <v>4</v>
      </c>
      <c r="L4" s="16" t="s">
        <v>5</v>
      </c>
      <c r="M4" s="34" t="s">
        <v>4</v>
      </c>
      <c r="N4" s="15" t="s">
        <v>5</v>
      </c>
      <c r="O4" s="34" t="s">
        <v>4</v>
      </c>
      <c r="P4" s="15" t="s">
        <v>5</v>
      </c>
      <c r="Q4" s="34" t="s">
        <v>4</v>
      </c>
      <c r="R4" s="15" t="s">
        <v>3</v>
      </c>
      <c r="S4" s="36" t="s">
        <v>4</v>
      </c>
      <c r="T4" s="161"/>
      <c r="U4" s="170"/>
      <c r="V4" s="178"/>
      <c r="W4" s="255"/>
    </row>
    <row r="5" spans="1:24" ht="20.100000000000001" customHeight="1" thickBot="1" x14ac:dyDescent="0.25">
      <c r="A5" s="14">
        <v>1</v>
      </c>
      <c r="B5" s="86" t="s">
        <v>13</v>
      </c>
      <c r="C5" s="87">
        <v>18</v>
      </c>
      <c r="D5" s="88">
        <v>149</v>
      </c>
      <c r="E5" s="89">
        <f t="shared" ref="E5:E51" si="0">D5/C5/5.25</f>
        <v>1.576719576719577</v>
      </c>
      <c r="F5" s="90">
        <v>1678</v>
      </c>
      <c r="G5" s="89">
        <f t="shared" ref="G5:G51" si="1">F5/C5/5.25</f>
        <v>17.756613756613756</v>
      </c>
      <c r="H5" s="90">
        <v>591</v>
      </c>
      <c r="I5" s="89">
        <f t="shared" ref="I5:I51" si="2">H5/C5/5.25</f>
        <v>6.2539682539682548</v>
      </c>
      <c r="J5" s="90">
        <v>259</v>
      </c>
      <c r="K5" s="91">
        <f t="shared" ref="K5:K51" si="3">J5/C5/5.25</f>
        <v>2.7407407407407409</v>
      </c>
      <c r="L5" s="90">
        <v>8</v>
      </c>
      <c r="M5" s="89">
        <f t="shared" ref="M5:M51" si="4">L5/C5/5.25</f>
        <v>8.4656084656084651E-2</v>
      </c>
      <c r="N5" s="90">
        <v>30</v>
      </c>
      <c r="O5" s="89">
        <f t="shared" ref="O5:O51" si="5">N5/C5/5.25</f>
        <v>0.3174603174603175</v>
      </c>
      <c r="P5" s="90">
        <v>2</v>
      </c>
      <c r="Q5" s="92">
        <f t="shared" ref="Q5:Q51" si="6">P5/C5/5.25</f>
        <v>2.1164021164021163E-2</v>
      </c>
      <c r="R5" s="145">
        <v>78</v>
      </c>
      <c r="S5" s="93">
        <f t="shared" ref="S5:S51" si="7">R5/C5/5.25</f>
        <v>0.82539682539682535</v>
      </c>
      <c r="T5" s="94">
        <v>2711</v>
      </c>
      <c r="U5" s="95">
        <f t="shared" ref="U5:U51" si="8">T5/C5/5.25</f>
        <v>28.68783068783069</v>
      </c>
      <c r="V5" s="96">
        <f t="shared" ref="V5:V51" si="9">(R5+P5+N5+L5+J5+H5+F5+D5)/C5/5.25</f>
        <v>29.576719576719576</v>
      </c>
      <c r="W5" s="97">
        <f t="shared" ref="W5:W51" si="10">(T5+R5+P5+N5+L5+J5+H5+F5+D5)/C5/5.25</f>
        <v>58.264550264550266</v>
      </c>
      <c r="X5" s="2"/>
    </row>
    <row r="6" spans="1:24" ht="20.100000000000001" customHeight="1" thickBot="1" x14ac:dyDescent="0.25">
      <c r="A6" s="14">
        <v>2</v>
      </c>
      <c r="B6" s="98" t="s">
        <v>23</v>
      </c>
      <c r="C6" s="99">
        <v>15</v>
      </c>
      <c r="D6" s="100">
        <v>149</v>
      </c>
      <c r="E6" s="89">
        <f t="shared" si="0"/>
        <v>1.892063492063492</v>
      </c>
      <c r="F6" s="90">
        <v>1251</v>
      </c>
      <c r="G6" s="89">
        <f t="shared" si="1"/>
        <v>15.885714285714286</v>
      </c>
      <c r="H6" s="90">
        <v>399</v>
      </c>
      <c r="I6" s="89">
        <f t="shared" si="2"/>
        <v>5.0666666666666673</v>
      </c>
      <c r="J6" s="90">
        <v>642</v>
      </c>
      <c r="K6" s="91">
        <f t="shared" si="3"/>
        <v>8.1523809523809518</v>
      </c>
      <c r="L6" s="90">
        <v>7</v>
      </c>
      <c r="M6" s="89">
        <f t="shared" si="4"/>
        <v>8.8888888888888892E-2</v>
      </c>
      <c r="N6" s="90">
        <v>20</v>
      </c>
      <c r="O6" s="89">
        <f t="shared" si="5"/>
        <v>0.25396825396825395</v>
      </c>
      <c r="P6" s="90">
        <v>1</v>
      </c>
      <c r="Q6" s="92">
        <f t="shared" si="6"/>
        <v>1.2698412698412698E-2</v>
      </c>
      <c r="R6" s="101">
        <v>101</v>
      </c>
      <c r="S6" s="93">
        <f t="shared" si="7"/>
        <v>1.2825396825396826</v>
      </c>
      <c r="T6" s="94">
        <v>1827</v>
      </c>
      <c r="U6" s="102">
        <f t="shared" si="8"/>
        <v>23.2</v>
      </c>
      <c r="V6" s="103">
        <f t="shared" si="9"/>
        <v>32.63492063492064</v>
      </c>
      <c r="W6" s="97">
        <f t="shared" si="10"/>
        <v>55.834920634920636</v>
      </c>
      <c r="X6" s="2"/>
    </row>
    <row r="7" spans="1:24" ht="20.100000000000001" customHeight="1" thickBot="1" x14ac:dyDescent="0.25">
      <c r="A7" s="14">
        <v>3</v>
      </c>
      <c r="B7" s="98" t="s">
        <v>10</v>
      </c>
      <c r="C7" s="99">
        <v>38</v>
      </c>
      <c r="D7" s="100">
        <v>164</v>
      </c>
      <c r="E7" s="89">
        <f t="shared" si="0"/>
        <v>0.82205513784461159</v>
      </c>
      <c r="F7" s="90">
        <v>3452</v>
      </c>
      <c r="G7" s="89">
        <f t="shared" si="1"/>
        <v>17.303258145363408</v>
      </c>
      <c r="H7" s="90">
        <v>1052</v>
      </c>
      <c r="I7" s="89">
        <f t="shared" si="2"/>
        <v>5.2731829573934839</v>
      </c>
      <c r="J7" s="90">
        <v>588</v>
      </c>
      <c r="K7" s="91">
        <f t="shared" si="3"/>
        <v>2.9473684210526314</v>
      </c>
      <c r="L7" s="90">
        <v>16</v>
      </c>
      <c r="M7" s="89">
        <f t="shared" si="4"/>
        <v>8.0200501253132828E-2</v>
      </c>
      <c r="N7" s="90">
        <v>90</v>
      </c>
      <c r="O7" s="89">
        <f t="shared" si="5"/>
        <v>0.45112781954887216</v>
      </c>
      <c r="P7" s="90">
        <v>0</v>
      </c>
      <c r="Q7" s="92">
        <f t="shared" si="6"/>
        <v>0</v>
      </c>
      <c r="R7" s="101">
        <v>388</v>
      </c>
      <c r="S7" s="93">
        <f t="shared" si="7"/>
        <v>1.9448621553884713</v>
      </c>
      <c r="T7" s="94">
        <v>5313</v>
      </c>
      <c r="U7" s="102">
        <f t="shared" si="8"/>
        <v>26.631578947368421</v>
      </c>
      <c r="V7" s="103">
        <f t="shared" si="9"/>
        <v>28.822055137844615</v>
      </c>
      <c r="W7" s="97">
        <f t="shared" si="10"/>
        <v>55.453634085213039</v>
      </c>
      <c r="X7" s="2"/>
    </row>
    <row r="8" spans="1:24" ht="20.100000000000001" customHeight="1" thickBot="1" x14ac:dyDescent="0.25">
      <c r="A8" s="14">
        <v>4</v>
      </c>
      <c r="B8" s="98" t="s">
        <v>9</v>
      </c>
      <c r="C8" s="99">
        <v>14</v>
      </c>
      <c r="D8" s="100">
        <v>129</v>
      </c>
      <c r="E8" s="89">
        <f t="shared" si="0"/>
        <v>1.7551020408163265</v>
      </c>
      <c r="F8" s="90">
        <v>1172</v>
      </c>
      <c r="G8" s="89">
        <f t="shared" si="1"/>
        <v>15.945578231292515</v>
      </c>
      <c r="H8" s="90">
        <v>279</v>
      </c>
      <c r="I8" s="89">
        <f t="shared" si="2"/>
        <v>3.7959183673469385</v>
      </c>
      <c r="J8" s="90">
        <v>148</v>
      </c>
      <c r="K8" s="91">
        <f t="shared" si="3"/>
        <v>2.0136054421768708</v>
      </c>
      <c r="L8" s="90">
        <v>9</v>
      </c>
      <c r="M8" s="89">
        <f t="shared" si="4"/>
        <v>0.12244897959183675</v>
      </c>
      <c r="N8" s="104">
        <v>12</v>
      </c>
      <c r="O8" s="89">
        <f t="shared" si="5"/>
        <v>0.16326530612244897</v>
      </c>
      <c r="P8" s="105">
        <v>1</v>
      </c>
      <c r="Q8" s="92">
        <f t="shared" si="6"/>
        <v>1.3605442176870748E-2</v>
      </c>
      <c r="R8" s="101">
        <v>106</v>
      </c>
      <c r="S8" s="93">
        <f t="shared" si="7"/>
        <v>1.4421768707482994</v>
      </c>
      <c r="T8" s="94">
        <v>2107</v>
      </c>
      <c r="U8" s="102">
        <f t="shared" si="8"/>
        <v>28.666666666666668</v>
      </c>
      <c r="V8" s="103">
        <f t="shared" si="9"/>
        <v>25.251700680272112</v>
      </c>
      <c r="W8" s="97">
        <f t="shared" si="10"/>
        <v>53.918367346938773</v>
      </c>
      <c r="X8" s="2"/>
    </row>
    <row r="9" spans="1:24" ht="20.100000000000001" customHeight="1" thickBot="1" x14ac:dyDescent="0.25">
      <c r="A9" s="14">
        <v>5</v>
      </c>
      <c r="B9" s="98" t="s">
        <v>11</v>
      </c>
      <c r="C9" s="99">
        <v>14</v>
      </c>
      <c r="D9" s="100">
        <v>147</v>
      </c>
      <c r="E9" s="89">
        <f t="shared" si="0"/>
        <v>2</v>
      </c>
      <c r="F9" s="90">
        <v>1400</v>
      </c>
      <c r="G9" s="89">
        <f t="shared" si="1"/>
        <v>19.047619047619047</v>
      </c>
      <c r="H9" s="90">
        <v>357</v>
      </c>
      <c r="I9" s="89">
        <f t="shared" si="2"/>
        <v>4.8571428571428568</v>
      </c>
      <c r="J9" s="90">
        <v>219</v>
      </c>
      <c r="K9" s="91">
        <f t="shared" si="3"/>
        <v>2.9795918367346936</v>
      </c>
      <c r="L9" s="90">
        <v>4</v>
      </c>
      <c r="M9" s="89">
        <f t="shared" si="4"/>
        <v>5.4421768707482991E-2</v>
      </c>
      <c r="N9" s="90">
        <v>44</v>
      </c>
      <c r="O9" s="89">
        <f t="shared" si="5"/>
        <v>0.59863945578231292</v>
      </c>
      <c r="P9" s="90">
        <v>0</v>
      </c>
      <c r="Q9" s="92">
        <f t="shared" si="6"/>
        <v>0</v>
      </c>
      <c r="R9" s="101">
        <v>113</v>
      </c>
      <c r="S9" s="93">
        <f t="shared" si="7"/>
        <v>1.5374149659863945</v>
      </c>
      <c r="T9" s="94">
        <v>1537</v>
      </c>
      <c r="U9" s="102">
        <f t="shared" si="8"/>
        <v>20.911564625850342</v>
      </c>
      <c r="V9" s="103">
        <f t="shared" si="9"/>
        <v>31.07482993197279</v>
      </c>
      <c r="W9" s="97">
        <f t="shared" si="10"/>
        <v>51.986394557823132</v>
      </c>
      <c r="X9" s="2"/>
    </row>
    <row r="10" spans="1:24" ht="20.100000000000001" customHeight="1" thickBot="1" x14ac:dyDescent="0.25">
      <c r="A10" s="14">
        <v>6</v>
      </c>
      <c r="B10" s="98" t="s">
        <v>30</v>
      </c>
      <c r="C10" s="99">
        <v>6</v>
      </c>
      <c r="D10" s="100">
        <v>65</v>
      </c>
      <c r="E10" s="89">
        <f t="shared" si="0"/>
        <v>2.0634920634920637</v>
      </c>
      <c r="F10" s="90">
        <v>309</v>
      </c>
      <c r="G10" s="89">
        <f t="shared" si="1"/>
        <v>9.8095238095238102</v>
      </c>
      <c r="H10" s="90">
        <v>137</v>
      </c>
      <c r="I10" s="89">
        <f t="shared" si="2"/>
        <v>4.3492063492063489</v>
      </c>
      <c r="J10" s="90">
        <v>362</v>
      </c>
      <c r="K10" s="91">
        <f t="shared" si="3"/>
        <v>11.492063492063492</v>
      </c>
      <c r="L10" s="90">
        <v>1</v>
      </c>
      <c r="M10" s="89">
        <f t="shared" si="4"/>
        <v>3.1746031746031744E-2</v>
      </c>
      <c r="N10" s="90">
        <v>5</v>
      </c>
      <c r="O10" s="89">
        <f t="shared" si="5"/>
        <v>0.15873015873015875</v>
      </c>
      <c r="P10" s="90">
        <v>0</v>
      </c>
      <c r="Q10" s="92">
        <f t="shared" si="6"/>
        <v>0</v>
      </c>
      <c r="R10" s="101">
        <v>26</v>
      </c>
      <c r="S10" s="93">
        <f t="shared" si="7"/>
        <v>0.82539682539682535</v>
      </c>
      <c r="T10" s="94">
        <v>724</v>
      </c>
      <c r="U10" s="102">
        <f t="shared" si="8"/>
        <v>22.984126984126984</v>
      </c>
      <c r="V10" s="103">
        <f t="shared" si="9"/>
        <v>28.730158730158731</v>
      </c>
      <c r="W10" s="97">
        <f t="shared" si="10"/>
        <v>51.714285714285715</v>
      </c>
      <c r="X10" s="2"/>
    </row>
    <row r="11" spans="1:24" ht="20.100000000000001" customHeight="1" thickBot="1" x14ac:dyDescent="0.25">
      <c r="A11" s="14">
        <v>7</v>
      </c>
      <c r="B11" s="98" t="s">
        <v>18</v>
      </c>
      <c r="C11" s="99">
        <v>14</v>
      </c>
      <c r="D11" s="100">
        <v>186</v>
      </c>
      <c r="E11" s="89">
        <f t="shared" si="0"/>
        <v>2.5306122448979593</v>
      </c>
      <c r="F11" s="90">
        <v>1221</v>
      </c>
      <c r="G11" s="89">
        <f t="shared" si="1"/>
        <v>16.612244897959183</v>
      </c>
      <c r="H11" s="90">
        <v>497</v>
      </c>
      <c r="I11" s="89">
        <f t="shared" si="2"/>
        <v>6.7619047619047619</v>
      </c>
      <c r="J11" s="90">
        <v>192</v>
      </c>
      <c r="K11" s="91">
        <f t="shared" si="3"/>
        <v>2.6122448979591835</v>
      </c>
      <c r="L11" s="90">
        <v>7</v>
      </c>
      <c r="M11" s="89">
        <f t="shared" si="4"/>
        <v>9.5238095238095233E-2</v>
      </c>
      <c r="N11" s="90">
        <v>14</v>
      </c>
      <c r="O11" s="89">
        <f t="shared" si="5"/>
        <v>0.19047619047619047</v>
      </c>
      <c r="P11" s="90">
        <v>0</v>
      </c>
      <c r="Q11" s="92">
        <f t="shared" si="6"/>
        <v>0</v>
      </c>
      <c r="R11" s="101">
        <v>78</v>
      </c>
      <c r="S11" s="93">
        <f t="shared" si="7"/>
        <v>1.0612244897959182</v>
      </c>
      <c r="T11" s="94">
        <v>1567</v>
      </c>
      <c r="U11" s="102">
        <f t="shared" si="8"/>
        <v>21.319727891156464</v>
      </c>
      <c r="V11" s="103">
        <f t="shared" si="9"/>
        <v>29.863945578231291</v>
      </c>
      <c r="W11" s="97">
        <f t="shared" si="10"/>
        <v>51.183673469387756</v>
      </c>
      <c r="X11" s="2"/>
    </row>
    <row r="12" spans="1:24" ht="20.100000000000001" customHeight="1" thickBot="1" x14ac:dyDescent="0.25">
      <c r="A12" s="14">
        <v>8</v>
      </c>
      <c r="B12" s="98" t="s">
        <v>12</v>
      </c>
      <c r="C12" s="99">
        <v>19</v>
      </c>
      <c r="D12" s="100">
        <v>154</v>
      </c>
      <c r="E12" s="89">
        <f t="shared" si="0"/>
        <v>1.5438596491228069</v>
      </c>
      <c r="F12" s="90">
        <v>1599</v>
      </c>
      <c r="G12" s="89">
        <f t="shared" si="1"/>
        <v>16.030075187969924</v>
      </c>
      <c r="H12" s="90">
        <v>469</v>
      </c>
      <c r="I12" s="89">
        <f t="shared" si="2"/>
        <v>4.7017543859649127</v>
      </c>
      <c r="J12" s="90">
        <v>187</v>
      </c>
      <c r="K12" s="91">
        <f t="shared" si="3"/>
        <v>1.8746867167919801</v>
      </c>
      <c r="L12" s="90">
        <v>10</v>
      </c>
      <c r="M12" s="89">
        <f t="shared" si="4"/>
        <v>0.10025062656641603</v>
      </c>
      <c r="N12" s="90">
        <v>41</v>
      </c>
      <c r="O12" s="89">
        <f t="shared" si="5"/>
        <v>0.4110275689223058</v>
      </c>
      <c r="P12" s="90">
        <v>1</v>
      </c>
      <c r="Q12" s="92">
        <f t="shared" si="6"/>
        <v>1.0025062656641603E-2</v>
      </c>
      <c r="R12" s="101">
        <v>219</v>
      </c>
      <c r="S12" s="93">
        <f t="shared" si="7"/>
        <v>2.1954887218045114</v>
      </c>
      <c r="T12" s="94">
        <v>2365</v>
      </c>
      <c r="U12" s="102">
        <f t="shared" si="8"/>
        <v>23.709273182957393</v>
      </c>
      <c r="V12" s="103">
        <f t="shared" si="9"/>
        <v>26.867167919799499</v>
      </c>
      <c r="W12" s="97">
        <f t="shared" si="10"/>
        <v>50.576441102756895</v>
      </c>
      <c r="X12" s="2"/>
    </row>
    <row r="13" spans="1:24" ht="20.100000000000001" customHeight="1" thickBot="1" x14ac:dyDescent="0.25">
      <c r="A13" s="14">
        <v>9</v>
      </c>
      <c r="B13" s="98" t="s">
        <v>7</v>
      </c>
      <c r="C13" s="106">
        <v>23</v>
      </c>
      <c r="D13" s="100">
        <v>208</v>
      </c>
      <c r="E13" s="89">
        <f t="shared" si="0"/>
        <v>1.7225672877846789</v>
      </c>
      <c r="F13" s="90">
        <v>1826</v>
      </c>
      <c r="G13" s="89">
        <f t="shared" si="1"/>
        <v>15.122153209109731</v>
      </c>
      <c r="H13" s="90">
        <v>575</v>
      </c>
      <c r="I13" s="89">
        <f t="shared" si="2"/>
        <v>4.7619047619047619</v>
      </c>
      <c r="J13" s="90">
        <v>401</v>
      </c>
      <c r="K13" s="91">
        <f t="shared" si="3"/>
        <v>3.320910973084886</v>
      </c>
      <c r="L13" s="90">
        <v>13</v>
      </c>
      <c r="M13" s="89">
        <f t="shared" si="4"/>
        <v>0.10766045548654243</v>
      </c>
      <c r="N13" s="90">
        <v>28</v>
      </c>
      <c r="O13" s="89">
        <f t="shared" si="5"/>
        <v>0.2318840579710145</v>
      </c>
      <c r="P13" s="90">
        <v>0</v>
      </c>
      <c r="Q13" s="92">
        <f t="shared" si="6"/>
        <v>0</v>
      </c>
      <c r="R13" s="101">
        <v>216</v>
      </c>
      <c r="S13" s="93">
        <f t="shared" si="7"/>
        <v>1.7888198757763978</v>
      </c>
      <c r="T13" s="94">
        <v>2680</v>
      </c>
      <c r="U13" s="102">
        <f t="shared" si="8"/>
        <v>22.194616977225671</v>
      </c>
      <c r="V13" s="103">
        <f t="shared" si="9"/>
        <v>27.055900621118013</v>
      </c>
      <c r="W13" s="97">
        <f t="shared" si="10"/>
        <v>49.250517598343691</v>
      </c>
      <c r="X13" s="1"/>
    </row>
    <row r="14" spans="1:24" ht="20.100000000000001" customHeight="1" thickBot="1" x14ac:dyDescent="0.25">
      <c r="A14" s="14">
        <v>10</v>
      </c>
      <c r="B14" s="98" t="s">
        <v>22</v>
      </c>
      <c r="C14" s="106">
        <v>27</v>
      </c>
      <c r="D14" s="100">
        <v>236</v>
      </c>
      <c r="E14" s="89">
        <f t="shared" si="0"/>
        <v>1.6649029982363315</v>
      </c>
      <c r="F14" s="90">
        <v>2246</v>
      </c>
      <c r="G14" s="89">
        <f t="shared" si="1"/>
        <v>15.844797178130513</v>
      </c>
      <c r="H14" s="90">
        <v>615</v>
      </c>
      <c r="I14" s="89">
        <f t="shared" si="2"/>
        <v>4.3386243386243386</v>
      </c>
      <c r="J14" s="90">
        <v>999</v>
      </c>
      <c r="K14" s="91">
        <f t="shared" si="3"/>
        <v>7.0476190476190474</v>
      </c>
      <c r="L14" s="90">
        <v>16</v>
      </c>
      <c r="M14" s="89">
        <f t="shared" si="4"/>
        <v>0.1128747795414462</v>
      </c>
      <c r="N14" s="90">
        <v>78</v>
      </c>
      <c r="O14" s="89">
        <f t="shared" si="5"/>
        <v>0.55026455026455023</v>
      </c>
      <c r="P14" s="90">
        <v>0</v>
      </c>
      <c r="Q14" s="92">
        <f t="shared" si="6"/>
        <v>0</v>
      </c>
      <c r="R14" s="101">
        <v>274</v>
      </c>
      <c r="S14" s="93">
        <f t="shared" si="7"/>
        <v>1.9329805996472664</v>
      </c>
      <c r="T14" s="94">
        <v>2492</v>
      </c>
      <c r="U14" s="102">
        <f t="shared" si="8"/>
        <v>17.580246913580247</v>
      </c>
      <c r="V14" s="103">
        <f t="shared" si="9"/>
        <v>31.492063492063494</v>
      </c>
      <c r="W14" s="97">
        <f t="shared" si="10"/>
        <v>49.072310405643734</v>
      </c>
      <c r="X14" s="1"/>
    </row>
    <row r="15" spans="1:24" ht="20.100000000000001" customHeight="1" thickBot="1" x14ac:dyDescent="0.25">
      <c r="A15" s="14">
        <v>11</v>
      </c>
      <c r="B15" s="98" t="s">
        <v>35</v>
      </c>
      <c r="C15" s="106">
        <v>9</v>
      </c>
      <c r="D15" s="100">
        <v>74</v>
      </c>
      <c r="E15" s="89">
        <f t="shared" si="0"/>
        <v>1.5661375661375661</v>
      </c>
      <c r="F15" s="90">
        <v>727</v>
      </c>
      <c r="G15" s="89">
        <f t="shared" si="1"/>
        <v>15.386243386243384</v>
      </c>
      <c r="H15" s="90">
        <v>120</v>
      </c>
      <c r="I15" s="89">
        <f t="shared" si="2"/>
        <v>2.53968253968254</v>
      </c>
      <c r="J15" s="90">
        <v>88</v>
      </c>
      <c r="K15" s="91">
        <f t="shared" si="3"/>
        <v>1.8624338624338626</v>
      </c>
      <c r="L15" s="90">
        <v>8</v>
      </c>
      <c r="M15" s="89">
        <f t="shared" si="4"/>
        <v>0.1693121693121693</v>
      </c>
      <c r="N15" s="90">
        <v>10</v>
      </c>
      <c r="O15" s="89">
        <f t="shared" si="5"/>
        <v>0.21164021164021166</v>
      </c>
      <c r="P15" s="90">
        <v>1</v>
      </c>
      <c r="Q15" s="92">
        <f t="shared" si="6"/>
        <v>2.1164021164021163E-2</v>
      </c>
      <c r="R15" s="101">
        <v>36</v>
      </c>
      <c r="S15" s="93">
        <f t="shared" si="7"/>
        <v>0.76190476190476186</v>
      </c>
      <c r="T15" s="94">
        <v>1196</v>
      </c>
      <c r="U15" s="102">
        <f t="shared" si="8"/>
        <v>25.31216931216931</v>
      </c>
      <c r="V15" s="103">
        <f t="shared" si="9"/>
        <v>22.518518518518519</v>
      </c>
      <c r="W15" s="97">
        <f t="shared" si="10"/>
        <v>47.830687830687829</v>
      </c>
      <c r="X15" s="1"/>
    </row>
    <row r="16" spans="1:24" ht="20.100000000000001" customHeight="1" thickBot="1" x14ac:dyDescent="0.25">
      <c r="A16" s="14">
        <v>12</v>
      </c>
      <c r="B16" s="98" t="s">
        <v>6</v>
      </c>
      <c r="C16" s="106">
        <v>28</v>
      </c>
      <c r="D16" s="100">
        <v>231</v>
      </c>
      <c r="E16" s="89">
        <f t="shared" si="0"/>
        <v>1.5714285714285714</v>
      </c>
      <c r="F16" s="90">
        <v>2520</v>
      </c>
      <c r="G16" s="89">
        <f t="shared" si="1"/>
        <v>17.142857142857142</v>
      </c>
      <c r="H16" s="90">
        <v>761</v>
      </c>
      <c r="I16" s="89">
        <f t="shared" si="2"/>
        <v>5.1768707482993195</v>
      </c>
      <c r="J16" s="90">
        <v>646</v>
      </c>
      <c r="K16" s="91">
        <f t="shared" si="3"/>
        <v>4.3945578231292517</v>
      </c>
      <c r="L16" s="90">
        <v>12</v>
      </c>
      <c r="M16" s="89">
        <f t="shared" si="4"/>
        <v>8.1632653061224483E-2</v>
      </c>
      <c r="N16" s="90">
        <v>57</v>
      </c>
      <c r="O16" s="89">
        <f t="shared" si="5"/>
        <v>0.38775510204081631</v>
      </c>
      <c r="P16" s="90">
        <v>0</v>
      </c>
      <c r="Q16" s="92">
        <f t="shared" si="6"/>
        <v>0</v>
      </c>
      <c r="R16" s="101">
        <v>189</v>
      </c>
      <c r="S16" s="93">
        <f t="shared" si="7"/>
        <v>1.2857142857142858</v>
      </c>
      <c r="T16" s="94">
        <v>2604</v>
      </c>
      <c r="U16" s="102">
        <f t="shared" si="8"/>
        <v>17.714285714285715</v>
      </c>
      <c r="V16" s="103">
        <f t="shared" si="9"/>
        <v>30.040816326530614</v>
      </c>
      <c r="W16" s="97">
        <f t="shared" si="10"/>
        <v>47.755102040816325</v>
      </c>
      <c r="X16" s="1"/>
    </row>
    <row r="17" spans="1:24" ht="20.100000000000001" customHeight="1" thickBot="1" x14ac:dyDescent="0.25">
      <c r="A17" s="14">
        <v>13</v>
      </c>
      <c r="B17" s="98" t="s">
        <v>24</v>
      </c>
      <c r="C17" s="106">
        <v>5</v>
      </c>
      <c r="D17" s="100">
        <v>74</v>
      </c>
      <c r="E17" s="89">
        <f t="shared" si="0"/>
        <v>2.8190476190476192</v>
      </c>
      <c r="F17" s="90">
        <v>335</v>
      </c>
      <c r="G17" s="89">
        <f t="shared" si="1"/>
        <v>12.761904761904763</v>
      </c>
      <c r="H17" s="90">
        <v>52</v>
      </c>
      <c r="I17" s="89">
        <f t="shared" si="2"/>
        <v>1.980952380952381</v>
      </c>
      <c r="J17" s="90">
        <v>158</v>
      </c>
      <c r="K17" s="91">
        <f t="shared" si="3"/>
        <v>6.019047619047619</v>
      </c>
      <c r="L17" s="90">
        <v>4</v>
      </c>
      <c r="M17" s="89">
        <f t="shared" si="4"/>
        <v>0.15238095238095239</v>
      </c>
      <c r="N17" s="90">
        <v>5</v>
      </c>
      <c r="O17" s="89">
        <f t="shared" si="5"/>
        <v>0.19047619047619047</v>
      </c>
      <c r="P17" s="90">
        <v>0</v>
      </c>
      <c r="Q17" s="92">
        <f t="shared" si="6"/>
        <v>0</v>
      </c>
      <c r="R17" s="101">
        <v>18</v>
      </c>
      <c r="S17" s="93">
        <f t="shared" si="7"/>
        <v>0.68571428571428572</v>
      </c>
      <c r="T17" s="94">
        <v>548</v>
      </c>
      <c r="U17" s="102">
        <f t="shared" si="8"/>
        <v>20.876190476190477</v>
      </c>
      <c r="V17" s="103">
        <f t="shared" si="9"/>
        <v>24.609523809523807</v>
      </c>
      <c r="W17" s="97">
        <f t="shared" si="10"/>
        <v>45.485714285714288</v>
      </c>
      <c r="X17" s="1"/>
    </row>
    <row r="18" spans="1:24" ht="20.100000000000001" customHeight="1" thickBot="1" x14ac:dyDescent="0.25">
      <c r="A18" s="14">
        <v>14</v>
      </c>
      <c r="B18" s="98" t="s">
        <v>21</v>
      </c>
      <c r="C18" s="106">
        <v>11</v>
      </c>
      <c r="D18" s="100">
        <v>117</v>
      </c>
      <c r="E18" s="89">
        <f t="shared" si="0"/>
        <v>2.0259740259740262</v>
      </c>
      <c r="F18" s="90">
        <v>897</v>
      </c>
      <c r="G18" s="89">
        <f t="shared" si="1"/>
        <v>15.532467532467532</v>
      </c>
      <c r="H18" s="90">
        <v>167</v>
      </c>
      <c r="I18" s="89">
        <f t="shared" si="2"/>
        <v>2.8917748917748916</v>
      </c>
      <c r="J18" s="90">
        <v>156</v>
      </c>
      <c r="K18" s="91">
        <f t="shared" si="3"/>
        <v>2.7012987012987013</v>
      </c>
      <c r="L18" s="90">
        <v>9</v>
      </c>
      <c r="M18" s="89">
        <f t="shared" si="4"/>
        <v>0.15584415584415584</v>
      </c>
      <c r="N18" s="90">
        <v>13</v>
      </c>
      <c r="O18" s="89">
        <f t="shared" si="5"/>
        <v>0.22510822510822512</v>
      </c>
      <c r="P18" s="90">
        <v>1</v>
      </c>
      <c r="Q18" s="92">
        <f t="shared" si="6"/>
        <v>1.7316017316017316E-2</v>
      </c>
      <c r="R18" s="101">
        <v>44</v>
      </c>
      <c r="S18" s="93">
        <f t="shared" si="7"/>
        <v>0.76190476190476186</v>
      </c>
      <c r="T18" s="94">
        <v>1116</v>
      </c>
      <c r="U18" s="102">
        <f t="shared" si="8"/>
        <v>19.324675324675326</v>
      </c>
      <c r="V18" s="103">
        <f t="shared" si="9"/>
        <v>24.311688311688311</v>
      </c>
      <c r="W18" s="97">
        <f t="shared" si="10"/>
        <v>43.63636363636364</v>
      </c>
      <c r="X18" s="1"/>
    </row>
    <row r="19" spans="1:24" ht="20.100000000000001" customHeight="1" thickBot="1" x14ac:dyDescent="0.25">
      <c r="A19" s="14">
        <v>15</v>
      </c>
      <c r="B19" s="98" t="s">
        <v>16</v>
      </c>
      <c r="C19" s="106">
        <v>10</v>
      </c>
      <c r="D19" s="100">
        <v>105</v>
      </c>
      <c r="E19" s="89">
        <f t="shared" si="0"/>
        <v>2</v>
      </c>
      <c r="F19" s="90">
        <v>724</v>
      </c>
      <c r="G19" s="89">
        <f t="shared" si="1"/>
        <v>13.790476190476191</v>
      </c>
      <c r="H19" s="90">
        <v>251</v>
      </c>
      <c r="I19" s="89">
        <f t="shared" si="2"/>
        <v>4.7809523809523808</v>
      </c>
      <c r="J19" s="90">
        <v>143</v>
      </c>
      <c r="K19" s="91">
        <f t="shared" si="3"/>
        <v>2.7238095238095239</v>
      </c>
      <c r="L19" s="90">
        <v>6</v>
      </c>
      <c r="M19" s="89">
        <f t="shared" si="4"/>
        <v>0.11428571428571428</v>
      </c>
      <c r="N19" s="90">
        <v>10</v>
      </c>
      <c r="O19" s="89">
        <f t="shared" si="5"/>
        <v>0.19047619047619047</v>
      </c>
      <c r="P19" s="90">
        <v>0</v>
      </c>
      <c r="Q19" s="92">
        <f t="shared" si="6"/>
        <v>0</v>
      </c>
      <c r="R19" s="101">
        <v>57</v>
      </c>
      <c r="S19" s="93">
        <f t="shared" si="7"/>
        <v>1.0857142857142859</v>
      </c>
      <c r="T19" s="94">
        <v>993</v>
      </c>
      <c r="U19" s="102">
        <f t="shared" si="8"/>
        <v>18.914285714285715</v>
      </c>
      <c r="V19" s="103">
        <f t="shared" si="9"/>
        <v>24.685714285714283</v>
      </c>
      <c r="W19" s="97">
        <f t="shared" si="10"/>
        <v>43.6</v>
      </c>
      <c r="X19" s="1"/>
    </row>
    <row r="20" spans="1:24" ht="20.100000000000001" customHeight="1" thickBot="1" x14ac:dyDescent="0.25">
      <c r="A20" s="14">
        <v>16</v>
      </c>
      <c r="B20" s="98" t="s">
        <v>17</v>
      </c>
      <c r="C20" s="106">
        <v>9</v>
      </c>
      <c r="D20" s="100">
        <v>148</v>
      </c>
      <c r="E20" s="89">
        <f t="shared" si="0"/>
        <v>3.1322751322751321</v>
      </c>
      <c r="F20" s="90">
        <v>765</v>
      </c>
      <c r="G20" s="89">
        <f t="shared" si="1"/>
        <v>16.19047619047619</v>
      </c>
      <c r="H20" s="90">
        <v>150</v>
      </c>
      <c r="I20" s="89">
        <f t="shared" si="2"/>
        <v>3.1746031746031749</v>
      </c>
      <c r="J20" s="90">
        <v>101</v>
      </c>
      <c r="K20" s="91">
        <f t="shared" si="3"/>
        <v>2.1375661375661372</v>
      </c>
      <c r="L20" s="90">
        <v>3</v>
      </c>
      <c r="M20" s="89">
        <f t="shared" si="4"/>
        <v>6.3492063492063489E-2</v>
      </c>
      <c r="N20" s="90">
        <v>11</v>
      </c>
      <c r="O20" s="89">
        <f t="shared" si="5"/>
        <v>0.23280423280423282</v>
      </c>
      <c r="P20" s="90">
        <v>0</v>
      </c>
      <c r="Q20" s="92">
        <f t="shared" si="6"/>
        <v>0</v>
      </c>
      <c r="R20" s="101">
        <v>31</v>
      </c>
      <c r="S20" s="93">
        <f t="shared" si="7"/>
        <v>0.65608465608465616</v>
      </c>
      <c r="T20" s="94">
        <v>841</v>
      </c>
      <c r="U20" s="102">
        <f t="shared" si="8"/>
        <v>17.798941798941797</v>
      </c>
      <c r="V20" s="103">
        <f t="shared" si="9"/>
        <v>25.587301587301589</v>
      </c>
      <c r="W20" s="97">
        <f t="shared" si="10"/>
        <v>43.386243386243386</v>
      </c>
      <c r="X20" s="1"/>
    </row>
    <row r="21" spans="1:24" ht="20.100000000000001" customHeight="1" thickBot="1" x14ac:dyDescent="0.25">
      <c r="A21" s="14">
        <v>17</v>
      </c>
      <c r="B21" s="98" t="s">
        <v>15</v>
      </c>
      <c r="C21" s="106">
        <v>15</v>
      </c>
      <c r="D21" s="100">
        <v>180</v>
      </c>
      <c r="E21" s="89">
        <f t="shared" si="0"/>
        <v>2.2857142857142856</v>
      </c>
      <c r="F21" s="90">
        <v>1201</v>
      </c>
      <c r="G21" s="89">
        <f t="shared" si="1"/>
        <v>15.25079365079365</v>
      </c>
      <c r="H21" s="90">
        <v>313</v>
      </c>
      <c r="I21" s="89">
        <f t="shared" si="2"/>
        <v>3.9746031746031747</v>
      </c>
      <c r="J21" s="90">
        <v>284</v>
      </c>
      <c r="K21" s="91">
        <f t="shared" si="3"/>
        <v>3.6063492063492064</v>
      </c>
      <c r="L21" s="90">
        <v>11</v>
      </c>
      <c r="M21" s="89">
        <f t="shared" si="4"/>
        <v>0.13968253968253969</v>
      </c>
      <c r="N21" s="90">
        <v>8</v>
      </c>
      <c r="O21" s="89">
        <f t="shared" si="5"/>
        <v>0.10158730158730159</v>
      </c>
      <c r="P21" s="90">
        <v>0</v>
      </c>
      <c r="Q21" s="92">
        <f t="shared" si="6"/>
        <v>0</v>
      </c>
      <c r="R21" s="101">
        <v>49</v>
      </c>
      <c r="S21" s="93">
        <f t="shared" si="7"/>
        <v>0.62222222222222223</v>
      </c>
      <c r="T21" s="94">
        <v>1362</v>
      </c>
      <c r="U21" s="102">
        <f t="shared" si="8"/>
        <v>17.295238095238094</v>
      </c>
      <c r="V21" s="103">
        <f t="shared" si="9"/>
        <v>25.980952380952381</v>
      </c>
      <c r="W21" s="97">
        <f t="shared" si="10"/>
        <v>43.276190476190472</v>
      </c>
      <c r="X21" s="1"/>
    </row>
    <row r="22" spans="1:24" ht="20.100000000000001" customHeight="1" thickBot="1" x14ac:dyDescent="0.25">
      <c r="A22" s="14">
        <v>18</v>
      </c>
      <c r="B22" s="98" t="s">
        <v>26</v>
      </c>
      <c r="C22" s="106">
        <v>4</v>
      </c>
      <c r="D22" s="100">
        <v>44</v>
      </c>
      <c r="E22" s="89">
        <f t="shared" si="0"/>
        <v>2.0952380952380953</v>
      </c>
      <c r="F22" s="90">
        <v>260</v>
      </c>
      <c r="G22" s="89">
        <f t="shared" si="1"/>
        <v>12.380952380952381</v>
      </c>
      <c r="H22" s="90">
        <v>44</v>
      </c>
      <c r="I22" s="89">
        <f t="shared" si="2"/>
        <v>2.0952380952380953</v>
      </c>
      <c r="J22" s="90">
        <v>57</v>
      </c>
      <c r="K22" s="91">
        <f t="shared" si="3"/>
        <v>2.7142857142857144</v>
      </c>
      <c r="L22" s="90">
        <v>1</v>
      </c>
      <c r="M22" s="89">
        <f t="shared" si="4"/>
        <v>4.7619047619047616E-2</v>
      </c>
      <c r="N22" s="90">
        <v>10</v>
      </c>
      <c r="O22" s="89">
        <f t="shared" si="5"/>
        <v>0.47619047619047616</v>
      </c>
      <c r="P22" s="90">
        <v>0</v>
      </c>
      <c r="Q22" s="92">
        <f t="shared" si="6"/>
        <v>0</v>
      </c>
      <c r="R22" s="101">
        <v>8</v>
      </c>
      <c r="S22" s="93">
        <f t="shared" si="7"/>
        <v>0.38095238095238093</v>
      </c>
      <c r="T22" s="94">
        <v>465</v>
      </c>
      <c r="U22" s="102">
        <f t="shared" si="8"/>
        <v>22.142857142857142</v>
      </c>
      <c r="V22" s="103">
        <f t="shared" si="9"/>
        <v>20.19047619047619</v>
      </c>
      <c r="W22" s="97">
        <f t="shared" si="10"/>
        <v>42.333333333333336</v>
      </c>
      <c r="X22" s="1"/>
    </row>
    <row r="23" spans="1:24" ht="20.100000000000001" customHeight="1" thickBot="1" x14ac:dyDescent="0.25">
      <c r="A23" s="14">
        <v>19</v>
      </c>
      <c r="B23" s="98" t="s">
        <v>36</v>
      </c>
      <c r="C23" s="106">
        <v>5</v>
      </c>
      <c r="D23" s="100">
        <v>56</v>
      </c>
      <c r="E23" s="89">
        <f t="shared" si="0"/>
        <v>2.1333333333333333</v>
      </c>
      <c r="F23" s="90">
        <v>412</v>
      </c>
      <c r="G23" s="89">
        <f t="shared" si="1"/>
        <v>15.695238095238096</v>
      </c>
      <c r="H23" s="90">
        <v>95</v>
      </c>
      <c r="I23" s="89">
        <f t="shared" si="2"/>
        <v>3.6190476190476191</v>
      </c>
      <c r="J23" s="90">
        <v>32</v>
      </c>
      <c r="K23" s="91">
        <f t="shared" si="3"/>
        <v>1.2190476190476192</v>
      </c>
      <c r="L23" s="90">
        <v>4</v>
      </c>
      <c r="M23" s="89">
        <f t="shared" si="4"/>
        <v>0.15238095238095239</v>
      </c>
      <c r="N23" s="90">
        <v>6</v>
      </c>
      <c r="O23" s="89">
        <f t="shared" si="5"/>
        <v>0.22857142857142856</v>
      </c>
      <c r="P23" s="90">
        <v>1</v>
      </c>
      <c r="Q23" s="92">
        <f t="shared" si="6"/>
        <v>3.8095238095238099E-2</v>
      </c>
      <c r="R23" s="101">
        <v>22</v>
      </c>
      <c r="S23" s="93">
        <f t="shared" si="7"/>
        <v>0.83809523809523812</v>
      </c>
      <c r="T23" s="94">
        <v>477</v>
      </c>
      <c r="U23" s="102">
        <f t="shared" si="8"/>
        <v>18.171428571428571</v>
      </c>
      <c r="V23" s="103">
        <f t="shared" si="9"/>
        <v>23.923809523809524</v>
      </c>
      <c r="W23" s="97">
        <f t="shared" si="10"/>
        <v>42.095238095238095</v>
      </c>
      <c r="X23" s="1"/>
    </row>
    <row r="24" spans="1:24" ht="20.100000000000001" customHeight="1" thickBot="1" x14ac:dyDescent="0.25">
      <c r="A24" s="14">
        <v>20</v>
      </c>
      <c r="B24" s="98" t="s">
        <v>8</v>
      </c>
      <c r="C24" s="106">
        <v>20</v>
      </c>
      <c r="D24" s="100">
        <v>199</v>
      </c>
      <c r="E24" s="89">
        <f t="shared" si="0"/>
        <v>1.8952380952380952</v>
      </c>
      <c r="F24" s="90">
        <v>1900</v>
      </c>
      <c r="G24" s="89">
        <f t="shared" si="1"/>
        <v>18.095238095238095</v>
      </c>
      <c r="H24" s="90">
        <v>228</v>
      </c>
      <c r="I24" s="89">
        <f t="shared" si="2"/>
        <v>2.1714285714285717</v>
      </c>
      <c r="J24" s="90">
        <v>320</v>
      </c>
      <c r="K24" s="91">
        <f t="shared" si="3"/>
        <v>3.0476190476190474</v>
      </c>
      <c r="L24" s="90">
        <v>3</v>
      </c>
      <c r="M24" s="89">
        <f t="shared" si="4"/>
        <v>2.8571428571428571E-2</v>
      </c>
      <c r="N24" s="90">
        <v>29</v>
      </c>
      <c r="O24" s="89">
        <f t="shared" si="5"/>
        <v>0.27619047619047621</v>
      </c>
      <c r="P24" s="90">
        <v>0</v>
      </c>
      <c r="Q24" s="92">
        <f t="shared" si="6"/>
        <v>0</v>
      </c>
      <c r="R24" s="101">
        <v>276</v>
      </c>
      <c r="S24" s="93">
        <f t="shared" si="7"/>
        <v>2.6285714285714286</v>
      </c>
      <c r="T24" s="94">
        <v>1463</v>
      </c>
      <c r="U24" s="102">
        <f t="shared" si="8"/>
        <v>13.933333333333334</v>
      </c>
      <c r="V24" s="103">
        <f t="shared" si="9"/>
        <v>28.142857142857142</v>
      </c>
      <c r="W24" s="97">
        <f t="shared" si="10"/>
        <v>42.076190476190476</v>
      </c>
      <c r="X24" s="1"/>
    </row>
    <row r="25" spans="1:24" ht="20.100000000000001" customHeight="1" thickBot="1" x14ac:dyDescent="0.25">
      <c r="A25" s="14">
        <v>21</v>
      </c>
      <c r="B25" s="98" t="s">
        <v>28</v>
      </c>
      <c r="C25" s="106">
        <v>10</v>
      </c>
      <c r="D25" s="100">
        <v>126</v>
      </c>
      <c r="E25" s="89">
        <f t="shared" si="0"/>
        <v>2.4</v>
      </c>
      <c r="F25" s="90">
        <v>698</v>
      </c>
      <c r="G25" s="89">
        <f t="shared" si="1"/>
        <v>13.295238095238094</v>
      </c>
      <c r="H25" s="90">
        <v>162</v>
      </c>
      <c r="I25" s="89">
        <f t="shared" si="2"/>
        <v>3.0857142857142854</v>
      </c>
      <c r="J25" s="90">
        <v>168</v>
      </c>
      <c r="K25" s="91">
        <f t="shared" si="3"/>
        <v>3.2</v>
      </c>
      <c r="L25" s="90">
        <v>5</v>
      </c>
      <c r="M25" s="89">
        <f t="shared" si="4"/>
        <v>9.5238095238095233E-2</v>
      </c>
      <c r="N25" s="90">
        <v>10</v>
      </c>
      <c r="O25" s="89">
        <f t="shared" si="5"/>
        <v>0.19047619047619047</v>
      </c>
      <c r="P25" s="90">
        <v>0</v>
      </c>
      <c r="Q25" s="92">
        <f t="shared" si="6"/>
        <v>0</v>
      </c>
      <c r="R25" s="101">
        <v>48</v>
      </c>
      <c r="S25" s="93">
        <f t="shared" si="7"/>
        <v>0.91428571428571426</v>
      </c>
      <c r="T25" s="94">
        <v>843</v>
      </c>
      <c r="U25" s="102">
        <f t="shared" si="8"/>
        <v>16.057142857142857</v>
      </c>
      <c r="V25" s="103">
        <f t="shared" si="9"/>
        <v>23.18095238095238</v>
      </c>
      <c r="W25" s="97">
        <f t="shared" si="10"/>
        <v>39.238095238095241</v>
      </c>
      <c r="X25" s="1"/>
    </row>
    <row r="26" spans="1:24" ht="20.100000000000001" customHeight="1" thickBot="1" x14ac:dyDescent="0.25">
      <c r="A26" s="14">
        <v>22</v>
      </c>
      <c r="B26" s="98" t="s">
        <v>32</v>
      </c>
      <c r="C26" s="106">
        <v>3</v>
      </c>
      <c r="D26" s="100">
        <v>37</v>
      </c>
      <c r="E26" s="89">
        <f t="shared" si="0"/>
        <v>2.3492063492063493</v>
      </c>
      <c r="F26" s="90">
        <v>249</v>
      </c>
      <c r="G26" s="89">
        <f t="shared" si="1"/>
        <v>15.80952380952381</v>
      </c>
      <c r="H26" s="90">
        <v>62</v>
      </c>
      <c r="I26" s="89">
        <f t="shared" si="2"/>
        <v>3.9365079365079367</v>
      </c>
      <c r="J26" s="90">
        <v>18</v>
      </c>
      <c r="K26" s="91">
        <f t="shared" si="3"/>
        <v>1.1428571428571428</v>
      </c>
      <c r="L26" s="90">
        <v>2</v>
      </c>
      <c r="M26" s="89">
        <f t="shared" si="4"/>
        <v>0.12698412698412698</v>
      </c>
      <c r="N26" s="90">
        <v>4</v>
      </c>
      <c r="O26" s="89">
        <f t="shared" si="5"/>
        <v>0.25396825396825395</v>
      </c>
      <c r="P26" s="90">
        <v>0</v>
      </c>
      <c r="Q26" s="92">
        <f t="shared" si="6"/>
        <v>0</v>
      </c>
      <c r="R26" s="101">
        <v>13</v>
      </c>
      <c r="S26" s="93">
        <f t="shared" si="7"/>
        <v>0.82539682539682535</v>
      </c>
      <c r="T26" s="94">
        <v>220</v>
      </c>
      <c r="U26" s="102">
        <f t="shared" si="8"/>
        <v>13.968253968253967</v>
      </c>
      <c r="V26" s="103">
        <f t="shared" si="9"/>
        <v>24.444444444444446</v>
      </c>
      <c r="W26" s="97">
        <f t="shared" si="10"/>
        <v>38.412698412698411</v>
      </c>
      <c r="X26" s="1"/>
    </row>
    <row r="27" spans="1:24" ht="20.100000000000001" customHeight="1" thickBot="1" x14ac:dyDescent="0.25">
      <c r="A27" s="14">
        <v>23</v>
      </c>
      <c r="B27" s="98" t="s">
        <v>79</v>
      </c>
      <c r="C27" s="106">
        <v>3</v>
      </c>
      <c r="D27" s="100">
        <v>34</v>
      </c>
      <c r="E27" s="89">
        <f t="shared" si="0"/>
        <v>2.1587301587301591</v>
      </c>
      <c r="F27" s="90">
        <v>197</v>
      </c>
      <c r="G27" s="89">
        <f t="shared" si="1"/>
        <v>12.50793650793651</v>
      </c>
      <c r="H27" s="90">
        <v>108</v>
      </c>
      <c r="I27" s="89">
        <f t="shared" si="2"/>
        <v>6.8571428571428568</v>
      </c>
      <c r="J27" s="90">
        <v>21</v>
      </c>
      <c r="K27" s="91">
        <f t="shared" si="3"/>
        <v>1.3333333333333333</v>
      </c>
      <c r="L27" s="90">
        <v>3</v>
      </c>
      <c r="M27" s="89">
        <f t="shared" si="4"/>
        <v>0.19047619047619047</v>
      </c>
      <c r="N27" s="90">
        <v>12</v>
      </c>
      <c r="O27" s="89">
        <f t="shared" si="5"/>
        <v>0.76190476190476186</v>
      </c>
      <c r="P27" s="90">
        <v>0</v>
      </c>
      <c r="Q27" s="92">
        <f t="shared" si="6"/>
        <v>0</v>
      </c>
      <c r="R27" s="101">
        <v>13</v>
      </c>
      <c r="S27" s="93">
        <f t="shared" si="7"/>
        <v>0.82539682539682535</v>
      </c>
      <c r="T27" s="94">
        <v>216</v>
      </c>
      <c r="U27" s="102">
        <f t="shared" si="8"/>
        <v>13.714285714285714</v>
      </c>
      <c r="V27" s="103">
        <f t="shared" si="9"/>
        <v>24.634920634920636</v>
      </c>
      <c r="W27" s="97">
        <f t="shared" si="10"/>
        <v>38.349206349206348</v>
      </c>
      <c r="X27" s="1"/>
    </row>
    <row r="28" spans="1:24" ht="20.100000000000001" customHeight="1" thickBot="1" x14ac:dyDescent="0.25">
      <c r="A28" s="14">
        <v>24</v>
      </c>
      <c r="B28" s="98" t="s">
        <v>20</v>
      </c>
      <c r="C28" s="106">
        <v>10</v>
      </c>
      <c r="D28" s="100">
        <v>109</v>
      </c>
      <c r="E28" s="89">
        <f t="shared" si="0"/>
        <v>2.0761904761904764</v>
      </c>
      <c r="F28" s="90">
        <v>701</v>
      </c>
      <c r="G28" s="89">
        <f t="shared" si="1"/>
        <v>13.352380952380951</v>
      </c>
      <c r="H28" s="90">
        <v>163</v>
      </c>
      <c r="I28" s="89">
        <f t="shared" si="2"/>
        <v>3.1047619047619048</v>
      </c>
      <c r="J28" s="90">
        <v>69</v>
      </c>
      <c r="K28" s="91">
        <f t="shared" si="3"/>
        <v>1.3142857142857143</v>
      </c>
      <c r="L28" s="90">
        <v>2</v>
      </c>
      <c r="M28" s="89">
        <f t="shared" si="4"/>
        <v>3.8095238095238099E-2</v>
      </c>
      <c r="N28" s="90">
        <v>16</v>
      </c>
      <c r="O28" s="89">
        <f t="shared" si="5"/>
        <v>0.30476190476190479</v>
      </c>
      <c r="P28" s="90">
        <v>0</v>
      </c>
      <c r="Q28" s="92">
        <f t="shared" si="6"/>
        <v>0</v>
      </c>
      <c r="R28" s="101">
        <v>43</v>
      </c>
      <c r="S28" s="93">
        <f t="shared" si="7"/>
        <v>0.81904761904761902</v>
      </c>
      <c r="T28" s="94">
        <v>807</v>
      </c>
      <c r="U28" s="102">
        <f t="shared" si="8"/>
        <v>15.371428571428572</v>
      </c>
      <c r="V28" s="103">
        <f t="shared" si="9"/>
        <v>21.009523809523809</v>
      </c>
      <c r="W28" s="97">
        <f t="shared" si="10"/>
        <v>36.38095238095238</v>
      </c>
      <c r="X28" s="1"/>
    </row>
    <row r="29" spans="1:24" ht="20.100000000000001" customHeight="1" thickBot="1" x14ac:dyDescent="0.25">
      <c r="A29" s="14">
        <v>25</v>
      </c>
      <c r="B29" s="98" t="s">
        <v>80</v>
      </c>
      <c r="C29" s="106">
        <v>3</v>
      </c>
      <c r="D29" s="100">
        <v>26</v>
      </c>
      <c r="E29" s="89">
        <f t="shared" si="0"/>
        <v>1.6507936507936507</v>
      </c>
      <c r="F29" s="90">
        <v>218</v>
      </c>
      <c r="G29" s="89">
        <f t="shared" si="1"/>
        <v>13.841269841269842</v>
      </c>
      <c r="H29" s="90">
        <v>79</v>
      </c>
      <c r="I29" s="89">
        <f t="shared" si="2"/>
        <v>5.0158730158730158</v>
      </c>
      <c r="J29" s="90">
        <v>25</v>
      </c>
      <c r="K29" s="91">
        <f t="shared" si="3"/>
        <v>1.5873015873015874</v>
      </c>
      <c r="L29" s="90">
        <v>0</v>
      </c>
      <c r="M29" s="89">
        <f t="shared" si="4"/>
        <v>0</v>
      </c>
      <c r="N29" s="90">
        <v>1</v>
      </c>
      <c r="O29" s="89">
        <f t="shared" si="5"/>
        <v>6.3492063492063489E-2</v>
      </c>
      <c r="P29" s="90">
        <v>0</v>
      </c>
      <c r="Q29" s="92">
        <f t="shared" si="6"/>
        <v>0</v>
      </c>
      <c r="R29" s="101">
        <v>6</v>
      </c>
      <c r="S29" s="93">
        <f t="shared" si="7"/>
        <v>0.38095238095238093</v>
      </c>
      <c r="T29" s="94">
        <v>212</v>
      </c>
      <c r="U29" s="102">
        <f t="shared" si="8"/>
        <v>13.46031746031746</v>
      </c>
      <c r="V29" s="103">
        <f t="shared" si="9"/>
        <v>22.539682539682538</v>
      </c>
      <c r="W29" s="97">
        <f t="shared" si="10"/>
        <v>36</v>
      </c>
      <c r="X29" s="1"/>
    </row>
    <row r="30" spans="1:24" ht="20.100000000000001" customHeight="1" thickBot="1" x14ac:dyDescent="0.25">
      <c r="A30" s="14">
        <v>26</v>
      </c>
      <c r="B30" s="98" t="s">
        <v>25</v>
      </c>
      <c r="C30" s="106">
        <v>4</v>
      </c>
      <c r="D30" s="100">
        <v>48</v>
      </c>
      <c r="E30" s="89">
        <f t="shared" si="0"/>
        <v>2.2857142857142856</v>
      </c>
      <c r="F30" s="90">
        <v>199</v>
      </c>
      <c r="G30" s="89">
        <f t="shared" si="1"/>
        <v>9.4761904761904763</v>
      </c>
      <c r="H30" s="90">
        <v>157</v>
      </c>
      <c r="I30" s="89">
        <f t="shared" si="2"/>
        <v>7.4761904761904763</v>
      </c>
      <c r="J30" s="90">
        <v>63</v>
      </c>
      <c r="K30" s="91">
        <f t="shared" si="3"/>
        <v>3</v>
      </c>
      <c r="L30" s="90">
        <v>4</v>
      </c>
      <c r="M30" s="89">
        <f t="shared" si="4"/>
        <v>0.19047619047619047</v>
      </c>
      <c r="N30" s="90">
        <v>3</v>
      </c>
      <c r="O30" s="89">
        <f t="shared" si="5"/>
        <v>0.14285714285714285</v>
      </c>
      <c r="P30" s="90">
        <v>0</v>
      </c>
      <c r="Q30" s="92">
        <f t="shared" si="6"/>
        <v>0</v>
      </c>
      <c r="R30" s="101">
        <v>6</v>
      </c>
      <c r="S30" s="93">
        <f t="shared" si="7"/>
        <v>0.2857142857142857</v>
      </c>
      <c r="T30" s="94">
        <v>227</v>
      </c>
      <c r="U30" s="102">
        <f t="shared" si="8"/>
        <v>10.80952380952381</v>
      </c>
      <c r="V30" s="103">
        <f t="shared" si="9"/>
        <v>22.857142857142858</v>
      </c>
      <c r="W30" s="97">
        <f t="shared" si="10"/>
        <v>33.666666666666664</v>
      </c>
      <c r="X30" s="1"/>
    </row>
    <row r="31" spans="1:24" ht="20.100000000000001" customHeight="1" thickBot="1" x14ac:dyDescent="0.25">
      <c r="A31" s="14">
        <v>27</v>
      </c>
      <c r="B31" s="98" t="s">
        <v>31</v>
      </c>
      <c r="C31" s="106">
        <v>3</v>
      </c>
      <c r="D31" s="100">
        <v>49</v>
      </c>
      <c r="E31" s="89">
        <f t="shared" si="0"/>
        <v>3.1111111111111107</v>
      </c>
      <c r="F31" s="90">
        <v>128</v>
      </c>
      <c r="G31" s="89">
        <f t="shared" si="1"/>
        <v>8.1269841269841265</v>
      </c>
      <c r="H31" s="90">
        <v>46</v>
      </c>
      <c r="I31" s="89">
        <f t="shared" si="2"/>
        <v>2.9206349206349209</v>
      </c>
      <c r="J31" s="90">
        <v>33</v>
      </c>
      <c r="K31" s="91">
        <f t="shared" si="3"/>
        <v>2.0952380952380953</v>
      </c>
      <c r="L31" s="90">
        <v>1</v>
      </c>
      <c r="M31" s="89">
        <f t="shared" si="4"/>
        <v>6.3492063492063489E-2</v>
      </c>
      <c r="N31" s="90">
        <v>1</v>
      </c>
      <c r="O31" s="89">
        <f t="shared" si="5"/>
        <v>6.3492063492063489E-2</v>
      </c>
      <c r="P31" s="90">
        <v>0</v>
      </c>
      <c r="Q31" s="92">
        <f t="shared" si="6"/>
        <v>0</v>
      </c>
      <c r="R31" s="101">
        <v>3</v>
      </c>
      <c r="S31" s="93">
        <f t="shared" si="7"/>
        <v>0.19047619047619047</v>
      </c>
      <c r="T31" s="94">
        <v>256</v>
      </c>
      <c r="U31" s="102">
        <f t="shared" si="8"/>
        <v>16.253968253968253</v>
      </c>
      <c r="V31" s="103">
        <f t="shared" si="9"/>
        <v>16.571428571428573</v>
      </c>
      <c r="W31" s="97">
        <f t="shared" si="10"/>
        <v>32.82539682539683</v>
      </c>
      <c r="X31" s="1"/>
    </row>
    <row r="32" spans="1:24" ht="20.100000000000001" customHeight="1" thickBot="1" x14ac:dyDescent="0.25">
      <c r="A32" s="14">
        <v>28</v>
      </c>
      <c r="B32" s="98" t="s">
        <v>45</v>
      </c>
      <c r="C32" s="106">
        <v>3</v>
      </c>
      <c r="D32" s="100">
        <v>39</v>
      </c>
      <c r="E32" s="89">
        <f t="shared" si="0"/>
        <v>2.4761904761904763</v>
      </c>
      <c r="F32" s="90">
        <v>212</v>
      </c>
      <c r="G32" s="89">
        <f t="shared" si="1"/>
        <v>13.46031746031746</v>
      </c>
      <c r="H32" s="90">
        <v>33</v>
      </c>
      <c r="I32" s="89">
        <f t="shared" si="2"/>
        <v>2.0952380952380953</v>
      </c>
      <c r="J32" s="90">
        <v>11</v>
      </c>
      <c r="K32" s="91">
        <f t="shared" si="3"/>
        <v>0.69841269841269837</v>
      </c>
      <c r="L32" s="90">
        <v>0</v>
      </c>
      <c r="M32" s="89">
        <f t="shared" si="4"/>
        <v>0</v>
      </c>
      <c r="N32" s="90">
        <v>2</v>
      </c>
      <c r="O32" s="89">
        <f t="shared" si="5"/>
        <v>0.12698412698412698</v>
      </c>
      <c r="P32" s="90">
        <v>0</v>
      </c>
      <c r="Q32" s="92">
        <f t="shared" si="6"/>
        <v>0</v>
      </c>
      <c r="R32" s="101">
        <v>20</v>
      </c>
      <c r="S32" s="93">
        <f t="shared" si="7"/>
        <v>1.26984126984127</v>
      </c>
      <c r="T32" s="94">
        <v>198</v>
      </c>
      <c r="U32" s="102">
        <f t="shared" si="8"/>
        <v>12.571428571428571</v>
      </c>
      <c r="V32" s="103">
        <f t="shared" si="9"/>
        <v>20.126984126984127</v>
      </c>
      <c r="W32" s="97">
        <f t="shared" si="10"/>
        <v>32.698412698412696</v>
      </c>
      <c r="X32" s="1"/>
    </row>
    <row r="33" spans="1:24" ht="20.100000000000001" customHeight="1" thickBot="1" x14ac:dyDescent="0.25">
      <c r="A33" s="14">
        <v>29</v>
      </c>
      <c r="B33" s="98" t="s">
        <v>27</v>
      </c>
      <c r="C33" s="106">
        <v>3</v>
      </c>
      <c r="D33" s="100">
        <v>30</v>
      </c>
      <c r="E33" s="89">
        <f t="shared" si="0"/>
        <v>1.9047619047619047</v>
      </c>
      <c r="F33" s="90">
        <v>180</v>
      </c>
      <c r="G33" s="89">
        <f t="shared" si="1"/>
        <v>11.428571428571429</v>
      </c>
      <c r="H33" s="90">
        <v>35</v>
      </c>
      <c r="I33" s="89">
        <f t="shared" si="2"/>
        <v>2.2222222222222223</v>
      </c>
      <c r="J33" s="90">
        <v>30</v>
      </c>
      <c r="K33" s="91">
        <f t="shared" si="3"/>
        <v>1.9047619047619047</v>
      </c>
      <c r="L33" s="90">
        <v>0</v>
      </c>
      <c r="M33" s="89">
        <f t="shared" si="4"/>
        <v>0</v>
      </c>
      <c r="N33" s="90">
        <v>4</v>
      </c>
      <c r="O33" s="89">
        <f t="shared" si="5"/>
        <v>0.25396825396825395</v>
      </c>
      <c r="P33" s="90">
        <v>0</v>
      </c>
      <c r="Q33" s="92">
        <f t="shared" si="6"/>
        <v>0</v>
      </c>
      <c r="R33" s="101">
        <v>6</v>
      </c>
      <c r="S33" s="93">
        <f t="shared" si="7"/>
        <v>0.38095238095238093</v>
      </c>
      <c r="T33" s="94">
        <v>223</v>
      </c>
      <c r="U33" s="102">
        <f t="shared" si="8"/>
        <v>14.158730158730158</v>
      </c>
      <c r="V33" s="103">
        <f t="shared" si="9"/>
        <v>18.095238095238095</v>
      </c>
      <c r="W33" s="97">
        <f t="shared" si="10"/>
        <v>32.253968253968253</v>
      </c>
      <c r="X33" s="1"/>
    </row>
    <row r="34" spans="1:24" ht="20.100000000000001" customHeight="1" thickBot="1" x14ac:dyDescent="0.25">
      <c r="A34" s="14">
        <v>30</v>
      </c>
      <c r="B34" s="98" t="s">
        <v>29</v>
      </c>
      <c r="C34" s="106">
        <v>3</v>
      </c>
      <c r="D34" s="100">
        <v>25</v>
      </c>
      <c r="E34" s="89">
        <f t="shared" si="0"/>
        <v>1.5873015873015874</v>
      </c>
      <c r="F34" s="90">
        <v>232</v>
      </c>
      <c r="G34" s="89">
        <f t="shared" si="1"/>
        <v>14.730158730158729</v>
      </c>
      <c r="H34" s="90">
        <v>37</v>
      </c>
      <c r="I34" s="89">
        <f t="shared" si="2"/>
        <v>2.3492063492063493</v>
      </c>
      <c r="J34" s="90">
        <v>57</v>
      </c>
      <c r="K34" s="91">
        <f t="shared" si="3"/>
        <v>3.6190476190476191</v>
      </c>
      <c r="L34" s="90">
        <v>0</v>
      </c>
      <c r="M34" s="89">
        <f t="shared" si="4"/>
        <v>0</v>
      </c>
      <c r="N34" s="90">
        <v>0</v>
      </c>
      <c r="O34" s="89">
        <f t="shared" si="5"/>
        <v>0</v>
      </c>
      <c r="P34" s="90">
        <v>0</v>
      </c>
      <c r="Q34" s="92">
        <f t="shared" si="6"/>
        <v>0</v>
      </c>
      <c r="R34" s="101">
        <v>21</v>
      </c>
      <c r="S34" s="93">
        <f t="shared" si="7"/>
        <v>1.3333333333333333</v>
      </c>
      <c r="T34" s="94">
        <v>133</v>
      </c>
      <c r="U34" s="102">
        <f t="shared" si="8"/>
        <v>8.4444444444444446</v>
      </c>
      <c r="V34" s="103">
        <f t="shared" si="9"/>
        <v>23.61904761904762</v>
      </c>
      <c r="W34" s="97">
        <f t="shared" si="10"/>
        <v>32.063492063492063</v>
      </c>
      <c r="X34" s="1"/>
    </row>
    <row r="35" spans="1:24" ht="20.100000000000001" customHeight="1" thickBot="1" x14ac:dyDescent="0.25">
      <c r="A35" s="14">
        <v>31</v>
      </c>
      <c r="B35" s="98" t="s">
        <v>33</v>
      </c>
      <c r="C35" s="106">
        <v>3</v>
      </c>
      <c r="D35" s="100">
        <v>40</v>
      </c>
      <c r="E35" s="89">
        <f t="shared" si="0"/>
        <v>2.53968253968254</v>
      </c>
      <c r="F35" s="90">
        <v>180</v>
      </c>
      <c r="G35" s="89">
        <f t="shared" si="1"/>
        <v>11.428571428571429</v>
      </c>
      <c r="H35" s="90">
        <v>71</v>
      </c>
      <c r="I35" s="89">
        <f t="shared" si="2"/>
        <v>4.5079365079365079</v>
      </c>
      <c r="J35" s="90">
        <v>4</v>
      </c>
      <c r="K35" s="91">
        <f t="shared" si="3"/>
        <v>0.25396825396825395</v>
      </c>
      <c r="L35" s="90">
        <v>0</v>
      </c>
      <c r="M35" s="89">
        <f t="shared" si="4"/>
        <v>0</v>
      </c>
      <c r="N35" s="90">
        <v>3</v>
      </c>
      <c r="O35" s="89">
        <f t="shared" si="5"/>
        <v>0.19047619047619047</v>
      </c>
      <c r="P35" s="90">
        <v>1</v>
      </c>
      <c r="Q35" s="92">
        <f t="shared" si="6"/>
        <v>6.3492063492063489E-2</v>
      </c>
      <c r="R35" s="101">
        <v>8</v>
      </c>
      <c r="S35" s="93">
        <f t="shared" si="7"/>
        <v>0.50793650793650791</v>
      </c>
      <c r="T35" s="94">
        <v>196</v>
      </c>
      <c r="U35" s="102">
        <f t="shared" si="8"/>
        <v>12.444444444444443</v>
      </c>
      <c r="V35" s="103">
        <f t="shared" si="9"/>
        <v>19.49206349206349</v>
      </c>
      <c r="W35" s="97">
        <f t="shared" si="10"/>
        <v>31.936507936507933</v>
      </c>
      <c r="X35" s="1"/>
    </row>
    <row r="36" spans="1:24" ht="20.100000000000001" customHeight="1" thickBot="1" x14ac:dyDescent="0.25">
      <c r="A36" s="14">
        <v>32</v>
      </c>
      <c r="B36" s="98" t="s">
        <v>34</v>
      </c>
      <c r="C36" s="106">
        <v>3</v>
      </c>
      <c r="D36" s="100">
        <v>24</v>
      </c>
      <c r="E36" s="89">
        <f t="shared" si="0"/>
        <v>1.5238095238095237</v>
      </c>
      <c r="F36" s="90">
        <v>143</v>
      </c>
      <c r="G36" s="89">
        <f t="shared" si="1"/>
        <v>9.0793650793650791</v>
      </c>
      <c r="H36" s="90">
        <v>33</v>
      </c>
      <c r="I36" s="89">
        <f t="shared" si="2"/>
        <v>2.0952380952380953</v>
      </c>
      <c r="J36" s="90">
        <v>19</v>
      </c>
      <c r="K36" s="91">
        <f t="shared" si="3"/>
        <v>1.2063492063492063</v>
      </c>
      <c r="L36" s="90">
        <v>0</v>
      </c>
      <c r="M36" s="89">
        <f t="shared" si="4"/>
        <v>0</v>
      </c>
      <c r="N36" s="90">
        <v>3</v>
      </c>
      <c r="O36" s="89">
        <f t="shared" si="5"/>
        <v>0.19047619047619047</v>
      </c>
      <c r="P36" s="90">
        <v>0</v>
      </c>
      <c r="Q36" s="92">
        <f t="shared" si="6"/>
        <v>0</v>
      </c>
      <c r="R36" s="101">
        <v>163</v>
      </c>
      <c r="S36" s="93">
        <f t="shared" si="7"/>
        <v>10.34920634920635</v>
      </c>
      <c r="T36" s="94">
        <v>117</v>
      </c>
      <c r="U36" s="102">
        <f t="shared" si="8"/>
        <v>7.4285714285714288</v>
      </c>
      <c r="V36" s="103">
        <f t="shared" si="9"/>
        <v>24.444444444444446</v>
      </c>
      <c r="W36" s="97">
        <f t="shared" si="10"/>
        <v>31.873015873015873</v>
      </c>
      <c r="X36" s="1"/>
    </row>
    <row r="37" spans="1:24" ht="20.100000000000001" customHeight="1" thickBot="1" x14ac:dyDescent="0.25">
      <c r="A37" s="14">
        <v>33</v>
      </c>
      <c r="B37" s="98" t="s">
        <v>84</v>
      </c>
      <c r="C37" s="106">
        <v>6</v>
      </c>
      <c r="D37" s="100">
        <v>61</v>
      </c>
      <c r="E37" s="89">
        <f t="shared" si="0"/>
        <v>1.9365079365079363</v>
      </c>
      <c r="F37" s="90">
        <v>276</v>
      </c>
      <c r="G37" s="89">
        <f t="shared" si="1"/>
        <v>8.7619047619047628</v>
      </c>
      <c r="H37" s="90">
        <v>204</v>
      </c>
      <c r="I37" s="89">
        <f t="shared" si="2"/>
        <v>6.4761904761904763</v>
      </c>
      <c r="J37" s="90">
        <v>57</v>
      </c>
      <c r="K37" s="91">
        <f t="shared" si="3"/>
        <v>1.8095238095238095</v>
      </c>
      <c r="L37" s="90">
        <v>2</v>
      </c>
      <c r="M37" s="89">
        <f t="shared" si="4"/>
        <v>6.3492063492063489E-2</v>
      </c>
      <c r="N37" s="90">
        <v>4</v>
      </c>
      <c r="O37" s="89">
        <f t="shared" si="5"/>
        <v>0.12698412698412698</v>
      </c>
      <c r="P37" s="90">
        <v>0</v>
      </c>
      <c r="Q37" s="92">
        <f t="shared" si="6"/>
        <v>0</v>
      </c>
      <c r="R37" s="101">
        <v>16</v>
      </c>
      <c r="S37" s="93">
        <f t="shared" si="7"/>
        <v>0.50793650793650791</v>
      </c>
      <c r="T37" s="94">
        <v>359</v>
      </c>
      <c r="U37" s="102">
        <f t="shared" si="8"/>
        <v>11.396825396825397</v>
      </c>
      <c r="V37" s="103">
        <f t="shared" si="9"/>
        <v>19.68253968253968</v>
      </c>
      <c r="W37" s="97">
        <f t="shared" si="10"/>
        <v>31.079365079365079</v>
      </c>
      <c r="X37" s="1"/>
    </row>
    <row r="38" spans="1:24" ht="20.100000000000001" customHeight="1" thickBot="1" x14ac:dyDescent="0.25">
      <c r="A38" s="14">
        <v>34</v>
      </c>
      <c r="B38" s="98" t="s">
        <v>89</v>
      </c>
      <c r="C38" s="106">
        <v>6</v>
      </c>
      <c r="D38" s="100">
        <v>53</v>
      </c>
      <c r="E38" s="89">
        <f t="shared" si="0"/>
        <v>1.6825396825396826</v>
      </c>
      <c r="F38" s="90">
        <v>282</v>
      </c>
      <c r="G38" s="89">
        <f t="shared" si="1"/>
        <v>8.9523809523809526</v>
      </c>
      <c r="H38" s="90">
        <v>141</v>
      </c>
      <c r="I38" s="89">
        <f t="shared" si="2"/>
        <v>4.4761904761904763</v>
      </c>
      <c r="J38" s="90">
        <v>64</v>
      </c>
      <c r="K38" s="91">
        <f t="shared" si="3"/>
        <v>2.0317460317460316</v>
      </c>
      <c r="L38" s="90">
        <v>1</v>
      </c>
      <c r="M38" s="89">
        <f t="shared" si="4"/>
        <v>3.1746031746031744E-2</v>
      </c>
      <c r="N38" s="90">
        <v>3</v>
      </c>
      <c r="O38" s="89">
        <f t="shared" si="5"/>
        <v>9.5238095238095233E-2</v>
      </c>
      <c r="P38" s="90">
        <v>0</v>
      </c>
      <c r="Q38" s="92">
        <f t="shared" si="6"/>
        <v>0</v>
      </c>
      <c r="R38" s="101">
        <v>27</v>
      </c>
      <c r="S38" s="93">
        <f t="shared" si="7"/>
        <v>0.8571428571428571</v>
      </c>
      <c r="T38" s="94">
        <v>378</v>
      </c>
      <c r="U38" s="102">
        <f t="shared" si="8"/>
        <v>12</v>
      </c>
      <c r="V38" s="103">
        <f t="shared" si="9"/>
        <v>18.126984126984127</v>
      </c>
      <c r="W38" s="97">
        <f t="shared" si="10"/>
        <v>30.126984126984127</v>
      </c>
      <c r="X38" s="1"/>
    </row>
    <row r="39" spans="1:24" ht="20.100000000000001" customHeight="1" thickBot="1" x14ac:dyDescent="0.25">
      <c r="A39" s="14">
        <v>35</v>
      </c>
      <c r="B39" s="98" t="s">
        <v>83</v>
      </c>
      <c r="C39" s="106">
        <v>4</v>
      </c>
      <c r="D39" s="100">
        <v>35</v>
      </c>
      <c r="E39" s="89">
        <f t="shared" si="0"/>
        <v>1.6666666666666667</v>
      </c>
      <c r="F39" s="90">
        <v>234</v>
      </c>
      <c r="G39" s="89">
        <f t="shared" si="1"/>
        <v>11.142857142857142</v>
      </c>
      <c r="H39" s="90">
        <v>50</v>
      </c>
      <c r="I39" s="89">
        <f t="shared" si="2"/>
        <v>2.3809523809523809</v>
      </c>
      <c r="J39" s="90">
        <v>29</v>
      </c>
      <c r="K39" s="91">
        <f t="shared" si="3"/>
        <v>1.3809523809523809</v>
      </c>
      <c r="L39" s="90">
        <v>2</v>
      </c>
      <c r="M39" s="89">
        <f t="shared" si="4"/>
        <v>9.5238095238095233E-2</v>
      </c>
      <c r="N39" s="90">
        <v>4</v>
      </c>
      <c r="O39" s="89">
        <f t="shared" si="5"/>
        <v>0.19047619047619047</v>
      </c>
      <c r="P39" s="90">
        <v>0</v>
      </c>
      <c r="Q39" s="92">
        <f t="shared" si="6"/>
        <v>0</v>
      </c>
      <c r="R39" s="101">
        <v>23</v>
      </c>
      <c r="S39" s="93">
        <f t="shared" si="7"/>
        <v>1.0952380952380953</v>
      </c>
      <c r="T39" s="94">
        <v>255</v>
      </c>
      <c r="U39" s="102">
        <f t="shared" si="8"/>
        <v>12.142857142857142</v>
      </c>
      <c r="V39" s="103">
        <f t="shared" si="9"/>
        <v>17.952380952380953</v>
      </c>
      <c r="W39" s="97">
        <f t="shared" si="10"/>
        <v>30.095238095238095</v>
      </c>
      <c r="X39" s="1"/>
    </row>
    <row r="40" spans="1:24" ht="20.100000000000001" customHeight="1" thickBot="1" x14ac:dyDescent="0.25">
      <c r="A40" s="14">
        <v>36</v>
      </c>
      <c r="B40" s="98" t="s">
        <v>86</v>
      </c>
      <c r="C40" s="106">
        <v>3</v>
      </c>
      <c r="D40" s="100">
        <v>34</v>
      </c>
      <c r="E40" s="89">
        <f t="shared" si="0"/>
        <v>2.1587301587301591</v>
      </c>
      <c r="F40" s="90">
        <v>222</v>
      </c>
      <c r="G40" s="89">
        <f t="shared" si="1"/>
        <v>14.095238095238095</v>
      </c>
      <c r="H40" s="90">
        <v>62</v>
      </c>
      <c r="I40" s="89">
        <f t="shared" si="2"/>
        <v>3.9365079365079367</v>
      </c>
      <c r="J40" s="90">
        <v>8</v>
      </c>
      <c r="K40" s="91">
        <f t="shared" si="3"/>
        <v>0.50793650793650791</v>
      </c>
      <c r="L40" s="90">
        <v>0</v>
      </c>
      <c r="M40" s="89">
        <f t="shared" si="4"/>
        <v>0</v>
      </c>
      <c r="N40" s="90">
        <v>3</v>
      </c>
      <c r="O40" s="89">
        <f t="shared" si="5"/>
        <v>0.19047619047619047</v>
      </c>
      <c r="P40" s="90">
        <v>0</v>
      </c>
      <c r="Q40" s="92">
        <f t="shared" si="6"/>
        <v>0</v>
      </c>
      <c r="R40" s="101">
        <v>13</v>
      </c>
      <c r="S40" s="93">
        <f t="shared" si="7"/>
        <v>0.82539682539682535</v>
      </c>
      <c r="T40" s="94">
        <v>131</v>
      </c>
      <c r="U40" s="102">
        <f t="shared" si="8"/>
        <v>8.3174603174603163</v>
      </c>
      <c r="V40" s="103">
        <f t="shared" si="9"/>
        <v>21.714285714285715</v>
      </c>
      <c r="W40" s="97">
        <f t="shared" si="10"/>
        <v>30.031746031746032</v>
      </c>
      <c r="X40" s="1"/>
    </row>
    <row r="41" spans="1:24" ht="20.100000000000001" customHeight="1" thickBot="1" x14ac:dyDescent="0.25">
      <c r="A41" s="14">
        <v>37</v>
      </c>
      <c r="B41" s="98" t="s">
        <v>14</v>
      </c>
      <c r="C41" s="106">
        <v>3</v>
      </c>
      <c r="D41" s="100">
        <v>33</v>
      </c>
      <c r="E41" s="89">
        <f t="shared" si="0"/>
        <v>2.0952380952380953</v>
      </c>
      <c r="F41" s="90">
        <v>155</v>
      </c>
      <c r="G41" s="89">
        <f t="shared" si="1"/>
        <v>9.8412698412698401</v>
      </c>
      <c r="H41" s="90">
        <v>43</v>
      </c>
      <c r="I41" s="89">
        <f t="shared" si="2"/>
        <v>2.7301587301587302</v>
      </c>
      <c r="J41" s="90">
        <v>15</v>
      </c>
      <c r="K41" s="91">
        <f t="shared" si="3"/>
        <v>0.95238095238095233</v>
      </c>
      <c r="L41" s="90">
        <v>1</v>
      </c>
      <c r="M41" s="89">
        <f t="shared" si="4"/>
        <v>6.3492063492063489E-2</v>
      </c>
      <c r="N41" s="90">
        <v>3</v>
      </c>
      <c r="O41" s="89">
        <f t="shared" si="5"/>
        <v>0.19047619047619047</v>
      </c>
      <c r="P41" s="90">
        <v>0</v>
      </c>
      <c r="Q41" s="92">
        <f t="shared" si="6"/>
        <v>0</v>
      </c>
      <c r="R41" s="101">
        <v>8</v>
      </c>
      <c r="S41" s="93">
        <f t="shared" si="7"/>
        <v>0.50793650793650791</v>
      </c>
      <c r="T41" s="94">
        <v>177</v>
      </c>
      <c r="U41" s="102">
        <f t="shared" si="8"/>
        <v>11.238095238095237</v>
      </c>
      <c r="V41" s="103">
        <f t="shared" si="9"/>
        <v>16.38095238095238</v>
      </c>
      <c r="W41" s="97">
        <f t="shared" si="10"/>
        <v>27.61904761904762</v>
      </c>
      <c r="X41" s="1"/>
    </row>
    <row r="42" spans="1:24" ht="20.100000000000001" customHeight="1" thickBot="1" x14ac:dyDescent="0.25">
      <c r="A42" s="14">
        <v>38</v>
      </c>
      <c r="B42" s="98" t="s">
        <v>85</v>
      </c>
      <c r="C42" s="106">
        <v>6</v>
      </c>
      <c r="D42" s="100">
        <v>53</v>
      </c>
      <c r="E42" s="89">
        <f t="shared" si="0"/>
        <v>1.6825396825396826</v>
      </c>
      <c r="F42" s="90">
        <v>259</v>
      </c>
      <c r="G42" s="89">
        <f t="shared" si="1"/>
        <v>8.2222222222222214</v>
      </c>
      <c r="H42" s="90">
        <v>66</v>
      </c>
      <c r="I42" s="89">
        <f t="shared" si="2"/>
        <v>2.0952380952380953</v>
      </c>
      <c r="J42" s="90">
        <v>75</v>
      </c>
      <c r="K42" s="91">
        <f t="shared" si="3"/>
        <v>2.3809523809523809</v>
      </c>
      <c r="L42" s="90">
        <v>0</v>
      </c>
      <c r="M42" s="89">
        <f t="shared" si="4"/>
        <v>0</v>
      </c>
      <c r="N42" s="90">
        <v>0</v>
      </c>
      <c r="O42" s="89">
        <f t="shared" si="5"/>
        <v>0</v>
      </c>
      <c r="P42" s="90">
        <v>0</v>
      </c>
      <c r="Q42" s="92">
        <f t="shared" si="6"/>
        <v>0</v>
      </c>
      <c r="R42" s="101">
        <v>12</v>
      </c>
      <c r="S42" s="93">
        <f t="shared" si="7"/>
        <v>0.38095238095238093</v>
      </c>
      <c r="T42" s="94">
        <v>260</v>
      </c>
      <c r="U42" s="102">
        <f t="shared" si="8"/>
        <v>8.2539682539682548</v>
      </c>
      <c r="V42" s="103">
        <f t="shared" si="9"/>
        <v>14.761904761904763</v>
      </c>
      <c r="W42" s="97">
        <f t="shared" si="10"/>
        <v>23.015873015873016</v>
      </c>
      <c r="X42" s="1"/>
    </row>
    <row r="43" spans="1:24" ht="20.100000000000001" customHeight="1" thickBot="1" x14ac:dyDescent="0.25">
      <c r="A43" s="14">
        <v>39</v>
      </c>
      <c r="B43" s="98" t="s">
        <v>81</v>
      </c>
      <c r="C43" s="106">
        <v>7</v>
      </c>
      <c r="D43" s="100">
        <v>34</v>
      </c>
      <c r="E43" s="89">
        <f t="shared" si="0"/>
        <v>0.9251700680272108</v>
      </c>
      <c r="F43" s="90">
        <v>354</v>
      </c>
      <c r="G43" s="89">
        <f t="shared" si="1"/>
        <v>9.6326530612244898</v>
      </c>
      <c r="H43" s="90">
        <v>72</v>
      </c>
      <c r="I43" s="89">
        <f t="shared" si="2"/>
        <v>1.9591836734693879</v>
      </c>
      <c r="J43" s="90">
        <v>36</v>
      </c>
      <c r="K43" s="91">
        <f t="shared" si="3"/>
        <v>0.97959183673469397</v>
      </c>
      <c r="L43" s="90">
        <v>3</v>
      </c>
      <c r="M43" s="89">
        <f t="shared" si="4"/>
        <v>8.1632653061224483E-2</v>
      </c>
      <c r="N43" s="90">
        <v>5</v>
      </c>
      <c r="O43" s="89">
        <f t="shared" si="5"/>
        <v>0.1360544217687075</v>
      </c>
      <c r="P43" s="90">
        <v>0</v>
      </c>
      <c r="Q43" s="92">
        <f t="shared" si="6"/>
        <v>0</v>
      </c>
      <c r="R43" s="101">
        <v>21</v>
      </c>
      <c r="S43" s="93">
        <f t="shared" si="7"/>
        <v>0.5714285714285714</v>
      </c>
      <c r="T43" s="94">
        <v>271</v>
      </c>
      <c r="U43" s="102">
        <f t="shared" si="8"/>
        <v>7.3741496598639458</v>
      </c>
      <c r="V43" s="103">
        <f t="shared" si="9"/>
        <v>14.285714285714286</v>
      </c>
      <c r="W43" s="97">
        <f t="shared" si="10"/>
        <v>21.65986394557823</v>
      </c>
      <c r="X43" s="1"/>
    </row>
    <row r="44" spans="1:24" ht="20.100000000000001" customHeight="1" thickBot="1" x14ac:dyDescent="0.25">
      <c r="A44" s="14">
        <v>40</v>
      </c>
      <c r="B44" s="98" t="s">
        <v>78</v>
      </c>
      <c r="C44" s="106">
        <v>3</v>
      </c>
      <c r="D44" s="100">
        <v>25</v>
      </c>
      <c r="E44" s="89">
        <f t="shared" si="0"/>
        <v>1.5873015873015874</v>
      </c>
      <c r="F44" s="90">
        <v>121</v>
      </c>
      <c r="G44" s="89">
        <f t="shared" si="1"/>
        <v>7.6825396825396828</v>
      </c>
      <c r="H44" s="90">
        <v>28</v>
      </c>
      <c r="I44" s="89">
        <f t="shared" si="2"/>
        <v>1.7777777777777779</v>
      </c>
      <c r="J44" s="90">
        <v>17</v>
      </c>
      <c r="K44" s="91">
        <f t="shared" si="3"/>
        <v>1.0793650793650795</v>
      </c>
      <c r="L44" s="90">
        <v>2</v>
      </c>
      <c r="M44" s="89">
        <f t="shared" si="4"/>
        <v>0.12698412698412698</v>
      </c>
      <c r="N44" s="90">
        <v>2</v>
      </c>
      <c r="O44" s="89">
        <f t="shared" si="5"/>
        <v>0.12698412698412698</v>
      </c>
      <c r="P44" s="90">
        <v>0</v>
      </c>
      <c r="Q44" s="92">
        <f t="shared" si="6"/>
        <v>0</v>
      </c>
      <c r="R44" s="101">
        <v>4</v>
      </c>
      <c r="S44" s="93">
        <f t="shared" si="7"/>
        <v>0.25396825396825395</v>
      </c>
      <c r="T44" s="94">
        <v>112</v>
      </c>
      <c r="U44" s="102">
        <f t="shared" si="8"/>
        <v>7.1111111111111116</v>
      </c>
      <c r="V44" s="103">
        <f t="shared" si="9"/>
        <v>12.634920634920634</v>
      </c>
      <c r="W44" s="97">
        <f t="shared" si="10"/>
        <v>19.746031746031747</v>
      </c>
      <c r="X44" s="1"/>
    </row>
    <row r="45" spans="1:24" ht="20.100000000000001" customHeight="1" thickBot="1" x14ac:dyDescent="0.25">
      <c r="A45" s="14">
        <v>41</v>
      </c>
      <c r="B45" s="98" t="s">
        <v>19</v>
      </c>
      <c r="C45" s="106">
        <v>3</v>
      </c>
      <c r="D45" s="100">
        <v>10</v>
      </c>
      <c r="E45" s="89">
        <f t="shared" si="0"/>
        <v>0.634920634920635</v>
      </c>
      <c r="F45" s="90">
        <v>60</v>
      </c>
      <c r="G45" s="89">
        <f t="shared" si="1"/>
        <v>3.8095238095238093</v>
      </c>
      <c r="H45" s="90">
        <v>74</v>
      </c>
      <c r="I45" s="89">
        <f t="shared" si="2"/>
        <v>4.6984126984126986</v>
      </c>
      <c r="J45" s="90">
        <v>8</v>
      </c>
      <c r="K45" s="91">
        <f t="shared" si="3"/>
        <v>0.50793650793650791</v>
      </c>
      <c r="L45" s="90">
        <v>0</v>
      </c>
      <c r="M45" s="89">
        <f t="shared" si="4"/>
        <v>0</v>
      </c>
      <c r="N45" s="90">
        <v>0</v>
      </c>
      <c r="O45" s="89">
        <f t="shared" si="5"/>
        <v>0</v>
      </c>
      <c r="P45" s="90">
        <v>0</v>
      </c>
      <c r="Q45" s="92">
        <f t="shared" si="6"/>
        <v>0</v>
      </c>
      <c r="R45" s="101">
        <v>1</v>
      </c>
      <c r="S45" s="93">
        <f t="shared" si="7"/>
        <v>6.3492063492063489E-2</v>
      </c>
      <c r="T45" s="94">
        <v>148</v>
      </c>
      <c r="U45" s="102">
        <f t="shared" si="8"/>
        <v>9.3968253968253972</v>
      </c>
      <c r="V45" s="103">
        <f t="shared" si="9"/>
        <v>9.7142857142857135</v>
      </c>
      <c r="W45" s="97">
        <f t="shared" si="10"/>
        <v>19.111111111111111</v>
      </c>
      <c r="X45" s="1"/>
    </row>
    <row r="46" spans="1:24" ht="20.100000000000001" customHeight="1" thickBot="1" x14ac:dyDescent="0.25">
      <c r="A46" s="14">
        <v>42</v>
      </c>
      <c r="B46" s="98" t="s">
        <v>87</v>
      </c>
      <c r="C46" s="106">
        <v>5</v>
      </c>
      <c r="D46" s="100">
        <v>31</v>
      </c>
      <c r="E46" s="89">
        <f t="shared" si="0"/>
        <v>1.180952380952381</v>
      </c>
      <c r="F46" s="90">
        <v>143</v>
      </c>
      <c r="G46" s="89">
        <f t="shared" si="1"/>
        <v>5.4476190476190478</v>
      </c>
      <c r="H46" s="90">
        <v>48</v>
      </c>
      <c r="I46" s="89">
        <f t="shared" si="2"/>
        <v>1.8285714285714285</v>
      </c>
      <c r="J46" s="90">
        <v>14</v>
      </c>
      <c r="K46" s="91">
        <f t="shared" si="3"/>
        <v>0.53333333333333333</v>
      </c>
      <c r="L46" s="90">
        <v>1</v>
      </c>
      <c r="M46" s="89">
        <f t="shared" si="4"/>
        <v>3.8095238095238099E-2</v>
      </c>
      <c r="N46" s="90">
        <v>4</v>
      </c>
      <c r="O46" s="89">
        <f t="shared" si="5"/>
        <v>0.15238095238095239</v>
      </c>
      <c r="P46" s="90">
        <v>0</v>
      </c>
      <c r="Q46" s="92">
        <f t="shared" si="6"/>
        <v>0</v>
      </c>
      <c r="R46" s="101">
        <v>17</v>
      </c>
      <c r="S46" s="93">
        <f t="shared" si="7"/>
        <v>0.64761904761904765</v>
      </c>
      <c r="T46" s="94">
        <v>222</v>
      </c>
      <c r="U46" s="102">
        <f t="shared" si="8"/>
        <v>8.4571428571428573</v>
      </c>
      <c r="V46" s="103">
        <f t="shared" si="9"/>
        <v>9.8285714285714292</v>
      </c>
      <c r="W46" s="97">
        <f t="shared" si="10"/>
        <v>18.285714285714285</v>
      </c>
      <c r="X46" s="1"/>
    </row>
    <row r="47" spans="1:24" ht="20.100000000000001" customHeight="1" thickBot="1" x14ac:dyDescent="0.25">
      <c r="A47" s="14">
        <v>43</v>
      </c>
      <c r="B47" s="98" t="s">
        <v>88</v>
      </c>
      <c r="C47" s="106">
        <v>3</v>
      </c>
      <c r="D47" s="100">
        <v>26</v>
      </c>
      <c r="E47" s="89">
        <f t="shared" si="0"/>
        <v>1.6507936507936507</v>
      </c>
      <c r="F47" s="90">
        <v>95</v>
      </c>
      <c r="G47" s="89">
        <f t="shared" si="1"/>
        <v>6.0317460317460316</v>
      </c>
      <c r="H47" s="90">
        <v>37</v>
      </c>
      <c r="I47" s="89">
        <f t="shared" si="2"/>
        <v>2.3492063492063493</v>
      </c>
      <c r="J47" s="90">
        <v>11</v>
      </c>
      <c r="K47" s="91">
        <f t="shared" si="3"/>
        <v>0.69841269841269837</v>
      </c>
      <c r="L47" s="90">
        <v>0</v>
      </c>
      <c r="M47" s="89">
        <f t="shared" si="4"/>
        <v>0</v>
      </c>
      <c r="N47" s="90">
        <v>1</v>
      </c>
      <c r="O47" s="89">
        <f t="shared" si="5"/>
        <v>6.3492063492063489E-2</v>
      </c>
      <c r="P47" s="90">
        <v>0</v>
      </c>
      <c r="Q47" s="92">
        <f t="shared" si="6"/>
        <v>0</v>
      </c>
      <c r="R47" s="101">
        <v>2</v>
      </c>
      <c r="S47" s="93">
        <f t="shared" si="7"/>
        <v>0.12698412698412698</v>
      </c>
      <c r="T47" s="94">
        <v>85</v>
      </c>
      <c r="U47" s="102">
        <f t="shared" si="8"/>
        <v>5.3968253968253963</v>
      </c>
      <c r="V47" s="103">
        <f t="shared" si="9"/>
        <v>10.920634920634921</v>
      </c>
      <c r="W47" s="97">
        <f t="shared" si="10"/>
        <v>16.31746031746032</v>
      </c>
      <c r="X47" s="1"/>
    </row>
    <row r="48" spans="1:24" ht="20.100000000000001" customHeight="1" thickBot="1" x14ac:dyDescent="0.25">
      <c r="A48" s="14">
        <v>44</v>
      </c>
      <c r="B48" s="107" t="s">
        <v>82</v>
      </c>
      <c r="C48" s="108">
        <v>4</v>
      </c>
      <c r="D48" s="100">
        <v>17</v>
      </c>
      <c r="E48" s="89">
        <f t="shared" si="0"/>
        <v>0.80952380952380953</v>
      </c>
      <c r="F48" s="90">
        <v>137</v>
      </c>
      <c r="G48" s="89">
        <f t="shared" si="1"/>
        <v>6.5238095238095237</v>
      </c>
      <c r="H48" s="90">
        <v>49</v>
      </c>
      <c r="I48" s="89">
        <f t="shared" si="2"/>
        <v>2.3333333333333335</v>
      </c>
      <c r="J48" s="90">
        <v>19</v>
      </c>
      <c r="K48" s="91">
        <f t="shared" si="3"/>
        <v>0.90476190476190477</v>
      </c>
      <c r="L48" s="90">
        <v>1</v>
      </c>
      <c r="M48" s="89">
        <f t="shared" si="4"/>
        <v>4.7619047619047616E-2</v>
      </c>
      <c r="N48" s="90">
        <v>0</v>
      </c>
      <c r="O48" s="89">
        <f t="shared" si="5"/>
        <v>0</v>
      </c>
      <c r="P48" s="90">
        <v>0</v>
      </c>
      <c r="Q48" s="92">
        <f t="shared" si="6"/>
        <v>0</v>
      </c>
      <c r="R48" s="101">
        <v>6</v>
      </c>
      <c r="S48" s="93">
        <f t="shared" si="7"/>
        <v>0.2857142857142857</v>
      </c>
      <c r="T48" s="94">
        <v>82</v>
      </c>
      <c r="U48" s="102">
        <f t="shared" si="8"/>
        <v>3.9047619047619047</v>
      </c>
      <c r="V48" s="103">
        <f t="shared" si="9"/>
        <v>10.904761904761905</v>
      </c>
      <c r="W48" s="97">
        <f t="shared" si="10"/>
        <v>14.80952380952381</v>
      </c>
      <c r="X48" s="1"/>
    </row>
    <row r="49" spans="1:24" ht="20.100000000000001" customHeight="1" thickBot="1" x14ac:dyDescent="0.25">
      <c r="A49" s="256" t="s">
        <v>90</v>
      </c>
      <c r="B49" s="256"/>
      <c r="C49" s="31">
        <v>408</v>
      </c>
      <c r="D49" s="67">
        <v>3814</v>
      </c>
      <c r="E49" s="33">
        <f t="shared" si="0"/>
        <v>1.7805788982259569</v>
      </c>
      <c r="F49" s="42">
        <v>31570</v>
      </c>
      <c r="G49" s="33">
        <f t="shared" si="1"/>
        <v>14.738562091503267</v>
      </c>
      <c r="H49" s="42">
        <v>9012</v>
      </c>
      <c r="I49" s="33">
        <f t="shared" si="2"/>
        <v>4.2072829131652663</v>
      </c>
      <c r="J49" s="42">
        <v>6853</v>
      </c>
      <c r="K49" s="33">
        <f t="shared" si="3"/>
        <v>3.1993464052287583</v>
      </c>
      <c r="L49" s="42">
        <v>182</v>
      </c>
      <c r="M49" s="33">
        <f t="shared" si="4"/>
        <v>8.4967320261437912E-2</v>
      </c>
      <c r="N49" s="42">
        <v>609</v>
      </c>
      <c r="O49" s="33">
        <f t="shared" si="5"/>
        <v>0.28431372549019607</v>
      </c>
      <c r="P49" s="42">
        <v>9</v>
      </c>
      <c r="Q49" s="69">
        <f t="shared" si="6"/>
        <v>4.2016806722689082E-3</v>
      </c>
      <c r="R49" s="43">
        <v>2829</v>
      </c>
      <c r="S49" s="33">
        <f t="shared" si="7"/>
        <v>1.3207282913165266</v>
      </c>
      <c r="T49" s="79">
        <v>40516</v>
      </c>
      <c r="U49" s="33">
        <f t="shared" si="8"/>
        <v>18.915032679738562</v>
      </c>
      <c r="V49" s="33">
        <f t="shared" si="9"/>
        <v>25.619981325863677</v>
      </c>
      <c r="W49" s="60">
        <f t="shared" si="10"/>
        <v>44.535014005602243</v>
      </c>
      <c r="X49" s="1"/>
    </row>
    <row r="50" spans="1:24" s="17" customFormat="1" ht="20.100000000000001" customHeight="1" thickBot="1" x14ac:dyDescent="0.25">
      <c r="A50" s="256" t="s">
        <v>66</v>
      </c>
      <c r="B50" s="256"/>
      <c r="C50" s="31">
        <v>408</v>
      </c>
      <c r="D50" s="68">
        <v>4173</v>
      </c>
      <c r="E50" s="33">
        <f t="shared" si="0"/>
        <v>1.9481792717086837</v>
      </c>
      <c r="F50" s="42">
        <v>34096</v>
      </c>
      <c r="G50" s="33">
        <f t="shared" si="1"/>
        <v>15.91783380018674</v>
      </c>
      <c r="H50" s="42">
        <v>7949</v>
      </c>
      <c r="I50" s="33">
        <f t="shared" si="2"/>
        <v>3.7110177404295053</v>
      </c>
      <c r="J50" s="42">
        <v>9599</v>
      </c>
      <c r="K50" s="33">
        <f t="shared" si="3"/>
        <v>4.4813258636788049</v>
      </c>
      <c r="L50" s="42">
        <v>174</v>
      </c>
      <c r="M50" s="33">
        <f t="shared" si="4"/>
        <v>8.1232492997198882E-2</v>
      </c>
      <c r="N50" s="42">
        <v>1351</v>
      </c>
      <c r="O50" s="33">
        <f t="shared" si="5"/>
        <v>0.63071895424836599</v>
      </c>
      <c r="P50" s="42">
        <v>15</v>
      </c>
      <c r="Q50" s="69">
        <f t="shared" si="6"/>
        <v>7.0028011204481795E-3</v>
      </c>
      <c r="R50" s="43">
        <v>3464</v>
      </c>
      <c r="S50" s="33">
        <f t="shared" si="7"/>
        <v>1.6171802054154996</v>
      </c>
      <c r="T50" s="79">
        <v>43755</v>
      </c>
      <c r="U50" s="33">
        <f t="shared" si="8"/>
        <v>20.427170868347339</v>
      </c>
      <c r="V50" s="33">
        <f t="shared" si="9"/>
        <v>28.394491129785244</v>
      </c>
      <c r="W50" s="60">
        <f t="shared" si="10"/>
        <v>48.821661998132583</v>
      </c>
      <c r="X50" s="19"/>
    </row>
    <row r="51" spans="1:24" ht="20.100000000000001" customHeight="1" thickBot="1" x14ac:dyDescent="0.25">
      <c r="A51" s="257" t="s">
        <v>57</v>
      </c>
      <c r="B51" s="258"/>
      <c r="C51" s="31">
        <v>408</v>
      </c>
      <c r="D51" s="68">
        <v>5059</v>
      </c>
      <c r="E51" s="33">
        <f t="shared" si="0"/>
        <v>2.361811391223156</v>
      </c>
      <c r="F51" s="42">
        <v>33216</v>
      </c>
      <c r="G51" s="33">
        <f t="shared" si="1"/>
        <v>15.507002801120446</v>
      </c>
      <c r="H51" s="42">
        <v>16620</v>
      </c>
      <c r="I51" s="33">
        <f t="shared" si="2"/>
        <v>7.7591036414565826</v>
      </c>
      <c r="J51" s="42">
        <v>8933</v>
      </c>
      <c r="K51" s="33">
        <f t="shared" si="3"/>
        <v>4.170401493930906</v>
      </c>
      <c r="L51" s="42">
        <v>178</v>
      </c>
      <c r="M51" s="33">
        <f t="shared" si="4"/>
        <v>8.309990662931839E-2</v>
      </c>
      <c r="N51" s="42">
        <v>1378</v>
      </c>
      <c r="O51" s="33">
        <f t="shared" si="5"/>
        <v>0.64332399626517278</v>
      </c>
      <c r="P51" s="42">
        <v>83</v>
      </c>
      <c r="Q51" s="69">
        <f t="shared" si="6"/>
        <v>3.8748832866479926E-2</v>
      </c>
      <c r="R51" s="43">
        <v>3540</v>
      </c>
      <c r="S51" s="33">
        <f t="shared" si="7"/>
        <v>1.6526610644257702</v>
      </c>
      <c r="T51" s="43">
        <v>42906</v>
      </c>
      <c r="U51" s="33">
        <f t="shared" si="8"/>
        <v>20.030812324929972</v>
      </c>
      <c r="V51" s="33">
        <f t="shared" si="9"/>
        <v>32.216153127917835</v>
      </c>
      <c r="W51" s="60">
        <f t="shared" si="10"/>
        <v>52.24696545284781</v>
      </c>
      <c r="X51" s="1"/>
    </row>
    <row r="52" spans="1:24" ht="9.75" customHeight="1" x14ac:dyDescent="0.2">
      <c r="A52" s="3"/>
      <c r="B52" s="3"/>
      <c r="C52" s="18"/>
      <c r="D52" s="3"/>
      <c r="E52" s="3"/>
      <c r="F52" s="3"/>
      <c r="G52" s="3"/>
      <c r="H52" s="3"/>
      <c r="I52" s="3"/>
      <c r="J52" s="6"/>
      <c r="K52" s="3"/>
      <c r="L52" s="3"/>
      <c r="M52" s="3"/>
      <c r="N52" s="3"/>
      <c r="O52" s="3"/>
      <c r="P52" s="3"/>
      <c r="Q52" s="3"/>
      <c r="R52" s="3"/>
      <c r="S52" s="3"/>
    </row>
    <row r="54" spans="1:24" ht="17.25" customHeight="1" x14ac:dyDescent="0.2"/>
    <row r="55" spans="1:24" ht="17.25" customHeight="1" x14ac:dyDescent="0.2"/>
    <row r="56" spans="1:24" ht="17.25" customHeight="1" x14ac:dyDescent="0.2"/>
    <row r="65" spans="3:3" x14ac:dyDescent="0.2">
      <c r="C65"/>
    </row>
    <row r="66" spans="3:3" x14ac:dyDescent="0.2">
      <c r="C66"/>
    </row>
    <row r="68" spans="3:3" x14ac:dyDescent="0.2">
      <c r="C68"/>
    </row>
    <row r="69" spans="3:3" x14ac:dyDescent="0.2">
      <c r="C69"/>
    </row>
    <row r="70" spans="3:3" x14ac:dyDescent="0.2">
      <c r="C70"/>
    </row>
  </sheetData>
  <mergeCells count="20">
    <mergeCell ref="N3:O3"/>
    <mergeCell ref="P3:Q3"/>
    <mergeCell ref="F3:G3"/>
    <mergeCell ref="H3:I3"/>
    <mergeCell ref="A49:B49"/>
    <mergeCell ref="A50:B50"/>
    <mergeCell ref="A51:B51"/>
    <mergeCell ref="A1:W1"/>
    <mergeCell ref="A2:B4"/>
    <mergeCell ref="C2:C4"/>
    <mergeCell ref="D2:K2"/>
    <mergeCell ref="L2:S2"/>
    <mergeCell ref="T2:T4"/>
    <mergeCell ref="U2:U4"/>
    <mergeCell ref="V2:V4"/>
    <mergeCell ref="W2:W4"/>
    <mergeCell ref="D3:E3"/>
    <mergeCell ref="R3:S3"/>
    <mergeCell ref="J3:K3"/>
    <mergeCell ref="L3:M3"/>
  </mergeCells>
  <pageMargins left="0.31496062992125984" right="0" top="0" bottom="0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нагрузка</vt:lpstr>
      <vt:lpstr>наруш. сроки</vt:lpstr>
      <vt:lpstr>качество стабильность</vt:lpstr>
      <vt:lpstr>градация</vt:lpstr>
      <vt:lpstr>'качество стабильность'!Заголовки_для_печати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SSutyagina</dc:creator>
  <cp:lastModifiedBy>Ольга Венедиктовна  Биюшкина</cp:lastModifiedBy>
  <cp:lastPrinted>2025-07-18T07:31:47Z</cp:lastPrinted>
  <dcterms:created xsi:type="dcterms:W3CDTF">2007-08-16T06:30:05Z</dcterms:created>
  <dcterms:modified xsi:type="dcterms:W3CDTF">2025-07-18T08:43:10Z</dcterms:modified>
</cp:coreProperties>
</file>