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пост" sheetId="1" r:id="rId1"/>
    <sheet name="окон" sheetId="2" r:id="rId2"/>
    <sheet name="окон без судприказов" sheetId="3" r:id="rId3"/>
  </sheets>
  <externalReferences>
    <externalReference r:id="rId4"/>
    <externalReference r:id="rId5"/>
  </externalReferences>
  <definedNames>
    <definedName name="_xlnm.Print_Titles" localSheetId="1">окон!$3:$10</definedName>
    <definedName name="_xlnm.Print_Titles" localSheetId="2">'окон без судприказов'!$3:$10</definedName>
    <definedName name="_xlnm.Print_Titles" localSheetId="0">пост!$3:$10</definedName>
    <definedName name="_xlnm.Print_Area" localSheetId="1">окон!$A$1:$X$111</definedName>
    <definedName name="_xlnm.Print_Area" localSheetId="2">'окон без судприказов'!$A$1:$X$111</definedName>
    <definedName name="_xlnm.Print_Area" localSheetId="0">пост!$A$1:$L$120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0" i="3" l="1"/>
  <c r="G110" i="3" s="1"/>
  <c r="X109" i="3"/>
  <c r="W109" i="3"/>
  <c r="V109" i="3"/>
  <c r="U109" i="3"/>
  <c r="T109" i="3"/>
  <c r="S109" i="3"/>
  <c r="R109" i="3"/>
  <c r="P109" i="3"/>
  <c r="O109" i="3"/>
  <c r="N109" i="3"/>
  <c r="M109" i="3"/>
  <c r="K109" i="3"/>
  <c r="J109" i="3"/>
  <c r="H109" i="3"/>
  <c r="I109" i="3" s="1"/>
  <c r="F109" i="3"/>
  <c r="G109" i="3" s="1"/>
  <c r="D109" i="3"/>
  <c r="E109" i="3" s="1"/>
  <c r="L109" i="3" s="1"/>
  <c r="Q109" i="3" s="1"/>
  <c r="X108" i="3"/>
  <c r="W108" i="3"/>
  <c r="V108" i="3"/>
  <c r="U108" i="3"/>
  <c r="T108" i="3"/>
  <c r="S108" i="3"/>
  <c r="R108" i="3"/>
  <c r="P108" i="3"/>
  <c r="O108" i="3"/>
  <c r="N108" i="3"/>
  <c r="M108" i="3"/>
  <c r="K108" i="3"/>
  <c r="J108" i="3"/>
  <c r="H108" i="3"/>
  <c r="I108" i="3" s="1"/>
  <c r="G108" i="3"/>
  <c r="F108" i="3"/>
  <c r="D108" i="3"/>
  <c r="E108" i="3" s="1"/>
  <c r="X107" i="3"/>
  <c r="W107" i="3"/>
  <c r="V107" i="3"/>
  <c r="V110" i="3" s="1"/>
  <c r="U107" i="3"/>
  <c r="T107" i="3"/>
  <c r="S107" i="3"/>
  <c r="R107" i="3"/>
  <c r="P107" i="3"/>
  <c r="O107" i="3"/>
  <c r="N107" i="3"/>
  <c r="N110" i="3" s="1"/>
  <c r="M107" i="3"/>
  <c r="J107" i="3"/>
  <c r="K107" i="3" s="1"/>
  <c r="H107" i="3"/>
  <c r="I107" i="3" s="1"/>
  <c r="F107" i="3"/>
  <c r="G107" i="3" s="1"/>
  <c r="E107" i="3"/>
  <c r="D107" i="3"/>
  <c r="X106" i="3"/>
  <c r="W106" i="3"/>
  <c r="V106" i="3"/>
  <c r="U106" i="3"/>
  <c r="T106" i="3"/>
  <c r="S106" i="3"/>
  <c r="R106" i="3"/>
  <c r="P106" i="3"/>
  <c r="O106" i="3"/>
  <c r="N106" i="3"/>
  <c r="M106" i="3"/>
  <c r="J106" i="3"/>
  <c r="K106" i="3" s="1"/>
  <c r="I106" i="3"/>
  <c r="H106" i="3"/>
  <c r="F106" i="3"/>
  <c r="G106" i="3" s="1"/>
  <c r="E106" i="3"/>
  <c r="D106" i="3"/>
  <c r="X105" i="3"/>
  <c r="X110" i="3" s="1"/>
  <c r="W105" i="3"/>
  <c r="V105" i="3"/>
  <c r="U105" i="3"/>
  <c r="T105" i="3"/>
  <c r="S105" i="3"/>
  <c r="R105" i="3"/>
  <c r="P105" i="3"/>
  <c r="P110" i="3" s="1"/>
  <c r="O105" i="3"/>
  <c r="N105" i="3"/>
  <c r="M105" i="3"/>
  <c r="J105" i="3"/>
  <c r="K105" i="3" s="1"/>
  <c r="H105" i="3"/>
  <c r="G105" i="3"/>
  <c r="F105" i="3"/>
  <c r="D105" i="3"/>
  <c r="E105" i="3" s="1"/>
  <c r="X104" i="3"/>
  <c r="W104" i="3"/>
  <c r="W110" i="3" s="1"/>
  <c r="V104" i="3"/>
  <c r="U104" i="3"/>
  <c r="T104" i="3"/>
  <c r="S104" i="3"/>
  <c r="R104" i="3"/>
  <c r="R110" i="3" s="1"/>
  <c r="P104" i="3"/>
  <c r="O104" i="3"/>
  <c r="O110" i="3" s="1"/>
  <c r="N104" i="3"/>
  <c r="M104" i="3"/>
  <c r="M110" i="3" s="1"/>
  <c r="K104" i="3"/>
  <c r="J104" i="3"/>
  <c r="I104" i="3"/>
  <c r="H104" i="3"/>
  <c r="G104" i="3"/>
  <c r="F104" i="3"/>
  <c r="E104" i="3"/>
  <c r="L104" i="3" s="1"/>
  <c r="D104" i="3"/>
  <c r="D103" i="3"/>
  <c r="E103" i="3" s="1"/>
  <c r="X102" i="3"/>
  <c r="W102" i="3"/>
  <c r="V102" i="3"/>
  <c r="U102" i="3"/>
  <c r="T102" i="3"/>
  <c r="S102" i="3"/>
  <c r="R102" i="3"/>
  <c r="P102" i="3"/>
  <c r="O102" i="3"/>
  <c r="N102" i="3"/>
  <c r="M102" i="3"/>
  <c r="K102" i="3"/>
  <c r="J102" i="3"/>
  <c r="I102" i="3"/>
  <c r="H102" i="3"/>
  <c r="F102" i="3"/>
  <c r="G102" i="3" s="1"/>
  <c r="E102" i="3"/>
  <c r="D102" i="3"/>
  <c r="X101" i="3"/>
  <c r="W101" i="3"/>
  <c r="V101" i="3"/>
  <c r="U101" i="3"/>
  <c r="T101" i="3"/>
  <c r="S101" i="3"/>
  <c r="R101" i="3"/>
  <c r="P101" i="3"/>
  <c r="O101" i="3"/>
  <c r="N101" i="3"/>
  <c r="M101" i="3"/>
  <c r="L101" i="3"/>
  <c r="Q101" i="3" s="1"/>
  <c r="K101" i="3"/>
  <c r="J101" i="3"/>
  <c r="H101" i="3"/>
  <c r="I101" i="3" s="1"/>
  <c r="F101" i="3"/>
  <c r="G101" i="3" s="1"/>
  <c r="D101" i="3"/>
  <c r="E101" i="3" s="1"/>
  <c r="X100" i="3"/>
  <c r="W100" i="3"/>
  <c r="V100" i="3"/>
  <c r="U100" i="3"/>
  <c r="T100" i="3"/>
  <c r="S100" i="3"/>
  <c r="R100" i="3"/>
  <c r="P100" i="3"/>
  <c r="O100" i="3"/>
  <c r="N100" i="3"/>
  <c r="M100" i="3"/>
  <c r="K100" i="3"/>
  <c r="J100" i="3"/>
  <c r="H100" i="3"/>
  <c r="I100" i="3" s="1"/>
  <c r="G100" i="3"/>
  <c r="F100" i="3"/>
  <c r="E100" i="3"/>
  <c r="D100" i="3"/>
  <c r="X99" i="3"/>
  <c r="W99" i="3"/>
  <c r="V99" i="3"/>
  <c r="U99" i="3"/>
  <c r="T99" i="3"/>
  <c r="S99" i="3"/>
  <c r="R99" i="3"/>
  <c r="P99" i="3"/>
  <c r="O99" i="3"/>
  <c r="N99" i="3"/>
  <c r="M99" i="3"/>
  <c r="J99" i="3"/>
  <c r="K99" i="3" s="1"/>
  <c r="H99" i="3"/>
  <c r="I99" i="3" s="1"/>
  <c r="F99" i="3"/>
  <c r="G99" i="3" s="1"/>
  <c r="E99" i="3"/>
  <c r="L99" i="3" s="1"/>
  <c r="Q99" i="3" s="1"/>
  <c r="D99" i="3"/>
  <c r="X98" i="3"/>
  <c r="W98" i="3"/>
  <c r="V98" i="3"/>
  <c r="U98" i="3"/>
  <c r="T98" i="3"/>
  <c r="S98" i="3"/>
  <c r="R98" i="3"/>
  <c r="P98" i="3"/>
  <c r="O98" i="3"/>
  <c r="N98" i="3"/>
  <c r="M98" i="3"/>
  <c r="K98" i="3"/>
  <c r="J98" i="3"/>
  <c r="I98" i="3"/>
  <c r="H98" i="3"/>
  <c r="G98" i="3"/>
  <c r="F98" i="3"/>
  <c r="E98" i="3"/>
  <c r="D98" i="3"/>
  <c r="X97" i="3"/>
  <c r="W97" i="3"/>
  <c r="V97" i="3"/>
  <c r="U97" i="3"/>
  <c r="T97" i="3"/>
  <c r="S97" i="3"/>
  <c r="R97" i="3"/>
  <c r="P97" i="3"/>
  <c r="O97" i="3"/>
  <c r="N97" i="3"/>
  <c r="M97" i="3"/>
  <c r="J97" i="3"/>
  <c r="K97" i="3" s="1"/>
  <c r="H97" i="3"/>
  <c r="I97" i="3" s="1"/>
  <c r="G97" i="3"/>
  <c r="F97" i="3"/>
  <c r="D97" i="3"/>
  <c r="E97" i="3" s="1"/>
  <c r="X96" i="3"/>
  <c r="W96" i="3"/>
  <c r="V96" i="3"/>
  <c r="U96" i="3"/>
  <c r="T96" i="3"/>
  <c r="S96" i="3"/>
  <c r="R96" i="3"/>
  <c r="P96" i="3"/>
  <c r="O96" i="3"/>
  <c r="N96" i="3"/>
  <c r="M96" i="3"/>
  <c r="K96" i="3"/>
  <c r="J96" i="3"/>
  <c r="I96" i="3"/>
  <c r="H96" i="3"/>
  <c r="G96" i="3"/>
  <c r="F96" i="3"/>
  <c r="D96" i="3"/>
  <c r="E96" i="3" s="1"/>
  <c r="L96" i="3" s="1"/>
  <c r="Q96" i="3" s="1"/>
  <c r="X95" i="3"/>
  <c r="W95" i="3"/>
  <c r="V95" i="3"/>
  <c r="U95" i="3"/>
  <c r="T95" i="3"/>
  <c r="T103" i="3" s="1"/>
  <c r="S95" i="3"/>
  <c r="R95" i="3"/>
  <c r="P95" i="3"/>
  <c r="O95" i="3"/>
  <c r="N95" i="3"/>
  <c r="M95" i="3"/>
  <c r="L95" i="3"/>
  <c r="Q95" i="3" s="1"/>
  <c r="J95" i="3"/>
  <c r="K95" i="3" s="1"/>
  <c r="I95" i="3"/>
  <c r="H95" i="3"/>
  <c r="H103" i="3" s="1"/>
  <c r="I103" i="3" s="1"/>
  <c r="F95" i="3"/>
  <c r="G95" i="3" s="1"/>
  <c r="D95" i="3"/>
  <c r="E95" i="3" s="1"/>
  <c r="W94" i="3"/>
  <c r="O94" i="3"/>
  <c r="N94" i="3"/>
  <c r="I94" i="3"/>
  <c r="X93" i="3"/>
  <c r="W93" i="3"/>
  <c r="V93" i="3"/>
  <c r="V94" i="3" s="1"/>
  <c r="U93" i="3"/>
  <c r="T93" i="3"/>
  <c r="S93" i="3"/>
  <c r="R93" i="3"/>
  <c r="P93" i="3"/>
  <c r="O93" i="3"/>
  <c r="N93" i="3"/>
  <c r="M93" i="3"/>
  <c r="K93" i="3"/>
  <c r="L93" i="3" s="1"/>
  <c r="Q93" i="3" s="1"/>
  <c r="J93" i="3"/>
  <c r="H93" i="3"/>
  <c r="I93" i="3" s="1"/>
  <c r="F93" i="3"/>
  <c r="G93" i="3" s="1"/>
  <c r="D93" i="3"/>
  <c r="E93" i="3" s="1"/>
  <c r="X92" i="3"/>
  <c r="X94" i="3" s="1"/>
  <c r="W92" i="3"/>
  <c r="V92" i="3"/>
  <c r="U92" i="3"/>
  <c r="U94" i="3" s="1"/>
  <c r="T92" i="3"/>
  <c r="T94" i="3" s="1"/>
  <c r="S92" i="3"/>
  <c r="R92" i="3"/>
  <c r="R94" i="3" s="1"/>
  <c r="P92" i="3"/>
  <c r="P94" i="3" s="1"/>
  <c r="O92" i="3"/>
  <c r="N92" i="3"/>
  <c r="M92" i="3"/>
  <c r="M94" i="3" s="1"/>
  <c r="K92" i="3"/>
  <c r="J92" i="3"/>
  <c r="J94" i="3" s="1"/>
  <c r="K94" i="3" s="1"/>
  <c r="H92" i="3"/>
  <c r="H94" i="3" s="1"/>
  <c r="G92" i="3"/>
  <c r="F92" i="3"/>
  <c r="E92" i="3"/>
  <c r="D92" i="3"/>
  <c r="D94" i="3" s="1"/>
  <c r="E94" i="3" s="1"/>
  <c r="M91" i="3"/>
  <c r="F91" i="3"/>
  <c r="G91" i="3" s="1"/>
  <c r="X90" i="3"/>
  <c r="W90" i="3"/>
  <c r="V90" i="3"/>
  <c r="U90" i="3"/>
  <c r="T90" i="3"/>
  <c r="S90" i="3"/>
  <c r="R90" i="3"/>
  <c r="P90" i="3"/>
  <c r="O90" i="3"/>
  <c r="N90" i="3"/>
  <c r="M90" i="3"/>
  <c r="J90" i="3"/>
  <c r="K90" i="3" s="1"/>
  <c r="I90" i="3"/>
  <c r="H90" i="3"/>
  <c r="G90" i="3"/>
  <c r="F90" i="3"/>
  <c r="E90" i="3"/>
  <c r="D90" i="3"/>
  <c r="X89" i="3"/>
  <c r="W89" i="3"/>
  <c r="V89" i="3"/>
  <c r="U89" i="3"/>
  <c r="T89" i="3"/>
  <c r="S89" i="3"/>
  <c r="R89" i="3"/>
  <c r="P89" i="3"/>
  <c r="O89" i="3"/>
  <c r="N89" i="3"/>
  <c r="M89" i="3"/>
  <c r="J89" i="3"/>
  <c r="K89" i="3" s="1"/>
  <c r="H89" i="3"/>
  <c r="I89" i="3" s="1"/>
  <c r="G89" i="3"/>
  <c r="F89" i="3"/>
  <c r="D89" i="3"/>
  <c r="E89" i="3" s="1"/>
  <c r="X88" i="3"/>
  <c r="W88" i="3"/>
  <c r="V88" i="3"/>
  <c r="U88" i="3"/>
  <c r="T88" i="3"/>
  <c r="S88" i="3"/>
  <c r="R88" i="3"/>
  <c r="P88" i="3"/>
  <c r="O88" i="3"/>
  <c r="N88" i="3"/>
  <c r="M88" i="3"/>
  <c r="L88" i="3"/>
  <c r="Q88" i="3" s="1"/>
  <c r="K88" i="3"/>
  <c r="J88" i="3"/>
  <c r="I88" i="3"/>
  <c r="H88" i="3"/>
  <c r="G88" i="3"/>
  <c r="F88" i="3"/>
  <c r="D88" i="3"/>
  <c r="E88" i="3" s="1"/>
  <c r="X87" i="3"/>
  <c r="W87" i="3"/>
  <c r="V87" i="3"/>
  <c r="U87" i="3"/>
  <c r="T87" i="3"/>
  <c r="S87" i="3"/>
  <c r="R87" i="3"/>
  <c r="P87" i="3"/>
  <c r="O87" i="3"/>
  <c r="N87" i="3"/>
  <c r="M87" i="3"/>
  <c r="J87" i="3"/>
  <c r="K87" i="3" s="1"/>
  <c r="I87" i="3"/>
  <c r="H87" i="3"/>
  <c r="F87" i="3"/>
  <c r="G87" i="3" s="1"/>
  <c r="L87" i="3" s="1"/>
  <c r="Q87" i="3" s="1"/>
  <c r="D87" i="3"/>
  <c r="E87" i="3" s="1"/>
  <c r="X86" i="3"/>
  <c r="W86" i="3"/>
  <c r="V86" i="3"/>
  <c r="U86" i="3"/>
  <c r="T86" i="3"/>
  <c r="S86" i="3"/>
  <c r="R86" i="3"/>
  <c r="P86" i="3"/>
  <c r="O86" i="3"/>
  <c r="N86" i="3"/>
  <c r="M86" i="3"/>
  <c r="J86" i="3"/>
  <c r="K86" i="3" s="1"/>
  <c r="I86" i="3"/>
  <c r="H86" i="3"/>
  <c r="G86" i="3"/>
  <c r="F86" i="3"/>
  <c r="D86" i="3"/>
  <c r="E86" i="3" s="1"/>
  <c r="X85" i="3"/>
  <c r="W85" i="3"/>
  <c r="V85" i="3"/>
  <c r="U85" i="3"/>
  <c r="T85" i="3"/>
  <c r="S85" i="3"/>
  <c r="R85" i="3"/>
  <c r="P85" i="3"/>
  <c r="O85" i="3"/>
  <c r="N85" i="3"/>
  <c r="N91" i="3" s="1"/>
  <c r="M85" i="3"/>
  <c r="K85" i="3"/>
  <c r="L85" i="3" s="1"/>
  <c r="Q85" i="3" s="1"/>
  <c r="J85" i="3"/>
  <c r="H85" i="3"/>
  <c r="I85" i="3" s="1"/>
  <c r="F85" i="3"/>
  <c r="G85" i="3" s="1"/>
  <c r="D85" i="3"/>
  <c r="E85" i="3" s="1"/>
  <c r="X84" i="3"/>
  <c r="X91" i="3" s="1"/>
  <c r="W84" i="3"/>
  <c r="V84" i="3"/>
  <c r="U84" i="3"/>
  <c r="T84" i="3"/>
  <c r="S84" i="3"/>
  <c r="R84" i="3"/>
  <c r="P84" i="3"/>
  <c r="O84" i="3"/>
  <c r="N84" i="3"/>
  <c r="M84" i="3"/>
  <c r="K84" i="3"/>
  <c r="J84" i="3"/>
  <c r="H84" i="3"/>
  <c r="I84" i="3" s="1"/>
  <c r="G84" i="3"/>
  <c r="F84" i="3"/>
  <c r="E84" i="3"/>
  <c r="L84" i="3" s="1"/>
  <c r="Q84" i="3" s="1"/>
  <c r="D84" i="3"/>
  <c r="X83" i="3"/>
  <c r="W83" i="3"/>
  <c r="V83" i="3"/>
  <c r="V91" i="3" s="1"/>
  <c r="U83" i="3"/>
  <c r="T83" i="3"/>
  <c r="S83" i="3"/>
  <c r="R83" i="3"/>
  <c r="P83" i="3"/>
  <c r="O83" i="3"/>
  <c r="N83" i="3"/>
  <c r="M83" i="3"/>
  <c r="J83" i="3"/>
  <c r="K83" i="3" s="1"/>
  <c r="H83" i="3"/>
  <c r="I83" i="3" s="1"/>
  <c r="F83" i="3"/>
  <c r="G83" i="3" s="1"/>
  <c r="E83" i="3"/>
  <c r="L83" i="3" s="1"/>
  <c r="Q83" i="3" s="1"/>
  <c r="D83" i="3"/>
  <c r="X82" i="3"/>
  <c r="W82" i="3"/>
  <c r="V82" i="3"/>
  <c r="U82" i="3"/>
  <c r="U91" i="3" s="1"/>
  <c r="T82" i="3"/>
  <c r="S82" i="3"/>
  <c r="R82" i="3"/>
  <c r="P82" i="3"/>
  <c r="O82" i="3"/>
  <c r="N82" i="3"/>
  <c r="M82" i="3"/>
  <c r="J82" i="3"/>
  <c r="K82" i="3" s="1"/>
  <c r="H82" i="3"/>
  <c r="I82" i="3" s="1"/>
  <c r="G82" i="3"/>
  <c r="F82" i="3"/>
  <c r="E82" i="3"/>
  <c r="D82" i="3"/>
  <c r="X81" i="3"/>
  <c r="W81" i="3"/>
  <c r="V81" i="3"/>
  <c r="U81" i="3"/>
  <c r="T81" i="3"/>
  <c r="T91" i="3" s="1"/>
  <c r="S81" i="3"/>
  <c r="S91" i="3" s="1"/>
  <c r="R81" i="3"/>
  <c r="P81" i="3"/>
  <c r="O81" i="3"/>
  <c r="O91" i="3" s="1"/>
  <c r="N81" i="3"/>
  <c r="M81" i="3"/>
  <c r="J81" i="3"/>
  <c r="H81" i="3"/>
  <c r="G81" i="3"/>
  <c r="F81" i="3"/>
  <c r="D81" i="3"/>
  <c r="U80" i="3"/>
  <c r="T80" i="3"/>
  <c r="M80" i="3"/>
  <c r="X79" i="3"/>
  <c r="W79" i="3"/>
  <c r="V79" i="3"/>
  <c r="U79" i="3"/>
  <c r="T79" i="3"/>
  <c r="S79" i="3"/>
  <c r="R79" i="3"/>
  <c r="P79" i="3"/>
  <c r="O79" i="3"/>
  <c r="N79" i="3"/>
  <c r="M79" i="3"/>
  <c r="J79" i="3"/>
  <c r="K79" i="3" s="1"/>
  <c r="I79" i="3"/>
  <c r="H79" i="3"/>
  <c r="F79" i="3"/>
  <c r="G79" i="3" s="1"/>
  <c r="D79" i="3"/>
  <c r="X78" i="3"/>
  <c r="W78" i="3"/>
  <c r="W80" i="3" s="1"/>
  <c r="V78" i="3"/>
  <c r="U78" i="3"/>
  <c r="T78" i="3"/>
  <c r="S78" i="3"/>
  <c r="R78" i="3"/>
  <c r="P78" i="3"/>
  <c r="O78" i="3"/>
  <c r="O80" i="3" s="1"/>
  <c r="N78" i="3"/>
  <c r="M78" i="3"/>
  <c r="K78" i="3"/>
  <c r="J78" i="3"/>
  <c r="I78" i="3"/>
  <c r="H78" i="3"/>
  <c r="F78" i="3"/>
  <c r="G78" i="3" s="1"/>
  <c r="E78" i="3"/>
  <c r="D78" i="3"/>
  <c r="X77" i="3"/>
  <c r="X80" i="3" s="1"/>
  <c r="W77" i="3"/>
  <c r="V77" i="3"/>
  <c r="U77" i="3"/>
  <c r="T77" i="3"/>
  <c r="S77" i="3"/>
  <c r="S80" i="3" s="1"/>
  <c r="R77" i="3"/>
  <c r="R80" i="3" s="1"/>
  <c r="P77" i="3"/>
  <c r="P80" i="3" s="1"/>
  <c r="O77" i="3"/>
  <c r="N77" i="3"/>
  <c r="M77" i="3"/>
  <c r="K77" i="3"/>
  <c r="J77" i="3"/>
  <c r="J80" i="3" s="1"/>
  <c r="K80" i="3" s="1"/>
  <c r="H77" i="3"/>
  <c r="I77" i="3" s="1"/>
  <c r="F77" i="3"/>
  <c r="D77" i="3"/>
  <c r="E77" i="3" s="1"/>
  <c r="X76" i="3"/>
  <c r="P76" i="3"/>
  <c r="K76" i="3"/>
  <c r="X75" i="3"/>
  <c r="W75" i="3"/>
  <c r="V75" i="3"/>
  <c r="U75" i="3"/>
  <c r="T75" i="3"/>
  <c r="S75" i="3"/>
  <c r="R75" i="3"/>
  <c r="P75" i="3"/>
  <c r="O75" i="3"/>
  <c r="N75" i="3"/>
  <c r="M75" i="3"/>
  <c r="J75" i="3"/>
  <c r="K75" i="3" s="1"/>
  <c r="H75" i="3"/>
  <c r="I75" i="3" s="1"/>
  <c r="F75" i="3"/>
  <c r="G75" i="3" s="1"/>
  <c r="E75" i="3"/>
  <c r="L75" i="3" s="1"/>
  <c r="Q75" i="3" s="1"/>
  <c r="D75" i="3"/>
  <c r="X74" i="3"/>
  <c r="W74" i="3"/>
  <c r="W76" i="3" s="1"/>
  <c r="V74" i="3"/>
  <c r="V76" i="3" s="1"/>
  <c r="T74" i="3"/>
  <c r="T76" i="3" s="1"/>
  <c r="S74" i="3"/>
  <c r="S76" i="3" s="1"/>
  <c r="R74" i="3"/>
  <c r="R76" i="3" s="1"/>
  <c r="P74" i="3"/>
  <c r="O74" i="3"/>
  <c r="O76" i="3" s="1"/>
  <c r="N74" i="3"/>
  <c r="N76" i="3" s="1"/>
  <c r="M74" i="3"/>
  <c r="M76" i="3" s="1"/>
  <c r="K74" i="3"/>
  <c r="J74" i="3"/>
  <c r="J76" i="3" s="1"/>
  <c r="I74" i="3"/>
  <c r="H74" i="3"/>
  <c r="F74" i="3"/>
  <c r="E74" i="3"/>
  <c r="D74" i="3"/>
  <c r="D76" i="3" s="1"/>
  <c r="E76" i="3" s="1"/>
  <c r="X73" i="3"/>
  <c r="W73" i="3"/>
  <c r="P73" i="3"/>
  <c r="O73" i="3"/>
  <c r="H73" i="3"/>
  <c r="I73" i="3" s="1"/>
  <c r="G73" i="3"/>
  <c r="X72" i="3"/>
  <c r="W72" i="3"/>
  <c r="V72" i="3"/>
  <c r="U72" i="3"/>
  <c r="T72" i="3"/>
  <c r="S72" i="3"/>
  <c r="R72" i="3"/>
  <c r="P72" i="3"/>
  <c r="O72" i="3"/>
  <c r="N72" i="3"/>
  <c r="M72" i="3"/>
  <c r="L72" i="3"/>
  <c r="Q72" i="3" s="1"/>
  <c r="K72" i="3"/>
  <c r="J72" i="3"/>
  <c r="I72" i="3"/>
  <c r="H72" i="3"/>
  <c r="G72" i="3"/>
  <c r="F72" i="3"/>
  <c r="D72" i="3"/>
  <c r="E72" i="3" s="1"/>
  <c r="X71" i="3"/>
  <c r="W71" i="3"/>
  <c r="V71" i="3"/>
  <c r="V73" i="3" s="1"/>
  <c r="U71" i="3"/>
  <c r="T71" i="3"/>
  <c r="S71" i="3"/>
  <c r="S73" i="3" s="1"/>
  <c r="R71" i="3"/>
  <c r="R73" i="3" s="1"/>
  <c r="P71" i="3"/>
  <c r="O71" i="3"/>
  <c r="N71" i="3"/>
  <c r="N73" i="3" s="1"/>
  <c r="M71" i="3"/>
  <c r="J71" i="3"/>
  <c r="I71" i="3"/>
  <c r="H71" i="3"/>
  <c r="G71" i="3"/>
  <c r="F71" i="3"/>
  <c r="F73" i="3" s="1"/>
  <c r="D71" i="3"/>
  <c r="X70" i="3"/>
  <c r="W70" i="3"/>
  <c r="V70" i="3"/>
  <c r="U70" i="3"/>
  <c r="T70" i="3"/>
  <c r="S70" i="3"/>
  <c r="R70" i="3"/>
  <c r="P70" i="3"/>
  <c r="O70" i="3"/>
  <c r="N70" i="3"/>
  <c r="M70" i="3"/>
  <c r="J70" i="3"/>
  <c r="K70" i="3" s="1"/>
  <c r="I70" i="3"/>
  <c r="H70" i="3"/>
  <c r="F70" i="3"/>
  <c r="G70" i="3" s="1"/>
  <c r="D70" i="3"/>
  <c r="E70" i="3" s="1"/>
  <c r="V69" i="3"/>
  <c r="T69" i="3"/>
  <c r="S69" i="3"/>
  <c r="N69" i="3"/>
  <c r="D69" i="3"/>
  <c r="E69" i="3" s="1"/>
  <c r="X68" i="3"/>
  <c r="W68" i="3"/>
  <c r="V68" i="3"/>
  <c r="U68" i="3"/>
  <c r="T68" i="3"/>
  <c r="S68" i="3"/>
  <c r="R68" i="3"/>
  <c r="P68" i="3"/>
  <c r="O68" i="3"/>
  <c r="N68" i="3"/>
  <c r="M68" i="3"/>
  <c r="K68" i="3"/>
  <c r="J68" i="3"/>
  <c r="H68" i="3"/>
  <c r="I68" i="3" s="1"/>
  <c r="G68" i="3"/>
  <c r="F68" i="3"/>
  <c r="D68" i="3"/>
  <c r="E68" i="3" s="1"/>
  <c r="X67" i="3"/>
  <c r="X69" i="3" s="1"/>
  <c r="W67" i="3"/>
  <c r="W69" i="3" s="1"/>
  <c r="V67" i="3"/>
  <c r="U67" i="3"/>
  <c r="U69" i="3" s="1"/>
  <c r="T67" i="3"/>
  <c r="S67" i="3"/>
  <c r="R67" i="3"/>
  <c r="R69" i="3" s="1"/>
  <c r="P67" i="3"/>
  <c r="P69" i="3" s="1"/>
  <c r="O67" i="3"/>
  <c r="O69" i="3" s="1"/>
  <c r="N67" i="3"/>
  <c r="M67" i="3"/>
  <c r="M69" i="3" s="1"/>
  <c r="J67" i="3"/>
  <c r="J69" i="3" s="1"/>
  <c r="K69" i="3" s="1"/>
  <c r="H67" i="3"/>
  <c r="G67" i="3"/>
  <c r="F67" i="3"/>
  <c r="F69" i="3" s="1"/>
  <c r="G69" i="3" s="1"/>
  <c r="E67" i="3"/>
  <c r="D67" i="3"/>
  <c r="M66" i="3"/>
  <c r="J66" i="3"/>
  <c r="K66" i="3" s="1"/>
  <c r="X65" i="3"/>
  <c r="W65" i="3"/>
  <c r="V65" i="3"/>
  <c r="U65" i="3"/>
  <c r="T65" i="3"/>
  <c r="S65" i="3"/>
  <c r="R65" i="3"/>
  <c r="P65" i="3"/>
  <c r="O65" i="3"/>
  <c r="N65" i="3"/>
  <c r="M65" i="3"/>
  <c r="J65" i="3"/>
  <c r="K65" i="3" s="1"/>
  <c r="I65" i="3"/>
  <c r="H65" i="3"/>
  <c r="G65" i="3"/>
  <c r="F65" i="3"/>
  <c r="D65" i="3"/>
  <c r="E65" i="3" s="1"/>
  <c r="X64" i="3"/>
  <c r="W64" i="3"/>
  <c r="V64" i="3"/>
  <c r="U64" i="3"/>
  <c r="U66" i="3" s="1"/>
  <c r="T64" i="3"/>
  <c r="S64" i="3"/>
  <c r="R64" i="3"/>
  <c r="P64" i="3"/>
  <c r="O64" i="3"/>
  <c r="N64" i="3"/>
  <c r="M64" i="3"/>
  <c r="K64" i="3"/>
  <c r="J64" i="3"/>
  <c r="I64" i="3"/>
  <c r="H64" i="3"/>
  <c r="G64" i="3"/>
  <c r="F64" i="3"/>
  <c r="D64" i="3"/>
  <c r="E64" i="3" s="1"/>
  <c r="L64" i="3" s="1"/>
  <c r="Q64" i="3" s="1"/>
  <c r="X63" i="3"/>
  <c r="W63" i="3"/>
  <c r="V63" i="3"/>
  <c r="U63" i="3"/>
  <c r="T63" i="3"/>
  <c r="T66" i="3" s="1"/>
  <c r="S63" i="3"/>
  <c r="S66" i="3" s="1"/>
  <c r="R63" i="3"/>
  <c r="R66" i="3" s="1"/>
  <c r="P63" i="3"/>
  <c r="O63" i="3"/>
  <c r="N63" i="3"/>
  <c r="M63" i="3"/>
  <c r="J63" i="3"/>
  <c r="K63" i="3" s="1"/>
  <c r="I63" i="3"/>
  <c r="L63" i="3" s="1"/>
  <c r="Q63" i="3" s="1"/>
  <c r="H63" i="3"/>
  <c r="F63" i="3"/>
  <c r="G63" i="3" s="1"/>
  <c r="D63" i="3"/>
  <c r="E63" i="3" s="1"/>
  <c r="X62" i="3"/>
  <c r="X66" i="3" s="1"/>
  <c r="W62" i="3"/>
  <c r="W66" i="3" s="1"/>
  <c r="V62" i="3"/>
  <c r="U62" i="3"/>
  <c r="T62" i="3"/>
  <c r="S62" i="3"/>
  <c r="R62" i="3"/>
  <c r="P62" i="3"/>
  <c r="P66" i="3" s="1"/>
  <c r="O62" i="3"/>
  <c r="O66" i="3" s="1"/>
  <c r="N62" i="3"/>
  <c r="N66" i="3" s="1"/>
  <c r="M62" i="3"/>
  <c r="K62" i="3"/>
  <c r="J62" i="3"/>
  <c r="H62" i="3"/>
  <c r="H66" i="3" s="1"/>
  <c r="I66" i="3" s="1"/>
  <c r="F62" i="3"/>
  <c r="E62" i="3"/>
  <c r="D62" i="3"/>
  <c r="V61" i="3"/>
  <c r="F61" i="3"/>
  <c r="G61" i="3" s="1"/>
  <c r="X60" i="3"/>
  <c r="W60" i="3"/>
  <c r="V60" i="3"/>
  <c r="U60" i="3"/>
  <c r="T60" i="3"/>
  <c r="S60" i="3"/>
  <c r="R60" i="3"/>
  <c r="P60" i="3"/>
  <c r="O60" i="3"/>
  <c r="N60" i="3"/>
  <c r="M60" i="3"/>
  <c r="J60" i="3"/>
  <c r="K60" i="3" s="1"/>
  <c r="H60" i="3"/>
  <c r="I60" i="3" s="1"/>
  <c r="F60" i="3"/>
  <c r="G60" i="3" s="1"/>
  <c r="D60" i="3"/>
  <c r="E60" i="3" s="1"/>
  <c r="X59" i="3"/>
  <c r="W59" i="3"/>
  <c r="V59" i="3"/>
  <c r="U59" i="3"/>
  <c r="T59" i="3"/>
  <c r="S59" i="3"/>
  <c r="R59" i="3"/>
  <c r="P59" i="3"/>
  <c r="O59" i="3"/>
  <c r="N59" i="3"/>
  <c r="M59" i="3"/>
  <c r="J59" i="3"/>
  <c r="K59" i="3" s="1"/>
  <c r="H59" i="3"/>
  <c r="I59" i="3" s="1"/>
  <c r="F59" i="3"/>
  <c r="G59" i="3" s="1"/>
  <c r="E59" i="3"/>
  <c r="D59" i="3"/>
  <c r="X58" i="3"/>
  <c r="W58" i="3"/>
  <c r="V58" i="3"/>
  <c r="U58" i="3"/>
  <c r="T58" i="3"/>
  <c r="S58" i="3"/>
  <c r="R58" i="3"/>
  <c r="P58" i="3"/>
  <c r="O58" i="3"/>
  <c r="N58" i="3"/>
  <c r="M58" i="3"/>
  <c r="M61" i="3" s="1"/>
  <c r="J58" i="3"/>
  <c r="K58" i="3" s="1"/>
  <c r="I58" i="3"/>
  <c r="H58" i="3"/>
  <c r="F58" i="3"/>
  <c r="G58" i="3" s="1"/>
  <c r="D58" i="3"/>
  <c r="E58" i="3" s="1"/>
  <c r="L58" i="3" s="1"/>
  <c r="Q58" i="3" s="1"/>
  <c r="X57" i="3"/>
  <c r="W57" i="3"/>
  <c r="V57" i="3"/>
  <c r="U57" i="3"/>
  <c r="T57" i="3"/>
  <c r="S57" i="3"/>
  <c r="R57" i="3"/>
  <c r="P57" i="3"/>
  <c r="O57" i="3"/>
  <c r="N57" i="3"/>
  <c r="M57" i="3"/>
  <c r="J57" i="3"/>
  <c r="K57" i="3" s="1"/>
  <c r="H57" i="3"/>
  <c r="I57" i="3" s="1"/>
  <c r="G57" i="3"/>
  <c r="F57" i="3"/>
  <c r="E57" i="3"/>
  <c r="D57" i="3"/>
  <c r="X56" i="3"/>
  <c r="W56" i="3"/>
  <c r="V56" i="3"/>
  <c r="U56" i="3"/>
  <c r="T56" i="3"/>
  <c r="S56" i="3"/>
  <c r="R56" i="3"/>
  <c r="P56" i="3"/>
  <c r="O56" i="3"/>
  <c r="N56" i="3"/>
  <c r="N61" i="3" s="1"/>
  <c r="M56" i="3"/>
  <c r="J56" i="3"/>
  <c r="K56" i="3" s="1"/>
  <c r="H56" i="3"/>
  <c r="I56" i="3" s="1"/>
  <c r="F56" i="3"/>
  <c r="G56" i="3" s="1"/>
  <c r="D56" i="3"/>
  <c r="E56" i="3" s="1"/>
  <c r="L56" i="3" s="1"/>
  <c r="Q56" i="3" s="1"/>
  <c r="X55" i="3"/>
  <c r="W55" i="3"/>
  <c r="V55" i="3"/>
  <c r="U55" i="3"/>
  <c r="T55" i="3"/>
  <c r="T61" i="3" s="1"/>
  <c r="S55" i="3"/>
  <c r="S61" i="3" s="1"/>
  <c r="R55" i="3"/>
  <c r="P55" i="3"/>
  <c r="P61" i="3" s="1"/>
  <c r="O55" i="3"/>
  <c r="O61" i="3" s="1"/>
  <c r="N55" i="3"/>
  <c r="M55" i="3"/>
  <c r="J55" i="3"/>
  <c r="I55" i="3"/>
  <c r="H55" i="3"/>
  <c r="G55" i="3"/>
  <c r="F55" i="3"/>
  <c r="D55" i="3"/>
  <c r="E55" i="3" s="1"/>
  <c r="W54" i="3"/>
  <c r="O54" i="3"/>
  <c r="N54" i="3"/>
  <c r="X53" i="3"/>
  <c r="W53" i="3"/>
  <c r="V53" i="3"/>
  <c r="V54" i="3" s="1"/>
  <c r="U53" i="3"/>
  <c r="T53" i="3"/>
  <c r="S53" i="3"/>
  <c r="R53" i="3"/>
  <c r="P53" i="3"/>
  <c r="O53" i="3"/>
  <c r="N53" i="3"/>
  <c r="M53" i="3"/>
  <c r="K53" i="3"/>
  <c r="J53" i="3"/>
  <c r="I53" i="3"/>
  <c r="H53" i="3"/>
  <c r="F53" i="3"/>
  <c r="D53" i="3"/>
  <c r="E53" i="3" s="1"/>
  <c r="X52" i="3"/>
  <c r="X54" i="3" s="1"/>
  <c r="W52" i="3"/>
  <c r="V52" i="3"/>
  <c r="U52" i="3"/>
  <c r="T52" i="3"/>
  <c r="T54" i="3" s="1"/>
  <c r="S52" i="3"/>
  <c r="S54" i="3" s="1"/>
  <c r="R52" i="3"/>
  <c r="R54" i="3" s="1"/>
  <c r="P52" i="3"/>
  <c r="P54" i="3" s="1"/>
  <c r="O52" i="3"/>
  <c r="N52" i="3"/>
  <c r="M52" i="3"/>
  <c r="J52" i="3"/>
  <c r="H52" i="3"/>
  <c r="F52" i="3"/>
  <c r="G52" i="3" s="1"/>
  <c r="D52" i="3"/>
  <c r="X51" i="3"/>
  <c r="W51" i="3"/>
  <c r="V51" i="3"/>
  <c r="U51" i="3"/>
  <c r="T51" i="3"/>
  <c r="S51" i="3"/>
  <c r="R51" i="3"/>
  <c r="P51" i="3"/>
  <c r="O51" i="3"/>
  <c r="N51" i="3"/>
  <c r="M51" i="3"/>
  <c r="K51" i="3"/>
  <c r="J51" i="3"/>
  <c r="H51" i="3"/>
  <c r="I51" i="3" s="1"/>
  <c r="G51" i="3"/>
  <c r="F51" i="3"/>
  <c r="E51" i="3"/>
  <c r="D51" i="3"/>
  <c r="X50" i="3"/>
  <c r="W50" i="3"/>
  <c r="V50" i="3"/>
  <c r="U50" i="3"/>
  <c r="T50" i="3"/>
  <c r="S50" i="3"/>
  <c r="R50" i="3"/>
  <c r="P50" i="3"/>
  <c r="O50" i="3"/>
  <c r="N50" i="3"/>
  <c r="M50" i="3"/>
  <c r="K50" i="3"/>
  <c r="L50" i="3" s="1"/>
  <c r="Q50" i="3" s="1"/>
  <c r="J50" i="3"/>
  <c r="H50" i="3"/>
  <c r="I50" i="3" s="1"/>
  <c r="G50" i="3"/>
  <c r="F50" i="3"/>
  <c r="E50" i="3"/>
  <c r="D50" i="3"/>
  <c r="X49" i="3"/>
  <c r="W49" i="3"/>
  <c r="J49" i="3"/>
  <c r="K49" i="3" s="1"/>
  <c r="H49" i="3"/>
  <c r="I49" i="3" s="1"/>
  <c r="X48" i="3"/>
  <c r="W48" i="3"/>
  <c r="V48" i="3"/>
  <c r="U48" i="3"/>
  <c r="T48" i="3"/>
  <c r="S48" i="3"/>
  <c r="R48" i="3"/>
  <c r="P48" i="3"/>
  <c r="O48" i="3"/>
  <c r="N48" i="3"/>
  <c r="M48" i="3"/>
  <c r="K48" i="3"/>
  <c r="J48" i="3"/>
  <c r="H48" i="3"/>
  <c r="I48" i="3" s="1"/>
  <c r="G48" i="3"/>
  <c r="F48" i="3"/>
  <c r="D48" i="3"/>
  <c r="E48" i="3" s="1"/>
  <c r="X47" i="3"/>
  <c r="W47" i="3"/>
  <c r="V47" i="3"/>
  <c r="U47" i="3"/>
  <c r="T47" i="3"/>
  <c r="S47" i="3"/>
  <c r="R47" i="3"/>
  <c r="R49" i="3" s="1"/>
  <c r="P47" i="3"/>
  <c r="O47" i="3"/>
  <c r="N47" i="3"/>
  <c r="M47" i="3"/>
  <c r="L47" i="3"/>
  <c r="Q47" i="3" s="1"/>
  <c r="J47" i="3"/>
  <c r="K47" i="3" s="1"/>
  <c r="I47" i="3"/>
  <c r="H47" i="3"/>
  <c r="F47" i="3"/>
  <c r="G47" i="3" s="1"/>
  <c r="D47" i="3"/>
  <c r="E47" i="3" s="1"/>
  <c r="X46" i="3"/>
  <c r="W46" i="3"/>
  <c r="V46" i="3"/>
  <c r="U46" i="3"/>
  <c r="T46" i="3"/>
  <c r="S46" i="3"/>
  <c r="R46" i="3"/>
  <c r="P46" i="3"/>
  <c r="P49" i="3" s="1"/>
  <c r="O46" i="3"/>
  <c r="O49" i="3" s="1"/>
  <c r="N46" i="3"/>
  <c r="M46" i="3"/>
  <c r="K46" i="3"/>
  <c r="J46" i="3"/>
  <c r="I46" i="3"/>
  <c r="H46" i="3"/>
  <c r="F46" i="3"/>
  <c r="G46" i="3" s="1"/>
  <c r="E46" i="3"/>
  <c r="D46" i="3"/>
  <c r="X45" i="3"/>
  <c r="W45" i="3"/>
  <c r="V45" i="3"/>
  <c r="V49" i="3" s="1"/>
  <c r="U45" i="3"/>
  <c r="U49" i="3" s="1"/>
  <c r="T45" i="3"/>
  <c r="S45" i="3"/>
  <c r="S49" i="3" s="1"/>
  <c r="R45" i="3"/>
  <c r="P45" i="3"/>
  <c r="O45" i="3"/>
  <c r="N45" i="3"/>
  <c r="N49" i="3" s="1"/>
  <c r="M45" i="3"/>
  <c r="M49" i="3" s="1"/>
  <c r="K45" i="3"/>
  <c r="J45" i="3"/>
  <c r="H45" i="3"/>
  <c r="I45" i="3" s="1"/>
  <c r="F45" i="3"/>
  <c r="D45" i="3"/>
  <c r="X44" i="3"/>
  <c r="R44" i="3"/>
  <c r="H44" i="3"/>
  <c r="I44" i="3" s="1"/>
  <c r="X43" i="3"/>
  <c r="W43" i="3"/>
  <c r="V43" i="3"/>
  <c r="U43" i="3"/>
  <c r="T43" i="3"/>
  <c r="S43" i="3"/>
  <c r="R43" i="3"/>
  <c r="P43" i="3"/>
  <c r="O43" i="3"/>
  <c r="N43" i="3"/>
  <c r="M43" i="3"/>
  <c r="K43" i="3"/>
  <c r="J43" i="3"/>
  <c r="H43" i="3"/>
  <c r="I43" i="3" s="1"/>
  <c r="F43" i="3"/>
  <c r="G43" i="3" s="1"/>
  <c r="E43" i="3"/>
  <c r="D43" i="3"/>
  <c r="X42" i="3"/>
  <c r="W42" i="3"/>
  <c r="V42" i="3"/>
  <c r="U42" i="3"/>
  <c r="T42" i="3"/>
  <c r="S42" i="3"/>
  <c r="S44" i="3" s="1"/>
  <c r="R42" i="3"/>
  <c r="P42" i="3"/>
  <c r="O42" i="3"/>
  <c r="N42" i="3"/>
  <c r="M42" i="3"/>
  <c r="J42" i="3"/>
  <c r="K42" i="3" s="1"/>
  <c r="H42" i="3"/>
  <c r="I42" i="3" s="1"/>
  <c r="L42" i="3" s="1"/>
  <c r="Q42" i="3" s="1"/>
  <c r="G42" i="3"/>
  <c r="F42" i="3"/>
  <c r="E42" i="3"/>
  <c r="D42" i="3"/>
  <c r="X41" i="3"/>
  <c r="W41" i="3"/>
  <c r="V41" i="3"/>
  <c r="V44" i="3" s="1"/>
  <c r="U41" i="3"/>
  <c r="U44" i="3" s="1"/>
  <c r="T41" i="3"/>
  <c r="T44" i="3" s="1"/>
  <c r="S41" i="3"/>
  <c r="R41" i="3"/>
  <c r="P41" i="3"/>
  <c r="P44" i="3" s="1"/>
  <c r="O41" i="3"/>
  <c r="N41" i="3"/>
  <c r="N44" i="3" s="1"/>
  <c r="M41" i="3"/>
  <c r="J41" i="3"/>
  <c r="I41" i="3"/>
  <c r="H41" i="3"/>
  <c r="G41" i="3"/>
  <c r="F41" i="3"/>
  <c r="D41" i="3"/>
  <c r="E41" i="3" s="1"/>
  <c r="W40" i="3"/>
  <c r="U40" i="3"/>
  <c r="M40" i="3"/>
  <c r="D40" i="3"/>
  <c r="E40" i="3" s="1"/>
  <c r="X39" i="3"/>
  <c r="W39" i="3"/>
  <c r="V39" i="3"/>
  <c r="U39" i="3"/>
  <c r="T39" i="3"/>
  <c r="T40" i="3" s="1"/>
  <c r="S39" i="3"/>
  <c r="R39" i="3"/>
  <c r="P39" i="3"/>
  <c r="O39" i="3"/>
  <c r="N39" i="3"/>
  <c r="M39" i="3"/>
  <c r="L39" i="3"/>
  <c r="Q39" i="3" s="1"/>
  <c r="J39" i="3"/>
  <c r="K39" i="3" s="1"/>
  <c r="I39" i="3"/>
  <c r="H39" i="3"/>
  <c r="G39" i="3"/>
  <c r="F39" i="3"/>
  <c r="D39" i="3"/>
  <c r="E39" i="3" s="1"/>
  <c r="X38" i="3"/>
  <c r="X40" i="3" s="1"/>
  <c r="W38" i="3"/>
  <c r="V38" i="3"/>
  <c r="V40" i="3" s="1"/>
  <c r="U38" i="3"/>
  <c r="T38" i="3"/>
  <c r="S38" i="3"/>
  <c r="R38" i="3"/>
  <c r="P38" i="3"/>
  <c r="P40" i="3" s="1"/>
  <c r="O38" i="3"/>
  <c r="O40" i="3" s="1"/>
  <c r="N38" i="3"/>
  <c r="N40" i="3" s="1"/>
  <c r="M38" i="3"/>
  <c r="K38" i="3"/>
  <c r="J38" i="3"/>
  <c r="H38" i="3"/>
  <c r="H40" i="3" s="1"/>
  <c r="I40" i="3" s="1"/>
  <c r="G38" i="3"/>
  <c r="F38" i="3"/>
  <c r="F40" i="3" s="1"/>
  <c r="G40" i="3" s="1"/>
  <c r="D38" i="3"/>
  <c r="E38" i="3" s="1"/>
  <c r="V37" i="3"/>
  <c r="M37" i="3"/>
  <c r="G37" i="3"/>
  <c r="X36" i="3"/>
  <c r="W36" i="3"/>
  <c r="V36" i="3"/>
  <c r="U36" i="3"/>
  <c r="T36" i="3"/>
  <c r="S36" i="3"/>
  <c r="R36" i="3"/>
  <c r="P36" i="3"/>
  <c r="O36" i="3"/>
  <c r="N36" i="3"/>
  <c r="M36" i="3"/>
  <c r="J36" i="3"/>
  <c r="K36" i="3" s="1"/>
  <c r="I36" i="3"/>
  <c r="H36" i="3"/>
  <c r="F36" i="3"/>
  <c r="G36" i="3" s="1"/>
  <c r="D36" i="3"/>
  <c r="E36" i="3" s="1"/>
  <c r="L36" i="3" s="1"/>
  <c r="Q36" i="3" s="1"/>
  <c r="X35" i="3"/>
  <c r="X37" i="3" s="1"/>
  <c r="W35" i="3"/>
  <c r="W37" i="3" s="1"/>
  <c r="V35" i="3"/>
  <c r="U35" i="3"/>
  <c r="U37" i="3" s="1"/>
  <c r="T35" i="3"/>
  <c r="T37" i="3" s="1"/>
  <c r="S35" i="3"/>
  <c r="S37" i="3" s="1"/>
  <c r="R35" i="3"/>
  <c r="P35" i="3"/>
  <c r="P37" i="3" s="1"/>
  <c r="O35" i="3"/>
  <c r="O37" i="3" s="1"/>
  <c r="N35" i="3"/>
  <c r="N37" i="3" s="1"/>
  <c r="M35" i="3"/>
  <c r="J35" i="3"/>
  <c r="J37" i="3" s="1"/>
  <c r="K37" i="3" s="1"/>
  <c r="I35" i="3"/>
  <c r="H35" i="3"/>
  <c r="H37" i="3" s="1"/>
  <c r="I37" i="3" s="1"/>
  <c r="G35" i="3"/>
  <c r="F35" i="3"/>
  <c r="F37" i="3" s="1"/>
  <c r="D35" i="3"/>
  <c r="E35" i="3" s="1"/>
  <c r="X34" i="3"/>
  <c r="W34" i="3"/>
  <c r="V34" i="3"/>
  <c r="U34" i="3"/>
  <c r="T34" i="3"/>
  <c r="S34" i="3"/>
  <c r="R34" i="3"/>
  <c r="P34" i="3"/>
  <c r="O34" i="3"/>
  <c r="N34" i="3"/>
  <c r="M34" i="3"/>
  <c r="K34" i="3"/>
  <c r="L34" i="3" s="1"/>
  <c r="Q34" i="3" s="1"/>
  <c r="J34" i="3"/>
  <c r="H34" i="3"/>
  <c r="I34" i="3" s="1"/>
  <c r="F34" i="3"/>
  <c r="G34" i="3" s="1"/>
  <c r="D34" i="3"/>
  <c r="E34" i="3" s="1"/>
  <c r="X33" i="3"/>
  <c r="W33" i="3"/>
  <c r="V33" i="3"/>
  <c r="U33" i="3"/>
  <c r="T33" i="3"/>
  <c r="S33" i="3"/>
  <c r="R33" i="3"/>
  <c r="P33" i="3"/>
  <c r="O33" i="3"/>
  <c r="N33" i="3"/>
  <c r="M33" i="3"/>
  <c r="K33" i="3"/>
  <c r="J33" i="3"/>
  <c r="H33" i="3"/>
  <c r="I33" i="3" s="1"/>
  <c r="F33" i="3"/>
  <c r="G33" i="3" s="1"/>
  <c r="D33" i="3"/>
  <c r="E33" i="3" s="1"/>
  <c r="X32" i="3"/>
  <c r="U32" i="3"/>
  <c r="F32" i="3"/>
  <c r="G32" i="3" s="1"/>
  <c r="X31" i="3"/>
  <c r="W31" i="3"/>
  <c r="V31" i="3"/>
  <c r="U31" i="3"/>
  <c r="T31" i="3"/>
  <c r="S31" i="3"/>
  <c r="R31" i="3"/>
  <c r="P31" i="3"/>
  <c r="O31" i="3"/>
  <c r="N31" i="3"/>
  <c r="M31" i="3"/>
  <c r="J31" i="3"/>
  <c r="K31" i="3" s="1"/>
  <c r="I31" i="3"/>
  <c r="H31" i="3"/>
  <c r="F31" i="3"/>
  <c r="G31" i="3" s="1"/>
  <c r="E31" i="3"/>
  <c r="D31" i="3"/>
  <c r="X30" i="3"/>
  <c r="W30" i="3"/>
  <c r="V30" i="3"/>
  <c r="U30" i="3"/>
  <c r="T30" i="3"/>
  <c r="S30" i="3"/>
  <c r="R30" i="3"/>
  <c r="P30" i="3"/>
  <c r="P32" i="3" s="1"/>
  <c r="O30" i="3"/>
  <c r="N30" i="3"/>
  <c r="M30" i="3"/>
  <c r="J30" i="3"/>
  <c r="K30" i="3" s="1"/>
  <c r="H30" i="3"/>
  <c r="I30" i="3" s="1"/>
  <c r="G30" i="3"/>
  <c r="F30" i="3"/>
  <c r="D30" i="3"/>
  <c r="E30" i="3" s="1"/>
  <c r="L30" i="3" s="1"/>
  <c r="X29" i="3"/>
  <c r="W29" i="3"/>
  <c r="V29" i="3"/>
  <c r="U29" i="3"/>
  <c r="T29" i="3"/>
  <c r="S29" i="3"/>
  <c r="R29" i="3"/>
  <c r="P29" i="3"/>
  <c r="O29" i="3"/>
  <c r="N29" i="3"/>
  <c r="M29" i="3"/>
  <c r="M32" i="3" s="1"/>
  <c r="K29" i="3"/>
  <c r="J29" i="3"/>
  <c r="H29" i="3"/>
  <c r="I29" i="3" s="1"/>
  <c r="G29" i="3"/>
  <c r="F29" i="3"/>
  <c r="D29" i="3"/>
  <c r="E29" i="3" s="1"/>
  <c r="L29" i="3" s="1"/>
  <c r="Q29" i="3" s="1"/>
  <c r="X28" i="3"/>
  <c r="W28" i="3"/>
  <c r="V28" i="3"/>
  <c r="U28" i="3"/>
  <c r="T28" i="3"/>
  <c r="S28" i="3"/>
  <c r="R28" i="3"/>
  <c r="P28" i="3"/>
  <c r="O28" i="3"/>
  <c r="N28" i="3"/>
  <c r="M28" i="3"/>
  <c r="L28" i="3"/>
  <c r="Q28" i="3" s="1"/>
  <c r="J28" i="3"/>
  <c r="K28" i="3" s="1"/>
  <c r="I28" i="3"/>
  <c r="H28" i="3"/>
  <c r="F28" i="3"/>
  <c r="G28" i="3" s="1"/>
  <c r="D28" i="3"/>
  <c r="E28" i="3" s="1"/>
  <c r="X27" i="3"/>
  <c r="W27" i="3"/>
  <c r="W32" i="3" s="1"/>
  <c r="V27" i="3"/>
  <c r="V32" i="3" s="1"/>
  <c r="U27" i="3"/>
  <c r="T27" i="3"/>
  <c r="S27" i="3"/>
  <c r="R27" i="3"/>
  <c r="P27" i="3"/>
  <c r="O27" i="3"/>
  <c r="O32" i="3" s="1"/>
  <c r="N27" i="3"/>
  <c r="N32" i="3" s="1"/>
  <c r="M27" i="3"/>
  <c r="J27" i="3"/>
  <c r="I27" i="3"/>
  <c r="H27" i="3"/>
  <c r="G27" i="3"/>
  <c r="F27" i="3"/>
  <c r="E27" i="3"/>
  <c r="D27" i="3"/>
  <c r="D32" i="3" s="1"/>
  <c r="E32" i="3" s="1"/>
  <c r="F26" i="3"/>
  <c r="G26" i="3" s="1"/>
  <c r="D26" i="3"/>
  <c r="E26" i="3" s="1"/>
  <c r="X25" i="3"/>
  <c r="W25" i="3"/>
  <c r="V25" i="3"/>
  <c r="U25" i="3"/>
  <c r="T25" i="3"/>
  <c r="S25" i="3"/>
  <c r="S26" i="3" s="1"/>
  <c r="R25" i="3"/>
  <c r="P25" i="3"/>
  <c r="O25" i="3"/>
  <c r="N25" i="3"/>
  <c r="M25" i="3"/>
  <c r="K25" i="3"/>
  <c r="J25" i="3"/>
  <c r="H25" i="3"/>
  <c r="I25" i="3" s="1"/>
  <c r="G25" i="3"/>
  <c r="F25" i="3"/>
  <c r="D25" i="3"/>
  <c r="E25" i="3" s="1"/>
  <c r="X24" i="3"/>
  <c r="W24" i="3"/>
  <c r="V24" i="3"/>
  <c r="V26" i="3" s="1"/>
  <c r="U24" i="3"/>
  <c r="T24" i="3"/>
  <c r="S24" i="3"/>
  <c r="R24" i="3"/>
  <c r="P24" i="3"/>
  <c r="O24" i="3"/>
  <c r="N24" i="3"/>
  <c r="N26" i="3" s="1"/>
  <c r="M24" i="3"/>
  <c r="J24" i="3"/>
  <c r="K24" i="3" s="1"/>
  <c r="H24" i="3"/>
  <c r="I24" i="3" s="1"/>
  <c r="F24" i="3"/>
  <c r="G24" i="3" s="1"/>
  <c r="E24" i="3"/>
  <c r="D24" i="3"/>
  <c r="X23" i="3"/>
  <c r="W23" i="3"/>
  <c r="V23" i="3"/>
  <c r="U23" i="3"/>
  <c r="T23" i="3"/>
  <c r="S23" i="3"/>
  <c r="R23" i="3"/>
  <c r="P23" i="3"/>
  <c r="O23" i="3"/>
  <c r="N23" i="3"/>
  <c r="M23" i="3"/>
  <c r="J23" i="3"/>
  <c r="J26" i="3" s="1"/>
  <c r="K26" i="3" s="1"/>
  <c r="I23" i="3"/>
  <c r="H23" i="3"/>
  <c r="F23" i="3"/>
  <c r="G23" i="3" s="1"/>
  <c r="E23" i="3"/>
  <c r="D23" i="3"/>
  <c r="X22" i="3"/>
  <c r="W22" i="3"/>
  <c r="V22" i="3"/>
  <c r="U22" i="3"/>
  <c r="T22" i="3"/>
  <c r="S22" i="3"/>
  <c r="R22" i="3"/>
  <c r="P22" i="3"/>
  <c r="O22" i="3"/>
  <c r="N22" i="3"/>
  <c r="M22" i="3"/>
  <c r="J22" i="3"/>
  <c r="K22" i="3" s="1"/>
  <c r="H22" i="3"/>
  <c r="I22" i="3" s="1"/>
  <c r="G22" i="3"/>
  <c r="F22" i="3"/>
  <c r="D22" i="3"/>
  <c r="E22" i="3" s="1"/>
  <c r="L22" i="3" s="1"/>
  <c r="Q22" i="3" s="1"/>
  <c r="X21" i="3"/>
  <c r="X26" i="3" s="1"/>
  <c r="W21" i="3"/>
  <c r="V21" i="3"/>
  <c r="U21" i="3"/>
  <c r="T21" i="3"/>
  <c r="T26" i="3" s="1"/>
  <c r="S21" i="3"/>
  <c r="R21" i="3"/>
  <c r="R26" i="3" s="1"/>
  <c r="P21" i="3"/>
  <c r="O21" i="3"/>
  <c r="N21" i="3"/>
  <c r="M21" i="3"/>
  <c r="J21" i="3"/>
  <c r="K21" i="3" s="1"/>
  <c r="H21" i="3"/>
  <c r="I21" i="3" s="1"/>
  <c r="G21" i="3"/>
  <c r="F21" i="3"/>
  <c r="D21" i="3"/>
  <c r="E21" i="3" s="1"/>
  <c r="L21" i="3" s="1"/>
  <c r="Q21" i="3" s="1"/>
  <c r="T20" i="3"/>
  <c r="R20" i="3"/>
  <c r="J20" i="3"/>
  <c r="K20" i="3" s="1"/>
  <c r="D20" i="3"/>
  <c r="E20" i="3" s="1"/>
  <c r="X19" i="3"/>
  <c r="W19" i="3"/>
  <c r="V19" i="3"/>
  <c r="U19" i="3"/>
  <c r="T19" i="3"/>
  <c r="S19" i="3"/>
  <c r="R19" i="3"/>
  <c r="P19" i="3"/>
  <c r="O19" i="3"/>
  <c r="N19" i="3"/>
  <c r="M19" i="3"/>
  <c r="J19" i="3"/>
  <c r="K19" i="3" s="1"/>
  <c r="I19" i="3"/>
  <c r="H19" i="3"/>
  <c r="F19" i="3"/>
  <c r="G19" i="3" s="1"/>
  <c r="D19" i="3"/>
  <c r="E19" i="3" s="1"/>
  <c r="X18" i="3"/>
  <c r="X20" i="3" s="1"/>
  <c r="W18" i="3"/>
  <c r="V18" i="3"/>
  <c r="V20" i="3" s="1"/>
  <c r="U18" i="3"/>
  <c r="U20" i="3" s="1"/>
  <c r="T18" i="3"/>
  <c r="S18" i="3"/>
  <c r="S20" i="3" s="1"/>
  <c r="R18" i="3"/>
  <c r="P18" i="3"/>
  <c r="P20" i="3" s="1"/>
  <c r="O18" i="3"/>
  <c r="N18" i="3"/>
  <c r="N20" i="3" s="1"/>
  <c r="M18" i="3"/>
  <c r="M20" i="3" s="1"/>
  <c r="K18" i="3"/>
  <c r="J18" i="3"/>
  <c r="H18" i="3"/>
  <c r="H20" i="3" s="1"/>
  <c r="I20" i="3" s="1"/>
  <c r="F18" i="3"/>
  <c r="D18" i="3"/>
  <c r="E18" i="3" s="1"/>
  <c r="H17" i="3"/>
  <c r="I17" i="3" s="1"/>
  <c r="X16" i="3"/>
  <c r="W16" i="3"/>
  <c r="V16" i="3"/>
  <c r="U16" i="3"/>
  <c r="T16" i="3"/>
  <c r="S16" i="3"/>
  <c r="R16" i="3"/>
  <c r="P16" i="3"/>
  <c r="P17" i="3" s="1"/>
  <c r="O16" i="3"/>
  <c r="N16" i="3"/>
  <c r="M16" i="3"/>
  <c r="J16" i="3"/>
  <c r="K16" i="3" s="1"/>
  <c r="H16" i="3"/>
  <c r="I16" i="3" s="1"/>
  <c r="F16" i="3"/>
  <c r="G16" i="3" s="1"/>
  <c r="E16" i="3"/>
  <c r="D16" i="3"/>
  <c r="X15" i="3"/>
  <c r="W15" i="3"/>
  <c r="V15" i="3"/>
  <c r="U15" i="3"/>
  <c r="U17" i="3" s="1"/>
  <c r="T15" i="3"/>
  <c r="T17" i="3" s="1"/>
  <c r="S15" i="3"/>
  <c r="S17" i="3" s="1"/>
  <c r="R15" i="3"/>
  <c r="P15" i="3"/>
  <c r="O15" i="3"/>
  <c r="N15" i="3"/>
  <c r="M15" i="3"/>
  <c r="M17" i="3" s="1"/>
  <c r="J15" i="3"/>
  <c r="K15" i="3" s="1"/>
  <c r="H15" i="3"/>
  <c r="I15" i="3" s="1"/>
  <c r="F15" i="3"/>
  <c r="G15" i="3" s="1"/>
  <c r="D15" i="3"/>
  <c r="D17" i="3" s="1"/>
  <c r="E17" i="3" s="1"/>
  <c r="X14" i="3"/>
  <c r="X17" i="3" s="1"/>
  <c r="W14" i="3"/>
  <c r="W17" i="3" s="1"/>
  <c r="V14" i="3"/>
  <c r="V17" i="3" s="1"/>
  <c r="U14" i="3"/>
  <c r="T14" i="3"/>
  <c r="S14" i="3"/>
  <c r="R14" i="3"/>
  <c r="P14" i="3"/>
  <c r="O14" i="3"/>
  <c r="O17" i="3" s="1"/>
  <c r="N14" i="3"/>
  <c r="N17" i="3" s="1"/>
  <c r="M14" i="3"/>
  <c r="J14" i="3"/>
  <c r="H14" i="3"/>
  <c r="I14" i="3" s="1"/>
  <c r="G14" i="3"/>
  <c r="F14" i="3"/>
  <c r="D14" i="3"/>
  <c r="E14" i="3" s="1"/>
  <c r="U13" i="3"/>
  <c r="M13" i="3"/>
  <c r="F13" i="3"/>
  <c r="G13" i="3" s="1"/>
  <c r="X12" i="3"/>
  <c r="W12" i="3"/>
  <c r="V12" i="3"/>
  <c r="U12" i="3"/>
  <c r="T12" i="3"/>
  <c r="T13" i="3" s="1"/>
  <c r="S12" i="3"/>
  <c r="R12" i="3"/>
  <c r="P12" i="3"/>
  <c r="O12" i="3"/>
  <c r="N12" i="3"/>
  <c r="M12" i="3"/>
  <c r="J12" i="3"/>
  <c r="J111" i="3" s="1"/>
  <c r="K111" i="3" s="1"/>
  <c r="I12" i="3"/>
  <c r="H12" i="3"/>
  <c r="F12" i="3"/>
  <c r="G12" i="3" s="1"/>
  <c r="D12" i="3"/>
  <c r="E12" i="3" s="1"/>
  <c r="X11" i="3"/>
  <c r="W11" i="3"/>
  <c r="V11" i="3"/>
  <c r="V13" i="3" s="1"/>
  <c r="U11" i="3"/>
  <c r="T11" i="3"/>
  <c r="S11" i="3"/>
  <c r="R11" i="3"/>
  <c r="P11" i="3"/>
  <c r="O11" i="3"/>
  <c r="N11" i="3"/>
  <c r="N13" i="3" s="1"/>
  <c r="M11" i="3"/>
  <c r="J11" i="3"/>
  <c r="H11" i="3"/>
  <c r="F11" i="3"/>
  <c r="G11" i="3" s="1"/>
  <c r="E11" i="3"/>
  <c r="D11" i="3"/>
  <c r="E79" i="3" l="1"/>
  <c r="L79" i="3" s="1"/>
  <c r="Q79" i="3" s="1"/>
  <c r="D80" i="3"/>
  <c r="E80" i="3" s="1"/>
  <c r="I81" i="3"/>
  <c r="H91" i="3"/>
  <c r="I91" i="3" s="1"/>
  <c r="O111" i="3"/>
  <c r="W111" i="3"/>
  <c r="W13" i="3"/>
  <c r="M26" i="3"/>
  <c r="D37" i="3"/>
  <c r="E37" i="3" s="1"/>
  <c r="L37" i="3" s="1"/>
  <c r="Q37" i="3" s="1"/>
  <c r="L31" i="3"/>
  <c r="Q31" i="3" s="1"/>
  <c r="K41" i="3"/>
  <c r="J44" i="3"/>
  <c r="K44" i="3" s="1"/>
  <c r="X111" i="3"/>
  <c r="X13" i="3"/>
  <c r="W26" i="3"/>
  <c r="G53" i="3"/>
  <c r="L53" i="3" s="1"/>
  <c r="Q53" i="3" s="1"/>
  <c r="F54" i="3"/>
  <c r="G54" i="3" s="1"/>
  <c r="O26" i="3"/>
  <c r="R32" i="3"/>
  <c r="H32" i="3"/>
  <c r="I32" i="3" s="1"/>
  <c r="L32" i="3" s="1"/>
  <c r="Q32" i="3" s="1"/>
  <c r="H54" i="3"/>
  <c r="I54" i="3" s="1"/>
  <c r="I52" i="3"/>
  <c r="L55" i="3"/>
  <c r="Q55" i="3" s="1"/>
  <c r="K12" i="3"/>
  <c r="L12" i="3" s="1"/>
  <c r="Q12" i="3" s="1"/>
  <c r="P111" i="3"/>
  <c r="P13" i="3"/>
  <c r="L33" i="3"/>
  <c r="Q33" i="3" s="1"/>
  <c r="F66" i="3"/>
  <c r="G66" i="3" s="1"/>
  <c r="G62" i="3"/>
  <c r="H111" i="3"/>
  <c r="I111" i="3" s="1"/>
  <c r="H13" i="3"/>
  <c r="I13" i="3" s="1"/>
  <c r="L25" i="3"/>
  <c r="Q25" i="3" s="1"/>
  <c r="S32" i="3"/>
  <c r="J54" i="3"/>
  <c r="K54" i="3" s="1"/>
  <c r="K52" i="3"/>
  <c r="L68" i="3"/>
  <c r="Q68" i="3" s="1"/>
  <c r="L16" i="3"/>
  <c r="Q16" i="3" s="1"/>
  <c r="F20" i="3"/>
  <c r="G20" i="3" s="1"/>
  <c r="L20" i="3" s="1"/>
  <c r="Q20" i="3" s="1"/>
  <c r="G18" i="3"/>
  <c r="Q30" i="3"/>
  <c r="W61" i="3"/>
  <c r="K71" i="3"/>
  <c r="J73" i="3"/>
  <c r="K73" i="3" s="1"/>
  <c r="N111" i="3"/>
  <c r="K23" i="3"/>
  <c r="L23" i="3" s="1"/>
  <c r="Q23" i="3" s="1"/>
  <c r="F111" i="3"/>
  <c r="G111" i="3" s="1"/>
  <c r="F17" i="3"/>
  <c r="G17" i="3" s="1"/>
  <c r="R111" i="3"/>
  <c r="I11" i="3"/>
  <c r="L11" i="3" s="1"/>
  <c r="Q11" i="3" s="1"/>
  <c r="O13" i="3"/>
  <c r="R17" i="3"/>
  <c r="E15" i="3"/>
  <c r="L15" i="3" s="1"/>
  <c r="Q15" i="3" s="1"/>
  <c r="W20" i="3"/>
  <c r="L24" i="3"/>
  <c r="Q24" i="3" s="1"/>
  <c r="J32" i="3"/>
  <c r="K32" i="3" s="1"/>
  <c r="T32" i="3"/>
  <c r="T49" i="3"/>
  <c r="U61" i="3"/>
  <c r="L100" i="3"/>
  <c r="Q100" i="3" s="1"/>
  <c r="Q104" i="3"/>
  <c r="K14" i="3"/>
  <c r="J17" i="3"/>
  <c r="K17" i="3" s="1"/>
  <c r="L19" i="3"/>
  <c r="Q19" i="3" s="1"/>
  <c r="V111" i="3"/>
  <c r="L27" i="3"/>
  <c r="Q27" i="3" s="1"/>
  <c r="L14" i="3"/>
  <c r="Q14" i="3" s="1"/>
  <c r="L17" i="3"/>
  <c r="Q17" i="3" s="1"/>
  <c r="P26" i="3"/>
  <c r="J13" i="3"/>
  <c r="K13" i="3" s="1"/>
  <c r="T111" i="3"/>
  <c r="D13" i="3"/>
  <c r="E13" i="3" s="1"/>
  <c r="O20" i="3"/>
  <c r="U26" i="3"/>
  <c r="L48" i="3"/>
  <c r="Q48" i="3" s="1"/>
  <c r="L78" i="3"/>
  <c r="Q78" i="3" s="1"/>
  <c r="P91" i="3"/>
  <c r="R103" i="3"/>
  <c r="D111" i="3"/>
  <c r="E111" i="3" s="1"/>
  <c r="M44" i="3"/>
  <c r="L43" i="3"/>
  <c r="Q43" i="3" s="1"/>
  <c r="H61" i="3"/>
  <c r="I61" i="3" s="1"/>
  <c r="X61" i="3"/>
  <c r="L62" i="3"/>
  <c r="Q62" i="3" s="1"/>
  <c r="V66" i="3"/>
  <c r="J91" i="3"/>
  <c r="K91" i="3" s="1"/>
  <c r="K81" i="3"/>
  <c r="S103" i="3"/>
  <c r="J103" i="3"/>
  <c r="K103" i="3" s="1"/>
  <c r="R37" i="3"/>
  <c r="L41" i="3"/>
  <c r="Q41" i="3" s="1"/>
  <c r="O44" i="3"/>
  <c r="W44" i="3"/>
  <c r="D49" i="3"/>
  <c r="E49" i="3" s="1"/>
  <c r="J61" i="3"/>
  <c r="K61" i="3" s="1"/>
  <c r="R61" i="3"/>
  <c r="L59" i="3"/>
  <c r="Q59" i="3" s="1"/>
  <c r="L60" i="3"/>
  <c r="Q60" i="3" s="1"/>
  <c r="L65" i="3"/>
  <c r="Q65" i="3" s="1"/>
  <c r="H69" i="3"/>
  <c r="I69" i="3" s="1"/>
  <c r="L69" i="3" s="1"/>
  <c r="Q69" i="3" s="1"/>
  <c r="I67" i="3"/>
  <c r="L70" i="3"/>
  <c r="Q70" i="3" s="1"/>
  <c r="T73" i="3"/>
  <c r="V80" i="3"/>
  <c r="W91" i="3"/>
  <c r="M103" i="3"/>
  <c r="U103" i="3"/>
  <c r="L97" i="3"/>
  <c r="Q97" i="3" s="1"/>
  <c r="L106" i="3"/>
  <c r="Q106" i="3" s="1"/>
  <c r="K11" i="3"/>
  <c r="K27" i="3"/>
  <c r="K35" i="3"/>
  <c r="L35" i="3" s="1"/>
  <c r="Q35" i="3" s="1"/>
  <c r="I38" i="3"/>
  <c r="L38" i="3" s="1"/>
  <c r="Q38" i="3" s="1"/>
  <c r="R40" i="3"/>
  <c r="F44" i="3"/>
  <c r="G44" i="3" s="1"/>
  <c r="E45" i="3"/>
  <c r="M54" i="3"/>
  <c r="U54" i="3"/>
  <c r="K55" i="3"/>
  <c r="M73" i="3"/>
  <c r="U73" i="3"/>
  <c r="L76" i="3"/>
  <c r="Q76" i="3" s="1"/>
  <c r="N80" i="3"/>
  <c r="L86" i="3"/>
  <c r="Q86" i="3" s="1"/>
  <c r="L89" i="3"/>
  <c r="Q89" i="3" s="1"/>
  <c r="N103" i="3"/>
  <c r="V103" i="3"/>
  <c r="L98" i="3"/>
  <c r="Q98" i="3" s="1"/>
  <c r="L102" i="3"/>
  <c r="Q102" i="3" s="1"/>
  <c r="J110" i="3"/>
  <c r="K110" i="3" s="1"/>
  <c r="S110" i="3"/>
  <c r="L108" i="3"/>
  <c r="Q108" i="3" s="1"/>
  <c r="H26" i="3"/>
  <c r="I26" i="3" s="1"/>
  <c r="L26" i="3" s="1"/>
  <c r="Q26" i="3" s="1"/>
  <c r="R13" i="3"/>
  <c r="I18" i="3"/>
  <c r="J40" i="3"/>
  <c r="K40" i="3" s="1"/>
  <c r="L40" i="3" s="1"/>
  <c r="Q40" i="3" s="1"/>
  <c r="S40" i="3"/>
  <c r="F49" i="3"/>
  <c r="G49" i="3" s="1"/>
  <c r="G45" i="3"/>
  <c r="L51" i="3"/>
  <c r="Q51" i="3" s="1"/>
  <c r="L57" i="3"/>
  <c r="Q57" i="3" s="1"/>
  <c r="D61" i="3"/>
  <c r="E61" i="3" s="1"/>
  <c r="I62" i="3"/>
  <c r="D66" i="3"/>
  <c r="E66" i="3" s="1"/>
  <c r="L66" i="3" s="1"/>
  <c r="Q66" i="3" s="1"/>
  <c r="D73" i="3"/>
  <c r="E73" i="3" s="1"/>
  <c r="E71" i="3"/>
  <c r="L71" i="3" s="1"/>
  <c r="Q71" i="3" s="1"/>
  <c r="L74" i="3"/>
  <c r="Q74" i="3" s="1"/>
  <c r="D91" i="3"/>
  <c r="E91" i="3" s="1"/>
  <c r="L90" i="3"/>
  <c r="Q90" i="3" s="1"/>
  <c r="I92" i="3"/>
  <c r="L92" i="3" s="1"/>
  <c r="Q92" i="3" s="1"/>
  <c r="F94" i="3"/>
  <c r="G94" i="3" s="1"/>
  <c r="L94" i="3" s="1"/>
  <c r="Q94" i="3" s="1"/>
  <c r="O103" i="3"/>
  <c r="W103" i="3"/>
  <c r="T110" i="3"/>
  <c r="H110" i="3"/>
  <c r="I110" i="3" s="1"/>
  <c r="I105" i="3"/>
  <c r="L105" i="3" s="1"/>
  <c r="Q105" i="3" s="1"/>
  <c r="L107" i="3"/>
  <c r="Q107" i="3" s="1"/>
  <c r="S111" i="3"/>
  <c r="M111" i="3"/>
  <c r="S13" i="3"/>
  <c r="L46" i="3"/>
  <c r="Q46" i="3" s="1"/>
  <c r="D54" i="3"/>
  <c r="E54" i="3" s="1"/>
  <c r="L54" i="3" s="1"/>
  <c r="Q54" i="3" s="1"/>
  <c r="F76" i="3"/>
  <c r="G76" i="3" s="1"/>
  <c r="H76" i="3"/>
  <c r="I76" i="3" s="1"/>
  <c r="G77" i="3"/>
  <c r="L77" i="3" s="1"/>
  <c r="Q77" i="3" s="1"/>
  <c r="F80" i="3"/>
  <c r="G80" i="3" s="1"/>
  <c r="R91" i="3"/>
  <c r="L82" i="3"/>
  <c r="Q82" i="3" s="1"/>
  <c r="S94" i="3"/>
  <c r="P103" i="3"/>
  <c r="X103" i="3"/>
  <c r="D110" i="3"/>
  <c r="E110" i="3" s="1"/>
  <c r="U110" i="3"/>
  <c r="D44" i="3"/>
  <c r="E44" i="3" s="1"/>
  <c r="H80" i="3"/>
  <c r="I80" i="3" s="1"/>
  <c r="E52" i="3"/>
  <c r="L52" i="3" s="1"/>
  <c r="Q52" i="3" s="1"/>
  <c r="G74" i="3"/>
  <c r="F103" i="3"/>
  <c r="G103" i="3" s="1"/>
  <c r="L103" i="3" s="1"/>
  <c r="Q103" i="3" s="1"/>
  <c r="K67" i="3"/>
  <c r="L67" i="3" s="1"/>
  <c r="Q67" i="3" s="1"/>
  <c r="E81" i="3"/>
  <c r="X109" i="2"/>
  <c r="W109" i="2"/>
  <c r="V109" i="2"/>
  <c r="U109" i="2"/>
  <c r="T109" i="2"/>
  <c r="S109" i="2"/>
  <c r="R109" i="2"/>
  <c r="P109" i="2"/>
  <c r="O109" i="2"/>
  <c r="N109" i="2"/>
  <c r="M109" i="2"/>
  <c r="J109" i="2"/>
  <c r="K109" i="2" s="1"/>
  <c r="H109" i="2"/>
  <c r="I109" i="2" s="1"/>
  <c r="F109" i="2"/>
  <c r="G109" i="2" s="1"/>
  <c r="D109" i="2"/>
  <c r="E109" i="2" s="1"/>
  <c r="X108" i="2"/>
  <c r="W108" i="2"/>
  <c r="V108" i="2"/>
  <c r="U108" i="2"/>
  <c r="T108" i="2"/>
  <c r="S108" i="2"/>
  <c r="R108" i="2"/>
  <c r="P108" i="2"/>
  <c r="O108" i="2"/>
  <c r="N108" i="2"/>
  <c r="M108" i="2"/>
  <c r="K108" i="2"/>
  <c r="J108" i="2"/>
  <c r="I108" i="2"/>
  <c r="H108" i="2"/>
  <c r="G108" i="2"/>
  <c r="F108" i="2"/>
  <c r="D108" i="2"/>
  <c r="E108" i="2" s="1"/>
  <c r="X107" i="2"/>
  <c r="W107" i="2"/>
  <c r="V107" i="2"/>
  <c r="U107" i="2"/>
  <c r="T107" i="2"/>
  <c r="S107" i="2"/>
  <c r="R107" i="2"/>
  <c r="P107" i="2"/>
  <c r="O107" i="2"/>
  <c r="N107" i="2"/>
  <c r="M107" i="2"/>
  <c r="J107" i="2"/>
  <c r="K107" i="2" s="1"/>
  <c r="H107" i="2"/>
  <c r="I107" i="2" s="1"/>
  <c r="G107" i="2"/>
  <c r="F107" i="2"/>
  <c r="D107" i="2"/>
  <c r="E107" i="2" s="1"/>
  <c r="X106" i="2"/>
  <c r="W106" i="2"/>
  <c r="V106" i="2"/>
  <c r="U106" i="2"/>
  <c r="T106" i="2"/>
  <c r="S106" i="2"/>
  <c r="R106" i="2"/>
  <c r="R110" i="2" s="1"/>
  <c r="P106" i="2"/>
  <c r="O106" i="2"/>
  <c r="N106" i="2"/>
  <c r="M106" i="2"/>
  <c r="K106" i="2"/>
  <c r="J106" i="2"/>
  <c r="H106" i="2"/>
  <c r="I106" i="2" s="1"/>
  <c r="F106" i="2"/>
  <c r="G106" i="2" s="1"/>
  <c r="D106" i="2"/>
  <c r="E106" i="2" s="1"/>
  <c r="X105" i="2"/>
  <c r="W105" i="2"/>
  <c r="V105" i="2"/>
  <c r="U105" i="2"/>
  <c r="T105" i="2"/>
  <c r="S105" i="2"/>
  <c r="S110" i="2" s="1"/>
  <c r="R105" i="2"/>
  <c r="P105" i="2"/>
  <c r="O105" i="2"/>
  <c r="N105" i="2"/>
  <c r="M105" i="2"/>
  <c r="J105" i="2"/>
  <c r="H105" i="2"/>
  <c r="I105" i="2" s="1"/>
  <c r="F105" i="2"/>
  <c r="G105" i="2" s="1"/>
  <c r="D105" i="2"/>
  <c r="E105" i="2" s="1"/>
  <c r="X104" i="2"/>
  <c r="W104" i="2"/>
  <c r="W110" i="2" s="1"/>
  <c r="V104" i="2"/>
  <c r="U104" i="2"/>
  <c r="T104" i="2"/>
  <c r="T110" i="2" s="1"/>
  <c r="S104" i="2"/>
  <c r="R104" i="2"/>
  <c r="P104" i="2"/>
  <c r="O104" i="2"/>
  <c r="N104" i="2"/>
  <c r="N110" i="2" s="1"/>
  <c r="M104" i="2"/>
  <c r="J104" i="2"/>
  <c r="K104" i="2" s="1"/>
  <c r="H104" i="2"/>
  <c r="I104" i="2" s="1"/>
  <c r="F104" i="2"/>
  <c r="D104" i="2"/>
  <c r="E104" i="2" s="1"/>
  <c r="X102" i="2"/>
  <c r="W102" i="2"/>
  <c r="V102" i="2"/>
  <c r="U102" i="2"/>
  <c r="T102" i="2"/>
  <c r="S102" i="2"/>
  <c r="R102" i="2"/>
  <c r="P102" i="2"/>
  <c r="O102" i="2"/>
  <c r="N102" i="2"/>
  <c r="M102" i="2"/>
  <c r="J102" i="2"/>
  <c r="K102" i="2" s="1"/>
  <c r="H102" i="2"/>
  <c r="I102" i="2" s="1"/>
  <c r="F102" i="2"/>
  <c r="G102" i="2" s="1"/>
  <c r="D102" i="2"/>
  <c r="E102" i="2" s="1"/>
  <c r="X101" i="2"/>
  <c r="W101" i="2"/>
  <c r="V101" i="2"/>
  <c r="U101" i="2"/>
  <c r="T101" i="2"/>
  <c r="S101" i="2"/>
  <c r="R101" i="2"/>
  <c r="P101" i="2"/>
  <c r="O101" i="2"/>
  <c r="N101" i="2"/>
  <c r="M101" i="2"/>
  <c r="J101" i="2"/>
  <c r="K101" i="2" s="1"/>
  <c r="H101" i="2"/>
  <c r="I101" i="2" s="1"/>
  <c r="G101" i="2"/>
  <c r="F101" i="2"/>
  <c r="D101" i="2"/>
  <c r="E101" i="2" s="1"/>
  <c r="X100" i="2"/>
  <c r="W100" i="2"/>
  <c r="V100" i="2"/>
  <c r="U100" i="2"/>
  <c r="T100" i="2"/>
  <c r="S100" i="2"/>
  <c r="R100" i="2"/>
  <c r="P100" i="2"/>
  <c r="O100" i="2"/>
  <c r="N100" i="2"/>
  <c r="M100" i="2"/>
  <c r="J100" i="2"/>
  <c r="K100" i="2" s="1"/>
  <c r="H100" i="2"/>
  <c r="I100" i="2" s="1"/>
  <c r="F100" i="2"/>
  <c r="G100" i="2" s="1"/>
  <c r="D100" i="2"/>
  <c r="E100" i="2" s="1"/>
  <c r="X99" i="2"/>
  <c r="W99" i="2"/>
  <c r="V99" i="2"/>
  <c r="U99" i="2"/>
  <c r="T99" i="2"/>
  <c r="S99" i="2"/>
  <c r="R99" i="2"/>
  <c r="P99" i="2"/>
  <c r="O99" i="2"/>
  <c r="N99" i="2"/>
  <c r="M99" i="2"/>
  <c r="J99" i="2"/>
  <c r="K99" i="2" s="1"/>
  <c r="I99" i="2"/>
  <c r="H99" i="2"/>
  <c r="F99" i="2"/>
  <c r="G99" i="2" s="1"/>
  <c r="D99" i="2"/>
  <c r="E99" i="2" s="1"/>
  <c r="L99" i="2" s="1"/>
  <c r="X98" i="2"/>
  <c r="W98" i="2"/>
  <c r="V98" i="2"/>
  <c r="U98" i="2"/>
  <c r="T98" i="2"/>
  <c r="S98" i="2"/>
  <c r="R98" i="2"/>
  <c r="P98" i="2"/>
  <c r="O98" i="2"/>
  <c r="N98" i="2"/>
  <c r="M98" i="2"/>
  <c r="J98" i="2"/>
  <c r="K98" i="2" s="1"/>
  <c r="H98" i="2"/>
  <c r="I98" i="2" s="1"/>
  <c r="F98" i="2"/>
  <c r="G98" i="2" s="1"/>
  <c r="D98" i="2"/>
  <c r="E98" i="2" s="1"/>
  <c r="X97" i="2"/>
  <c r="W97" i="2"/>
  <c r="V97" i="2"/>
  <c r="U97" i="2"/>
  <c r="T97" i="2"/>
  <c r="S97" i="2"/>
  <c r="R97" i="2"/>
  <c r="P97" i="2"/>
  <c r="O97" i="2"/>
  <c r="N97" i="2"/>
  <c r="M97" i="2"/>
  <c r="J97" i="2"/>
  <c r="K97" i="2" s="1"/>
  <c r="H97" i="2"/>
  <c r="I97" i="2" s="1"/>
  <c r="F97" i="2"/>
  <c r="G97" i="2" s="1"/>
  <c r="D97" i="2"/>
  <c r="E97" i="2" s="1"/>
  <c r="X96" i="2"/>
  <c r="W96" i="2"/>
  <c r="V96" i="2"/>
  <c r="U96" i="2"/>
  <c r="T96" i="2"/>
  <c r="S96" i="2"/>
  <c r="R96" i="2"/>
  <c r="P96" i="2"/>
  <c r="O96" i="2"/>
  <c r="N96" i="2"/>
  <c r="M96" i="2"/>
  <c r="J96" i="2"/>
  <c r="K96" i="2" s="1"/>
  <c r="H96" i="2"/>
  <c r="I96" i="2" s="1"/>
  <c r="F96" i="2"/>
  <c r="G96" i="2" s="1"/>
  <c r="D96" i="2"/>
  <c r="X95" i="2"/>
  <c r="W95" i="2"/>
  <c r="V95" i="2"/>
  <c r="U95" i="2"/>
  <c r="T95" i="2"/>
  <c r="S95" i="2"/>
  <c r="R95" i="2"/>
  <c r="P95" i="2"/>
  <c r="O95" i="2"/>
  <c r="N95" i="2"/>
  <c r="M95" i="2"/>
  <c r="J95" i="2"/>
  <c r="K95" i="2" s="1"/>
  <c r="H95" i="2"/>
  <c r="I95" i="2" s="1"/>
  <c r="F95" i="2"/>
  <c r="G95" i="2" s="1"/>
  <c r="E95" i="2"/>
  <c r="D95" i="2"/>
  <c r="P94" i="2"/>
  <c r="O94" i="2"/>
  <c r="H94" i="2"/>
  <c r="I94" i="2" s="1"/>
  <c r="X93" i="2"/>
  <c r="X94" i="2" s="1"/>
  <c r="W93" i="2"/>
  <c r="V93" i="2"/>
  <c r="V94" i="2" s="1"/>
  <c r="U93" i="2"/>
  <c r="T93" i="2"/>
  <c r="S93" i="2"/>
  <c r="R93" i="2"/>
  <c r="R94" i="2" s="1"/>
  <c r="P93" i="2"/>
  <c r="O93" i="2"/>
  <c r="N93" i="2"/>
  <c r="M93" i="2"/>
  <c r="J93" i="2"/>
  <c r="K93" i="2" s="1"/>
  <c r="H93" i="2"/>
  <c r="I93" i="2" s="1"/>
  <c r="G93" i="2"/>
  <c r="F93" i="2"/>
  <c r="D93" i="2"/>
  <c r="E93" i="2" s="1"/>
  <c r="X92" i="2"/>
  <c r="W92" i="2"/>
  <c r="V92" i="2"/>
  <c r="U92" i="2"/>
  <c r="U94" i="2" s="1"/>
  <c r="T92" i="2"/>
  <c r="T94" i="2" s="1"/>
  <c r="S92" i="2"/>
  <c r="R92" i="2"/>
  <c r="P92" i="2"/>
  <c r="O92" i="2"/>
  <c r="N92" i="2"/>
  <c r="M92" i="2"/>
  <c r="J92" i="2"/>
  <c r="J94" i="2" s="1"/>
  <c r="K94" i="2" s="1"/>
  <c r="I92" i="2"/>
  <c r="H92" i="2"/>
  <c r="G92" i="2"/>
  <c r="F92" i="2"/>
  <c r="F94" i="2" s="1"/>
  <c r="G94" i="2" s="1"/>
  <c r="D92" i="2"/>
  <c r="X90" i="2"/>
  <c r="W90" i="2"/>
  <c r="V90" i="2"/>
  <c r="U90" i="2"/>
  <c r="T90" i="2"/>
  <c r="S90" i="2"/>
  <c r="R90" i="2"/>
  <c r="P90" i="2"/>
  <c r="O90" i="2"/>
  <c r="N90" i="2"/>
  <c r="M90" i="2"/>
  <c r="J90" i="2"/>
  <c r="K90" i="2" s="1"/>
  <c r="H90" i="2"/>
  <c r="I90" i="2" s="1"/>
  <c r="F90" i="2"/>
  <c r="G90" i="2" s="1"/>
  <c r="D90" i="2"/>
  <c r="E90" i="2" s="1"/>
  <c r="X89" i="2"/>
  <c r="W89" i="2"/>
  <c r="V89" i="2"/>
  <c r="U89" i="2"/>
  <c r="T89" i="2"/>
  <c r="S89" i="2"/>
  <c r="R89" i="2"/>
  <c r="P89" i="2"/>
  <c r="O89" i="2"/>
  <c r="N89" i="2"/>
  <c r="M89" i="2"/>
  <c r="J89" i="2"/>
  <c r="K89" i="2" s="1"/>
  <c r="H89" i="2"/>
  <c r="I89" i="2" s="1"/>
  <c r="F89" i="2"/>
  <c r="G89" i="2" s="1"/>
  <c r="D89" i="2"/>
  <c r="E89" i="2" s="1"/>
  <c r="X88" i="2"/>
  <c r="W88" i="2"/>
  <c r="V88" i="2"/>
  <c r="U88" i="2"/>
  <c r="T88" i="2"/>
  <c r="S88" i="2"/>
  <c r="R88" i="2"/>
  <c r="P88" i="2"/>
  <c r="O88" i="2"/>
  <c r="N88" i="2"/>
  <c r="M88" i="2"/>
  <c r="J88" i="2"/>
  <c r="K88" i="2" s="1"/>
  <c r="H88" i="2"/>
  <c r="I88" i="2" s="1"/>
  <c r="G88" i="2"/>
  <c r="F88" i="2"/>
  <c r="D88" i="2"/>
  <c r="E88" i="2" s="1"/>
  <c r="X87" i="2"/>
  <c r="W87" i="2"/>
  <c r="V87" i="2"/>
  <c r="U87" i="2"/>
  <c r="T87" i="2"/>
  <c r="S87" i="2"/>
  <c r="R87" i="2"/>
  <c r="P87" i="2"/>
  <c r="O87" i="2"/>
  <c r="N87" i="2"/>
  <c r="M87" i="2"/>
  <c r="J87" i="2"/>
  <c r="K87" i="2" s="1"/>
  <c r="I87" i="2"/>
  <c r="H87" i="2"/>
  <c r="F87" i="2"/>
  <c r="G87" i="2" s="1"/>
  <c r="D87" i="2"/>
  <c r="E87" i="2" s="1"/>
  <c r="X86" i="2"/>
  <c r="W86" i="2"/>
  <c r="V86" i="2"/>
  <c r="U86" i="2"/>
  <c r="T86" i="2"/>
  <c r="S86" i="2"/>
  <c r="R86" i="2"/>
  <c r="P86" i="2"/>
  <c r="O86" i="2"/>
  <c r="N86" i="2"/>
  <c r="M86" i="2"/>
  <c r="J86" i="2"/>
  <c r="K86" i="2" s="1"/>
  <c r="I86" i="2"/>
  <c r="H86" i="2"/>
  <c r="G86" i="2"/>
  <c r="F86" i="2"/>
  <c r="E86" i="2"/>
  <c r="D86" i="2"/>
  <c r="X85" i="2"/>
  <c r="W85" i="2"/>
  <c r="V85" i="2"/>
  <c r="U85" i="2"/>
  <c r="T85" i="2"/>
  <c r="S85" i="2"/>
  <c r="R85" i="2"/>
  <c r="P85" i="2"/>
  <c r="O85" i="2"/>
  <c r="N85" i="2"/>
  <c r="M85" i="2"/>
  <c r="J85" i="2"/>
  <c r="K85" i="2" s="1"/>
  <c r="H85" i="2"/>
  <c r="I85" i="2" s="1"/>
  <c r="F85" i="2"/>
  <c r="G85" i="2" s="1"/>
  <c r="D85" i="2"/>
  <c r="E85" i="2" s="1"/>
  <c r="X84" i="2"/>
  <c r="W84" i="2"/>
  <c r="V84" i="2"/>
  <c r="U84" i="2"/>
  <c r="T84" i="2"/>
  <c r="S84" i="2"/>
  <c r="R84" i="2"/>
  <c r="P84" i="2"/>
  <c r="O84" i="2"/>
  <c r="N84" i="2"/>
  <c r="M84" i="2"/>
  <c r="J84" i="2"/>
  <c r="K84" i="2" s="1"/>
  <c r="H84" i="2"/>
  <c r="G84" i="2"/>
  <c r="F84" i="2"/>
  <c r="D84" i="2"/>
  <c r="E84" i="2" s="1"/>
  <c r="X83" i="2"/>
  <c r="W83" i="2"/>
  <c r="V83" i="2"/>
  <c r="U83" i="2"/>
  <c r="T83" i="2"/>
  <c r="S83" i="2"/>
  <c r="R83" i="2"/>
  <c r="P83" i="2"/>
  <c r="O83" i="2"/>
  <c r="N83" i="2"/>
  <c r="M83" i="2"/>
  <c r="J83" i="2"/>
  <c r="K83" i="2" s="1"/>
  <c r="I83" i="2"/>
  <c r="H83" i="2"/>
  <c r="F83" i="2"/>
  <c r="G83" i="2" s="1"/>
  <c r="D83" i="2"/>
  <c r="E83" i="2" s="1"/>
  <c r="X82" i="2"/>
  <c r="W82" i="2"/>
  <c r="V82" i="2"/>
  <c r="U82" i="2"/>
  <c r="T82" i="2"/>
  <c r="S82" i="2"/>
  <c r="R82" i="2"/>
  <c r="P82" i="2"/>
  <c r="O82" i="2"/>
  <c r="N82" i="2"/>
  <c r="N91" i="2" s="1"/>
  <c r="M82" i="2"/>
  <c r="K82" i="2"/>
  <c r="J82" i="2"/>
  <c r="H82" i="2"/>
  <c r="I82" i="2" s="1"/>
  <c r="F82" i="2"/>
  <c r="D82" i="2"/>
  <c r="E82" i="2" s="1"/>
  <c r="X81" i="2"/>
  <c r="W81" i="2"/>
  <c r="V81" i="2"/>
  <c r="U81" i="2"/>
  <c r="T81" i="2"/>
  <c r="S81" i="2"/>
  <c r="R81" i="2"/>
  <c r="P81" i="2"/>
  <c r="O81" i="2"/>
  <c r="N81" i="2"/>
  <c r="M81" i="2"/>
  <c r="J81" i="2"/>
  <c r="K81" i="2" s="1"/>
  <c r="I81" i="2"/>
  <c r="H81" i="2"/>
  <c r="G81" i="2"/>
  <c r="F81" i="2"/>
  <c r="D81" i="2"/>
  <c r="O80" i="2"/>
  <c r="X79" i="2"/>
  <c r="W79" i="2"/>
  <c r="V79" i="2"/>
  <c r="U79" i="2"/>
  <c r="T79" i="2"/>
  <c r="S79" i="2"/>
  <c r="R79" i="2"/>
  <c r="P79" i="2"/>
  <c r="O79" i="2"/>
  <c r="N79" i="2"/>
  <c r="M79" i="2"/>
  <c r="J79" i="2"/>
  <c r="K79" i="2" s="1"/>
  <c r="H79" i="2"/>
  <c r="I79" i="2" s="1"/>
  <c r="F79" i="2"/>
  <c r="G79" i="2" s="1"/>
  <c r="E79" i="2"/>
  <c r="D79" i="2"/>
  <c r="X78" i="2"/>
  <c r="W78" i="2"/>
  <c r="V78" i="2"/>
  <c r="U78" i="2"/>
  <c r="T78" i="2"/>
  <c r="S78" i="2"/>
  <c r="R78" i="2"/>
  <c r="P78" i="2"/>
  <c r="O78" i="2"/>
  <c r="N78" i="2"/>
  <c r="M78" i="2"/>
  <c r="J78" i="2"/>
  <c r="K78" i="2" s="1"/>
  <c r="H78" i="2"/>
  <c r="I78" i="2" s="1"/>
  <c r="F78" i="2"/>
  <c r="G78" i="2" s="1"/>
  <c r="D78" i="2"/>
  <c r="E78" i="2" s="1"/>
  <c r="X77" i="2"/>
  <c r="X80" i="2" s="1"/>
  <c r="W77" i="2"/>
  <c r="V77" i="2"/>
  <c r="V80" i="2" s="1"/>
  <c r="U77" i="2"/>
  <c r="U80" i="2" s="1"/>
  <c r="T77" i="2"/>
  <c r="T80" i="2" s="1"/>
  <c r="S77" i="2"/>
  <c r="R77" i="2"/>
  <c r="P77" i="2"/>
  <c r="O77" i="2"/>
  <c r="N77" i="2"/>
  <c r="M77" i="2"/>
  <c r="J77" i="2"/>
  <c r="H77" i="2"/>
  <c r="I77" i="2" s="1"/>
  <c r="G77" i="2"/>
  <c r="F77" i="2"/>
  <c r="F80" i="2" s="1"/>
  <c r="G80" i="2" s="1"/>
  <c r="E77" i="2"/>
  <c r="D77" i="2"/>
  <c r="J76" i="2"/>
  <c r="K76" i="2" s="1"/>
  <c r="X75" i="2"/>
  <c r="X76" i="2" s="1"/>
  <c r="W75" i="2"/>
  <c r="V75" i="2"/>
  <c r="U75" i="2"/>
  <c r="T75" i="2"/>
  <c r="S75" i="2"/>
  <c r="R75" i="2"/>
  <c r="P75" i="2"/>
  <c r="O75" i="2"/>
  <c r="N75" i="2"/>
  <c r="M75" i="2"/>
  <c r="J75" i="2"/>
  <c r="K75" i="2" s="1"/>
  <c r="H75" i="2"/>
  <c r="I75" i="2" s="1"/>
  <c r="F75" i="2"/>
  <c r="G75" i="2" s="1"/>
  <c r="D75" i="2"/>
  <c r="E75" i="2" s="1"/>
  <c r="X74" i="2"/>
  <c r="W74" i="2"/>
  <c r="V74" i="2"/>
  <c r="V76" i="2" s="1"/>
  <c r="T74" i="2"/>
  <c r="T76" i="2" s="1"/>
  <c r="S74" i="2"/>
  <c r="S76" i="2" s="1"/>
  <c r="R74" i="2"/>
  <c r="P74" i="2"/>
  <c r="O74" i="2"/>
  <c r="N74" i="2"/>
  <c r="M74" i="2"/>
  <c r="M76" i="2" s="1"/>
  <c r="J74" i="2"/>
  <c r="K74" i="2" s="1"/>
  <c r="I74" i="2"/>
  <c r="H74" i="2"/>
  <c r="F74" i="2"/>
  <c r="E74" i="2"/>
  <c r="D74" i="2"/>
  <c r="D76" i="2" s="1"/>
  <c r="E76" i="2" s="1"/>
  <c r="J73" i="2"/>
  <c r="K73" i="2" s="1"/>
  <c r="X72" i="2"/>
  <c r="W72" i="2"/>
  <c r="V72" i="2"/>
  <c r="U72" i="2"/>
  <c r="T72" i="2"/>
  <c r="S72" i="2"/>
  <c r="R72" i="2"/>
  <c r="P72" i="2"/>
  <c r="O72" i="2"/>
  <c r="N72" i="2"/>
  <c r="M72" i="2"/>
  <c r="J72" i="2"/>
  <c r="K72" i="2" s="1"/>
  <c r="H72" i="2"/>
  <c r="I72" i="2" s="1"/>
  <c r="F72" i="2"/>
  <c r="G72" i="2" s="1"/>
  <c r="D72" i="2"/>
  <c r="E72" i="2" s="1"/>
  <c r="X71" i="2"/>
  <c r="W71" i="2"/>
  <c r="W73" i="2" s="1"/>
  <c r="V71" i="2"/>
  <c r="V73" i="2" s="1"/>
  <c r="U71" i="2"/>
  <c r="T71" i="2"/>
  <c r="T73" i="2" s="1"/>
  <c r="S71" i="2"/>
  <c r="S73" i="2" s="1"/>
  <c r="R71" i="2"/>
  <c r="R73" i="2" s="1"/>
  <c r="P71" i="2"/>
  <c r="O71" i="2"/>
  <c r="N71" i="2"/>
  <c r="N73" i="2" s="1"/>
  <c r="M71" i="2"/>
  <c r="M73" i="2" s="1"/>
  <c r="J71" i="2"/>
  <c r="K71" i="2" s="1"/>
  <c r="H71" i="2"/>
  <c r="I71" i="2" s="1"/>
  <c r="F71" i="2"/>
  <c r="F73" i="2" s="1"/>
  <c r="G73" i="2" s="1"/>
  <c r="D71" i="2"/>
  <c r="X70" i="2"/>
  <c r="W70" i="2"/>
  <c r="V70" i="2"/>
  <c r="U70" i="2"/>
  <c r="T70" i="2"/>
  <c r="S70" i="2"/>
  <c r="R70" i="2"/>
  <c r="P70" i="2"/>
  <c r="O70" i="2"/>
  <c r="N70" i="2"/>
  <c r="M70" i="2"/>
  <c r="J70" i="2"/>
  <c r="K70" i="2" s="1"/>
  <c r="H70" i="2"/>
  <c r="I70" i="2" s="1"/>
  <c r="G70" i="2"/>
  <c r="F70" i="2"/>
  <c r="D70" i="2"/>
  <c r="E70" i="2" s="1"/>
  <c r="V69" i="2"/>
  <c r="N69" i="2"/>
  <c r="M69" i="2"/>
  <c r="K69" i="2"/>
  <c r="X68" i="2"/>
  <c r="W68" i="2"/>
  <c r="V68" i="2"/>
  <c r="U68" i="2"/>
  <c r="T68" i="2"/>
  <c r="S68" i="2"/>
  <c r="R68" i="2"/>
  <c r="P68" i="2"/>
  <c r="O68" i="2"/>
  <c r="N68" i="2"/>
  <c r="M68" i="2"/>
  <c r="J68" i="2"/>
  <c r="K68" i="2" s="1"/>
  <c r="H68" i="2"/>
  <c r="I68" i="2" s="1"/>
  <c r="F68" i="2"/>
  <c r="G68" i="2" s="1"/>
  <c r="D68" i="2"/>
  <c r="E68" i="2" s="1"/>
  <c r="X67" i="2"/>
  <c r="W67" i="2"/>
  <c r="V67" i="2"/>
  <c r="U67" i="2"/>
  <c r="U69" i="2" s="1"/>
  <c r="T67" i="2"/>
  <c r="S67" i="2"/>
  <c r="S69" i="2" s="1"/>
  <c r="R67" i="2"/>
  <c r="P67" i="2"/>
  <c r="P69" i="2" s="1"/>
  <c r="O67" i="2"/>
  <c r="N67" i="2"/>
  <c r="M67" i="2"/>
  <c r="J67" i="2"/>
  <c r="J69" i="2" s="1"/>
  <c r="H67" i="2"/>
  <c r="F67" i="2"/>
  <c r="G67" i="2" s="1"/>
  <c r="E67" i="2"/>
  <c r="D67" i="2"/>
  <c r="D69" i="2" s="1"/>
  <c r="E69" i="2" s="1"/>
  <c r="X65" i="2"/>
  <c r="W65" i="2"/>
  <c r="V65" i="2"/>
  <c r="U65" i="2"/>
  <c r="T65" i="2"/>
  <c r="S65" i="2"/>
  <c r="R65" i="2"/>
  <c r="P65" i="2"/>
  <c r="O65" i="2"/>
  <c r="N65" i="2"/>
  <c r="M65" i="2"/>
  <c r="J65" i="2"/>
  <c r="K65" i="2" s="1"/>
  <c r="I65" i="2"/>
  <c r="H65" i="2"/>
  <c r="F65" i="2"/>
  <c r="G65" i="2" s="1"/>
  <c r="D65" i="2"/>
  <c r="E65" i="2" s="1"/>
  <c r="X64" i="2"/>
  <c r="W64" i="2"/>
  <c r="V64" i="2"/>
  <c r="U64" i="2"/>
  <c r="T64" i="2"/>
  <c r="S64" i="2"/>
  <c r="R64" i="2"/>
  <c r="P64" i="2"/>
  <c r="O64" i="2"/>
  <c r="N64" i="2"/>
  <c r="M64" i="2"/>
  <c r="K64" i="2"/>
  <c r="J64" i="2"/>
  <c r="H64" i="2"/>
  <c r="I64" i="2" s="1"/>
  <c r="F64" i="2"/>
  <c r="G64" i="2" s="1"/>
  <c r="D64" i="2"/>
  <c r="E64" i="2" s="1"/>
  <c r="X63" i="2"/>
  <c r="W63" i="2"/>
  <c r="V63" i="2"/>
  <c r="U63" i="2"/>
  <c r="T63" i="2"/>
  <c r="S63" i="2"/>
  <c r="R63" i="2"/>
  <c r="P63" i="2"/>
  <c r="O63" i="2"/>
  <c r="N63" i="2"/>
  <c r="M63" i="2"/>
  <c r="J63" i="2"/>
  <c r="K63" i="2" s="1"/>
  <c r="H63" i="2"/>
  <c r="I63" i="2" s="1"/>
  <c r="F63" i="2"/>
  <c r="G63" i="2" s="1"/>
  <c r="D63" i="2"/>
  <c r="X62" i="2"/>
  <c r="W62" i="2"/>
  <c r="V62" i="2"/>
  <c r="U62" i="2"/>
  <c r="T62" i="2"/>
  <c r="S62" i="2"/>
  <c r="S66" i="2" s="1"/>
  <c r="R62" i="2"/>
  <c r="P62" i="2"/>
  <c r="O62" i="2"/>
  <c r="N62" i="2"/>
  <c r="M62" i="2"/>
  <c r="J62" i="2"/>
  <c r="K62" i="2" s="1"/>
  <c r="H62" i="2"/>
  <c r="F62" i="2"/>
  <c r="E62" i="2"/>
  <c r="D62" i="2"/>
  <c r="X60" i="2"/>
  <c r="W60" i="2"/>
  <c r="V60" i="2"/>
  <c r="U60" i="2"/>
  <c r="T60" i="2"/>
  <c r="S60" i="2"/>
  <c r="R60" i="2"/>
  <c r="P60" i="2"/>
  <c r="O60" i="2"/>
  <c r="N60" i="2"/>
  <c r="M60" i="2"/>
  <c r="J60" i="2"/>
  <c r="K60" i="2" s="1"/>
  <c r="I60" i="2"/>
  <c r="H60" i="2"/>
  <c r="G60" i="2"/>
  <c r="F60" i="2"/>
  <c r="D60" i="2"/>
  <c r="E60" i="2" s="1"/>
  <c r="X59" i="2"/>
  <c r="W59" i="2"/>
  <c r="V59" i="2"/>
  <c r="U59" i="2"/>
  <c r="T59" i="2"/>
  <c r="S59" i="2"/>
  <c r="R59" i="2"/>
  <c r="P59" i="2"/>
  <c r="O59" i="2"/>
  <c r="N59" i="2"/>
  <c r="M59" i="2"/>
  <c r="J59" i="2"/>
  <c r="K59" i="2" s="1"/>
  <c r="H59" i="2"/>
  <c r="I59" i="2" s="1"/>
  <c r="G59" i="2"/>
  <c r="F59" i="2"/>
  <c r="D59" i="2"/>
  <c r="E59" i="2" s="1"/>
  <c r="X58" i="2"/>
  <c r="W58" i="2"/>
  <c r="V58" i="2"/>
  <c r="U58" i="2"/>
  <c r="T58" i="2"/>
  <c r="S58" i="2"/>
  <c r="R58" i="2"/>
  <c r="P58" i="2"/>
  <c r="O58" i="2"/>
  <c r="N58" i="2"/>
  <c r="M58" i="2"/>
  <c r="K58" i="2"/>
  <c r="J58" i="2"/>
  <c r="H58" i="2"/>
  <c r="I58" i="2" s="1"/>
  <c r="F58" i="2"/>
  <c r="G58" i="2" s="1"/>
  <c r="D58" i="2"/>
  <c r="E58" i="2" s="1"/>
  <c r="X57" i="2"/>
  <c r="W57" i="2"/>
  <c r="V57" i="2"/>
  <c r="U57" i="2"/>
  <c r="T57" i="2"/>
  <c r="S57" i="2"/>
  <c r="R57" i="2"/>
  <c r="P57" i="2"/>
  <c r="O57" i="2"/>
  <c r="N57" i="2"/>
  <c r="M57" i="2"/>
  <c r="J57" i="2"/>
  <c r="K57" i="2" s="1"/>
  <c r="H57" i="2"/>
  <c r="I57" i="2" s="1"/>
  <c r="F57" i="2"/>
  <c r="G57" i="2" s="1"/>
  <c r="D57" i="2"/>
  <c r="E57" i="2" s="1"/>
  <c r="X56" i="2"/>
  <c r="W56" i="2"/>
  <c r="V56" i="2"/>
  <c r="U56" i="2"/>
  <c r="T56" i="2"/>
  <c r="T61" i="2" s="1"/>
  <c r="S56" i="2"/>
  <c r="R56" i="2"/>
  <c r="P56" i="2"/>
  <c r="O56" i="2"/>
  <c r="N56" i="2"/>
  <c r="M56" i="2"/>
  <c r="J56" i="2"/>
  <c r="K56" i="2" s="1"/>
  <c r="H56" i="2"/>
  <c r="I56" i="2" s="1"/>
  <c r="F56" i="2"/>
  <c r="E56" i="2"/>
  <c r="D56" i="2"/>
  <c r="X55" i="2"/>
  <c r="W55" i="2"/>
  <c r="V55" i="2"/>
  <c r="U55" i="2"/>
  <c r="T55" i="2"/>
  <c r="S55" i="2"/>
  <c r="R55" i="2"/>
  <c r="P55" i="2"/>
  <c r="O55" i="2"/>
  <c r="N55" i="2"/>
  <c r="N61" i="2" s="1"/>
  <c r="M55" i="2"/>
  <c r="J55" i="2"/>
  <c r="J61" i="2" s="1"/>
  <c r="K61" i="2" s="1"/>
  <c r="H55" i="2"/>
  <c r="I55" i="2" s="1"/>
  <c r="G55" i="2"/>
  <c r="F55" i="2"/>
  <c r="D55" i="2"/>
  <c r="E55" i="2" s="1"/>
  <c r="P54" i="2"/>
  <c r="G54" i="2"/>
  <c r="F54" i="2"/>
  <c r="X53" i="2"/>
  <c r="W53" i="2"/>
  <c r="V53" i="2"/>
  <c r="U53" i="2"/>
  <c r="T53" i="2"/>
  <c r="S53" i="2"/>
  <c r="R53" i="2"/>
  <c r="P53" i="2"/>
  <c r="O53" i="2"/>
  <c r="N53" i="2"/>
  <c r="M53" i="2"/>
  <c r="J53" i="2"/>
  <c r="K53" i="2" s="1"/>
  <c r="H53" i="2"/>
  <c r="I53" i="2" s="1"/>
  <c r="G53" i="2"/>
  <c r="F53" i="2"/>
  <c r="D53" i="2"/>
  <c r="E53" i="2" s="1"/>
  <c r="X52" i="2"/>
  <c r="X54" i="2" s="1"/>
  <c r="W52" i="2"/>
  <c r="W54" i="2" s="1"/>
  <c r="V52" i="2"/>
  <c r="V54" i="2" s="1"/>
  <c r="U52" i="2"/>
  <c r="T52" i="2"/>
  <c r="S52" i="2"/>
  <c r="R52" i="2"/>
  <c r="P52" i="2"/>
  <c r="O52" i="2"/>
  <c r="N52" i="2"/>
  <c r="N54" i="2" s="1"/>
  <c r="M52" i="2"/>
  <c r="J52" i="2"/>
  <c r="H52" i="2"/>
  <c r="I52" i="2" s="1"/>
  <c r="G52" i="2"/>
  <c r="F52" i="2"/>
  <c r="D52" i="2"/>
  <c r="X51" i="2"/>
  <c r="W51" i="2"/>
  <c r="V51" i="2"/>
  <c r="U51" i="2"/>
  <c r="T51" i="2"/>
  <c r="S51" i="2"/>
  <c r="R51" i="2"/>
  <c r="P51" i="2"/>
  <c r="O51" i="2"/>
  <c r="N51" i="2"/>
  <c r="M51" i="2"/>
  <c r="J51" i="2"/>
  <c r="K51" i="2" s="1"/>
  <c r="H51" i="2"/>
  <c r="I51" i="2" s="1"/>
  <c r="F51" i="2"/>
  <c r="G51" i="2" s="1"/>
  <c r="D51" i="2"/>
  <c r="E51" i="2" s="1"/>
  <c r="X50" i="2"/>
  <c r="W50" i="2"/>
  <c r="V50" i="2"/>
  <c r="U50" i="2"/>
  <c r="T50" i="2"/>
  <c r="S50" i="2"/>
  <c r="R50" i="2"/>
  <c r="P50" i="2"/>
  <c r="O50" i="2"/>
  <c r="N50" i="2"/>
  <c r="M50" i="2"/>
  <c r="J50" i="2"/>
  <c r="K50" i="2" s="1"/>
  <c r="H50" i="2"/>
  <c r="I50" i="2" s="1"/>
  <c r="F50" i="2"/>
  <c r="G50" i="2" s="1"/>
  <c r="D50" i="2"/>
  <c r="E50" i="2" s="1"/>
  <c r="X48" i="2"/>
  <c r="W48" i="2"/>
  <c r="V48" i="2"/>
  <c r="U48" i="2"/>
  <c r="T48" i="2"/>
  <c r="S48" i="2"/>
  <c r="R48" i="2"/>
  <c r="P48" i="2"/>
  <c r="O48" i="2"/>
  <c r="N48" i="2"/>
  <c r="M48" i="2"/>
  <c r="K48" i="2"/>
  <c r="J48" i="2"/>
  <c r="H48" i="2"/>
  <c r="I48" i="2" s="1"/>
  <c r="F48" i="2"/>
  <c r="G48" i="2" s="1"/>
  <c r="E48" i="2"/>
  <c r="L48" i="2" s="1"/>
  <c r="Q48" i="2" s="1"/>
  <c r="D48" i="2"/>
  <c r="X47" i="2"/>
  <c r="W47" i="2"/>
  <c r="V47" i="2"/>
  <c r="U47" i="2"/>
  <c r="T47" i="2"/>
  <c r="S47" i="2"/>
  <c r="R47" i="2"/>
  <c r="P47" i="2"/>
  <c r="O47" i="2"/>
  <c r="N47" i="2"/>
  <c r="M47" i="2"/>
  <c r="J47" i="2"/>
  <c r="K47" i="2" s="1"/>
  <c r="H47" i="2"/>
  <c r="I47" i="2" s="1"/>
  <c r="F47" i="2"/>
  <c r="G47" i="2" s="1"/>
  <c r="D47" i="2"/>
  <c r="E47" i="2" s="1"/>
  <c r="X46" i="2"/>
  <c r="X49" i="2" s="1"/>
  <c r="W46" i="2"/>
  <c r="V46" i="2"/>
  <c r="U46" i="2"/>
  <c r="T46" i="2"/>
  <c r="S46" i="2"/>
  <c r="R46" i="2"/>
  <c r="P46" i="2"/>
  <c r="O46" i="2"/>
  <c r="N46" i="2"/>
  <c r="M46" i="2"/>
  <c r="J46" i="2"/>
  <c r="K46" i="2" s="1"/>
  <c r="H46" i="2"/>
  <c r="G46" i="2"/>
  <c r="F46" i="2"/>
  <c r="E46" i="2"/>
  <c r="D46" i="2"/>
  <c r="X45" i="2"/>
  <c r="W45" i="2"/>
  <c r="V45" i="2"/>
  <c r="U45" i="2"/>
  <c r="T45" i="2"/>
  <c r="T49" i="2" s="1"/>
  <c r="S45" i="2"/>
  <c r="R45" i="2"/>
  <c r="P45" i="2"/>
  <c r="O45" i="2"/>
  <c r="O49" i="2" s="1"/>
  <c r="N45" i="2"/>
  <c r="M45" i="2"/>
  <c r="M49" i="2" s="1"/>
  <c r="K45" i="2"/>
  <c r="J45" i="2"/>
  <c r="H45" i="2"/>
  <c r="I45" i="2" s="1"/>
  <c r="G45" i="2"/>
  <c r="F45" i="2"/>
  <c r="D45" i="2"/>
  <c r="E45" i="2" s="1"/>
  <c r="X44" i="2"/>
  <c r="T44" i="2"/>
  <c r="X43" i="2"/>
  <c r="W43" i="2"/>
  <c r="V43" i="2"/>
  <c r="U43" i="2"/>
  <c r="T43" i="2"/>
  <c r="S43" i="2"/>
  <c r="R43" i="2"/>
  <c r="P43" i="2"/>
  <c r="O43" i="2"/>
  <c r="N43" i="2"/>
  <c r="M43" i="2"/>
  <c r="J43" i="2"/>
  <c r="K43" i="2" s="1"/>
  <c r="I43" i="2"/>
  <c r="H43" i="2"/>
  <c r="F43" i="2"/>
  <c r="G43" i="2" s="1"/>
  <c r="E43" i="2"/>
  <c r="D43" i="2"/>
  <c r="X42" i="2"/>
  <c r="W42" i="2"/>
  <c r="V42" i="2"/>
  <c r="U42" i="2"/>
  <c r="T42" i="2"/>
  <c r="S42" i="2"/>
  <c r="R42" i="2"/>
  <c r="P42" i="2"/>
  <c r="O42" i="2"/>
  <c r="N42" i="2"/>
  <c r="M42" i="2"/>
  <c r="J42" i="2"/>
  <c r="K42" i="2" s="1"/>
  <c r="H42" i="2"/>
  <c r="I42" i="2" s="1"/>
  <c r="F42" i="2"/>
  <c r="G42" i="2" s="1"/>
  <c r="D42" i="2"/>
  <c r="X41" i="2"/>
  <c r="W41" i="2"/>
  <c r="V41" i="2"/>
  <c r="V44" i="2" s="1"/>
  <c r="U41" i="2"/>
  <c r="U44" i="2" s="1"/>
  <c r="T41" i="2"/>
  <c r="S41" i="2"/>
  <c r="R41" i="2"/>
  <c r="R44" i="2" s="1"/>
  <c r="P41" i="2"/>
  <c r="P44" i="2" s="1"/>
  <c r="O41" i="2"/>
  <c r="N41" i="2"/>
  <c r="N44" i="2" s="1"/>
  <c r="M41" i="2"/>
  <c r="J41" i="2"/>
  <c r="K41" i="2" s="1"/>
  <c r="H41" i="2"/>
  <c r="I41" i="2" s="1"/>
  <c r="G41" i="2"/>
  <c r="F41" i="2"/>
  <c r="D41" i="2"/>
  <c r="E41" i="2" s="1"/>
  <c r="O40" i="2"/>
  <c r="H40" i="2"/>
  <c r="I40" i="2" s="1"/>
  <c r="D40" i="2"/>
  <c r="E40" i="2" s="1"/>
  <c r="X39" i="2"/>
  <c r="W39" i="2"/>
  <c r="V39" i="2"/>
  <c r="U39" i="2"/>
  <c r="T39" i="2"/>
  <c r="S39" i="2"/>
  <c r="R39" i="2"/>
  <c r="P39" i="2"/>
  <c r="O39" i="2"/>
  <c r="N39" i="2"/>
  <c r="M39" i="2"/>
  <c r="J39" i="2"/>
  <c r="K39" i="2" s="1"/>
  <c r="I39" i="2"/>
  <c r="H39" i="2"/>
  <c r="F39" i="2"/>
  <c r="G39" i="2" s="1"/>
  <c r="D39" i="2"/>
  <c r="E39" i="2" s="1"/>
  <c r="X38" i="2"/>
  <c r="W38" i="2"/>
  <c r="W40" i="2" s="1"/>
  <c r="V38" i="2"/>
  <c r="V40" i="2" s="1"/>
  <c r="U38" i="2"/>
  <c r="T38" i="2"/>
  <c r="T40" i="2" s="1"/>
  <c r="S38" i="2"/>
  <c r="R38" i="2"/>
  <c r="P38" i="2"/>
  <c r="O38" i="2"/>
  <c r="N38" i="2"/>
  <c r="N40" i="2" s="1"/>
  <c r="M38" i="2"/>
  <c r="J38" i="2"/>
  <c r="I38" i="2"/>
  <c r="H38" i="2"/>
  <c r="F38" i="2"/>
  <c r="E38" i="2"/>
  <c r="D38" i="2"/>
  <c r="X36" i="2"/>
  <c r="W36" i="2"/>
  <c r="V36" i="2"/>
  <c r="U36" i="2"/>
  <c r="U37" i="2" s="1"/>
  <c r="T36" i="2"/>
  <c r="S36" i="2"/>
  <c r="R36" i="2"/>
  <c r="P36" i="2"/>
  <c r="O36" i="2"/>
  <c r="N36" i="2"/>
  <c r="M36" i="2"/>
  <c r="M37" i="2" s="1"/>
  <c r="J36" i="2"/>
  <c r="K36" i="2" s="1"/>
  <c r="H36" i="2"/>
  <c r="I36" i="2" s="1"/>
  <c r="F36" i="2"/>
  <c r="G36" i="2" s="1"/>
  <c r="D36" i="2"/>
  <c r="E36" i="2" s="1"/>
  <c r="X35" i="2"/>
  <c r="W35" i="2"/>
  <c r="V35" i="2"/>
  <c r="U35" i="2"/>
  <c r="T35" i="2"/>
  <c r="S35" i="2"/>
  <c r="S37" i="2" s="1"/>
  <c r="R35" i="2"/>
  <c r="P35" i="2"/>
  <c r="O35" i="2"/>
  <c r="N35" i="2"/>
  <c r="N37" i="2" s="1"/>
  <c r="M35" i="2"/>
  <c r="J35" i="2"/>
  <c r="H35" i="2"/>
  <c r="I35" i="2" s="1"/>
  <c r="F35" i="2"/>
  <c r="D35" i="2"/>
  <c r="X34" i="2"/>
  <c r="W34" i="2"/>
  <c r="V34" i="2"/>
  <c r="U34" i="2"/>
  <c r="T34" i="2"/>
  <c r="S34" i="2"/>
  <c r="R34" i="2"/>
  <c r="P34" i="2"/>
  <c r="O34" i="2"/>
  <c r="N34" i="2"/>
  <c r="M34" i="2"/>
  <c r="J34" i="2"/>
  <c r="K34" i="2" s="1"/>
  <c r="H34" i="2"/>
  <c r="I34" i="2" s="1"/>
  <c r="F34" i="2"/>
  <c r="G34" i="2" s="1"/>
  <c r="D34" i="2"/>
  <c r="E34" i="2" s="1"/>
  <c r="X33" i="2"/>
  <c r="W33" i="2"/>
  <c r="V33" i="2"/>
  <c r="U33" i="2"/>
  <c r="T33" i="2"/>
  <c r="S33" i="2"/>
  <c r="R33" i="2"/>
  <c r="P33" i="2"/>
  <c r="O33" i="2"/>
  <c r="N33" i="2"/>
  <c r="M33" i="2"/>
  <c r="J33" i="2"/>
  <c r="K33" i="2" s="1"/>
  <c r="H33" i="2"/>
  <c r="I33" i="2" s="1"/>
  <c r="F33" i="2"/>
  <c r="G33" i="2" s="1"/>
  <c r="D33" i="2"/>
  <c r="E33" i="2" s="1"/>
  <c r="X31" i="2"/>
  <c r="W31" i="2"/>
  <c r="V31" i="2"/>
  <c r="U31" i="2"/>
  <c r="T31" i="2"/>
  <c r="S31" i="2"/>
  <c r="R31" i="2"/>
  <c r="P31" i="2"/>
  <c r="O31" i="2"/>
  <c r="N31" i="2"/>
  <c r="M31" i="2"/>
  <c r="J31" i="2"/>
  <c r="K31" i="2" s="1"/>
  <c r="H31" i="2"/>
  <c r="I31" i="2" s="1"/>
  <c r="G31" i="2"/>
  <c r="F31" i="2"/>
  <c r="D31" i="2"/>
  <c r="E31" i="2" s="1"/>
  <c r="X30" i="2"/>
  <c r="W30" i="2"/>
  <c r="V30" i="2"/>
  <c r="U30" i="2"/>
  <c r="T30" i="2"/>
  <c r="S30" i="2"/>
  <c r="R30" i="2"/>
  <c r="P30" i="2"/>
  <c r="O30" i="2"/>
  <c r="N30" i="2"/>
  <c r="M30" i="2"/>
  <c r="J30" i="2"/>
  <c r="K30" i="2" s="1"/>
  <c r="H30" i="2"/>
  <c r="I30" i="2" s="1"/>
  <c r="F30" i="2"/>
  <c r="G30" i="2" s="1"/>
  <c r="D30" i="2"/>
  <c r="E30" i="2" s="1"/>
  <c r="L30" i="2" s="1"/>
  <c r="X29" i="2"/>
  <c r="W29" i="2"/>
  <c r="V29" i="2"/>
  <c r="U29" i="2"/>
  <c r="T29" i="2"/>
  <c r="S29" i="2"/>
  <c r="R29" i="2"/>
  <c r="P29" i="2"/>
  <c r="O29" i="2"/>
  <c r="N29" i="2"/>
  <c r="M29" i="2"/>
  <c r="J29" i="2"/>
  <c r="H29" i="2"/>
  <c r="I29" i="2" s="1"/>
  <c r="F29" i="2"/>
  <c r="G29" i="2" s="1"/>
  <c r="D29" i="2"/>
  <c r="E29" i="2" s="1"/>
  <c r="X28" i="2"/>
  <c r="W28" i="2"/>
  <c r="V28" i="2"/>
  <c r="U28" i="2"/>
  <c r="T28" i="2"/>
  <c r="S28" i="2"/>
  <c r="R28" i="2"/>
  <c r="P28" i="2"/>
  <c r="O28" i="2"/>
  <c r="N28" i="2"/>
  <c r="M28" i="2"/>
  <c r="J28" i="2"/>
  <c r="K28" i="2" s="1"/>
  <c r="I28" i="2"/>
  <c r="H28" i="2"/>
  <c r="F28" i="2"/>
  <c r="G28" i="2" s="1"/>
  <c r="D28" i="2"/>
  <c r="E28" i="2" s="1"/>
  <c r="X27" i="2"/>
  <c r="W27" i="2"/>
  <c r="V27" i="2"/>
  <c r="U27" i="2"/>
  <c r="T27" i="2"/>
  <c r="S27" i="2"/>
  <c r="R27" i="2"/>
  <c r="R32" i="2" s="1"/>
  <c r="P27" i="2"/>
  <c r="P32" i="2" s="1"/>
  <c r="O27" i="2"/>
  <c r="N27" i="2"/>
  <c r="M27" i="2"/>
  <c r="K27" i="2"/>
  <c r="J27" i="2"/>
  <c r="H27" i="2"/>
  <c r="I27" i="2" s="1"/>
  <c r="F27" i="2"/>
  <c r="G27" i="2" s="1"/>
  <c r="D27" i="2"/>
  <c r="E27" i="2" s="1"/>
  <c r="L27" i="2" s="1"/>
  <c r="X25" i="2"/>
  <c r="W25" i="2"/>
  <c r="V25" i="2"/>
  <c r="U25" i="2"/>
  <c r="T25" i="2"/>
  <c r="S25" i="2"/>
  <c r="R25" i="2"/>
  <c r="P25" i="2"/>
  <c r="O25" i="2"/>
  <c r="N25" i="2"/>
  <c r="M25" i="2"/>
  <c r="J25" i="2"/>
  <c r="K25" i="2" s="1"/>
  <c r="H25" i="2"/>
  <c r="I25" i="2" s="1"/>
  <c r="F25" i="2"/>
  <c r="G25" i="2" s="1"/>
  <c r="E25" i="2"/>
  <c r="D25" i="2"/>
  <c r="X24" i="2"/>
  <c r="W24" i="2"/>
  <c r="V24" i="2"/>
  <c r="U24" i="2"/>
  <c r="T24" i="2"/>
  <c r="S24" i="2"/>
  <c r="R24" i="2"/>
  <c r="P24" i="2"/>
  <c r="O24" i="2"/>
  <c r="N24" i="2"/>
  <c r="M24" i="2"/>
  <c r="J24" i="2"/>
  <c r="K24" i="2" s="1"/>
  <c r="H24" i="2"/>
  <c r="I24" i="2" s="1"/>
  <c r="F24" i="2"/>
  <c r="G24" i="2" s="1"/>
  <c r="D24" i="2"/>
  <c r="X23" i="2"/>
  <c r="W23" i="2"/>
  <c r="V23" i="2"/>
  <c r="U23" i="2"/>
  <c r="T23" i="2"/>
  <c r="S23" i="2"/>
  <c r="R23" i="2"/>
  <c r="P23" i="2"/>
  <c r="O23" i="2"/>
  <c r="N23" i="2"/>
  <c r="M23" i="2"/>
  <c r="J23" i="2"/>
  <c r="H23" i="2"/>
  <c r="I23" i="2" s="1"/>
  <c r="F23" i="2"/>
  <c r="G23" i="2" s="1"/>
  <c r="E23" i="2"/>
  <c r="D23" i="2"/>
  <c r="X22" i="2"/>
  <c r="W22" i="2"/>
  <c r="V22" i="2"/>
  <c r="U22" i="2"/>
  <c r="T22" i="2"/>
  <c r="S22" i="2"/>
  <c r="R22" i="2"/>
  <c r="P22" i="2"/>
  <c r="O22" i="2"/>
  <c r="N22" i="2"/>
  <c r="M22" i="2"/>
  <c r="K22" i="2"/>
  <c r="J22" i="2"/>
  <c r="H22" i="2"/>
  <c r="I22" i="2" s="1"/>
  <c r="F22" i="2"/>
  <c r="G22" i="2" s="1"/>
  <c r="D22" i="2"/>
  <c r="E22" i="2" s="1"/>
  <c r="X21" i="2"/>
  <c r="X26" i="2" s="1"/>
  <c r="W21" i="2"/>
  <c r="V21" i="2"/>
  <c r="U21" i="2"/>
  <c r="T21" i="2"/>
  <c r="S21" i="2"/>
  <c r="R21" i="2"/>
  <c r="P21" i="2"/>
  <c r="O21" i="2"/>
  <c r="O26" i="2" s="1"/>
  <c r="N21" i="2"/>
  <c r="M21" i="2"/>
  <c r="J21" i="2"/>
  <c r="K21" i="2" s="1"/>
  <c r="H21" i="2"/>
  <c r="G21" i="2"/>
  <c r="F21" i="2"/>
  <c r="D21" i="2"/>
  <c r="E21" i="2" s="1"/>
  <c r="W20" i="2"/>
  <c r="N20" i="2"/>
  <c r="X19" i="2"/>
  <c r="W19" i="2"/>
  <c r="V19" i="2"/>
  <c r="U19" i="2"/>
  <c r="T19" i="2"/>
  <c r="S19" i="2"/>
  <c r="R19" i="2"/>
  <c r="P19" i="2"/>
  <c r="O19" i="2"/>
  <c r="N19" i="2"/>
  <c r="M19" i="2"/>
  <c r="J19" i="2"/>
  <c r="K19" i="2" s="1"/>
  <c r="H19" i="2"/>
  <c r="I19" i="2" s="1"/>
  <c r="G19" i="2"/>
  <c r="F19" i="2"/>
  <c r="E19" i="2"/>
  <c r="D19" i="2"/>
  <c r="X18" i="2"/>
  <c r="W18" i="2"/>
  <c r="V18" i="2"/>
  <c r="V20" i="2" s="1"/>
  <c r="U18" i="2"/>
  <c r="T18" i="2"/>
  <c r="T20" i="2" s="1"/>
  <c r="S18" i="2"/>
  <c r="R18" i="2"/>
  <c r="P18" i="2"/>
  <c r="P20" i="2" s="1"/>
  <c r="O18" i="2"/>
  <c r="N18" i="2"/>
  <c r="M18" i="2"/>
  <c r="J18" i="2"/>
  <c r="H18" i="2"/>
  <c r="F18" i="2"/>
  <c r="F20" i="2" s="1"/>
  <c r="G20" i="2" s="1"/>
  <c r="D18" i="2"/>
  <c r="E18" i="2" s="1"/>
  <c r="X16" i="2"/>
  <c r="W16" i="2"/>
  <c r="V16" i="2"/>
  <c r="U16" i="2"/>
  <c r="T16" i="2"/>
  <c r="S16" i="2"/>
  <c r="R16" i="2"/>
  <c r="P16" i="2"/>
  <c r="O16" i="2"/>
  <c r="N16" i="2"/>
  <c r="M16" i="2"/>
  <c r="K16" i="2"/>
  <c r="J16" i="2"/>
  <c r="I16" i="2"/>
  <c r="H16" i="2"/>
  <c r="F16" i="2"/>
  <c r="G16" i="2" s="1"/>
  <c r="D16" i="2"/>
  <c r="D17" i="2" s="1"/>
  <c r="E17" i="2" s="1"/>
  <c r="X15" i="2"/>
  <c r="W15" i="2"/>
  <c r="V15" i="2"/>
  <c r="U15" i="2"/>
  <c r="T15" i="2"/>
  <c r="S15" i="2"/>
  <c r="R15" i="2"/>
  <c r="P15" i="2"/>
  <c r="O15" i="2"/>
  <c r="N15" i="2"/>
  <c r="M15" i="2"/>
  <c r="K15" i="2"/>
  <c r="J15" i="2"/>
  <c r="H15" i="2"/>
  <c r="I15" i="2" s="1"/>
  <c r="G15" i="2"/>
  <c r="F15" i="2"/>
  <c r="E15" i="2"/>
  <c r="D15" i="2"/>
  <c r="X14" i="2"/>
  <c r="W14" i="2"/>
  <c r="V14" i="2"/>
  <c r="V17" i="2" s="1"/>
  <c r="U14" i="2"/>
  <c r="U17" i="2" s="1"/>
  <c r="T14" i="2"/>
  <c r="T17" i="2" s="1"/>
  <c r="S14" i="2"/>
  <c r="S17" i="2" s="1"/>
  <c r="R14" i="2"/>
  <c r="P14" i="2"/>
  <c r="O14" i="2"/>
  <c r="N14" i="2"/>
  <c r="M14" i="2"/>
  <c r="M17" i="2" s="1"/>
  <c r="K14" i="2"/>
  <c r="J14" i="2"/>
  <c r="J17" i="2" s="1"/>
  <c r="K17" i="2" s="1"/>
  <c r="H14" i="2"/>
  <c r="F14" i="2"/>
  <c r="G14" i="2" s="1"/>
  <c r="E14" i="2"/>
  <c r="D14" i="2"/>
  <c r="R13" i="2"/>
  <c r="P13" i="2"/>
  <c r="X12" i="2"/>
  <c r="W12" i="2"/>
  <c r="V12" i="2"/>
  <c r="U12" i="2"/>
  <c r="U13" i="2" s="1"/>
  <c r="T12" i="2"/>
  <c r="S12" i="2"/>
  <c r="R12" i="2"/>
  <c r="P12" i="2"/>
  <c r="O12" i="2"/>
  <c r="N12" i="2"/>
  <c r="M12" i="2"/>
  <c r="J12" i="2"/>
  <c r="I12" i="2"/>
  <c r="H12" i="2"/>
  <c r="G12" i="2"/>
  <c r="F12" i="2"/>
  <c r="F13" i="2" s="1"/>
  <c r="G13" i="2" s="1"/>
  <c r="D12" i="2"/>
  <c r="E12" i="2" s="1"/>
  <c r="X11" i="2"/>
  <c r="X13" i="2" s="1"/>
  <c r="W11" i="2"/>
  <c r="V11" i="2"/>
  <c r="U11" i="2"/>
  <c r="T11" i="2"/>
  <c r="S11" i="2"/>
  <c r="R11" i="2"/>
  <c r="P11" i="2"/>
  <c r="O11" i="2"/>
  <c r="N11" i="2"/>
  <c r="M11" i="2"/>
  <c r="J11" i="2"/>
  <c r="I11" i="2"/>
  <c r="H11" i="2"/>
  <c r="H13" i="2" s="1"/>
  <c r="I13" i="2" s="1"/>
  <c r="F11" i="2"/>
  <c r="G11" i="2" s="1"/>
  <c r="D11" i="2"/>
  <c r="J109" i="1"/>
  <c r="K109" i="1" s="1"/>
  <c r="H109" i="1"/>
  <c r="I109" i="1" s="1"/>
  <c r="G109" i="1"/>
  <c r="F109" i="1"/>
  <c r="D109" i="1"/>
  <c r="E109" i="1" s="1"/>
  <c r="J108" i="1"/>
  <c r="K108" i="1" s="1"/>
  <c r="H108" i="1"/>
  <c r="H110" i="1" s="1"/>
  <c r="I110" i="1" s="1"/>
  <c r="G108" i="1"/>
  <c r="F108" i="1"/>
  <c r="D108" i="1"/>
  <c r="E108" i="1" s="1"/>
  <c r="J107" i="1"/>
  <c r="K107" i="1" s="1"/>
  <c r="I107" i="1"/>
  <c r="H107" i="1"/>
  <c r="F107" i="1"/>
  <c r="G107" i="1" s="1"/>
  <c r="D107" i="1"/>
  <c r="E107" i="1" s="1"/>
  <c r="J106" i="1"/>
  <c r="H106" i="1"/>
  <c r="I106" i="1" s="1"/>
  <c r="F106" i="1"/>
  <c r="G106" i="1" s="1"/>
  <c r="D106" i="1"/>
  <c r="E106" i="1" s="1"/>
  <c r="J105" i="1"/>
  <c r="K105" i="1" s="1"/>
  <c r="H105" i="1"/>
  <c r="I105" i="1" s="1"/>
  <c r="F105" i="1"/>
  <c r="G105" i="1" s="1"/>
  <c r="D105" i="1"/>
  <c r="E105" i="1" s="1"/>
  <c r="J104" i="1"/>
  <c r="K104" i="1" s="1"/>
  <c r="H104" i="1"/>
  <c r="I104" i="1" s="1"/>
  <c r="F104" i="1"/>
  <c r="G104" i="1" s="1"/>
  <c r="D104" i="1"/>
  <c r="J102" i="1"/>
  <c r="K102" i="1" s="1"/>
  <c r="H102" i="1"/>
  <c r="I102" i="1" s="1"/>
  <c r="F102" i="1"/>
  <c r="G102" i="1" s="1"/>
  <c r="D102" i="1"/>
  <c r="E102" i="1" s="1"/>
  <c r="J101" i="1"/>
  <c r="K101" i="1" s="1"/>
  <c r="H101" i="1"/>
  <c r="I101" i="1" s="1"/>
  <c r="F101" i="1"/>
  <c r="G101" i="1" s="1"/>
  <c r="D101" i="1"/>
  <c r="E101" i="1" s="1"/>
  <c r="J100" i="1"/>
  <c r="K100" i="1" s="1"/>
  <c r="H100" i="1"/>
  <c r="I100" i="1" s="1"/>
  <c r="G100" i="1"/>
  <c r="F100" i="1"/>
  <c r="D100" i="1"/>
  <c r="E100" i="1" s="1"/>
  <c r="J99" i="1"/>
  <c r="K99" i="1" s="1"/>
  <c r="I99" i="1"/>
  <c r="H99" i="1"/>
  <c r="F99" i="1"/>
  <c r="G99" i="1" s="1"/>
  <c r="D99" i="1"/>
  <c r="E99" i="1" s="1"/>
  <c r="J98" i="1"/>
  <c r="K98" i="1" s="1"/>
  <c r="H98" i="1"/>
  <c r="I98" i="1" s="1"/>
  <c r="F98" i="1"/>
  <c r="G98" i="1" s="1"/>
  <c r="D98" i="1"/>
  <c r="E98" i="1" s="1"/>
  <c r="L98" i="1" s="1"/>
  <c r="K97" i="1"/>
  <c r="J97" i="1"/>
  <c r="H97" i="1"/>
  <c r="I97" i="1" s="1"/>
  <c r="F97" i="1"/>
  <c r="G97" i="1" s="1"/>
  <c r="D97" i="1"/>
  <c r="E97" i="1" s="1"/>
  <c r="J96" i="1"/>
  <c r="K96" i="1" s="1"/>
  <c r="H96" i="1"/>
  <c r="I96" i="1" s="1"/>
  <c r="F96" i="1"/>
  <c r="G96" i="1" s="1"/>
  <c r="D96" i="1"/>
  <c r="E96" i="1" s="1"/>
  <c r="K95" i="1"/>
  <c r="J95" i="1"/>
  <c r="H95" i="1"/>
  <c r="I95" i="1" s="1"/>
  <c r="F95" i="1"/>
  <c r="G95" i="1" s="1"/>
  <c r="D95" i="1"/>
  <c r="J93" i="1"/>
  <c r="K93" i="1" s="1"/>
  <c r="H93" i="1"/>
  <c r="I93" i="1" s="1"/>
  <c r="F93" i="1"/>
  <c r="G93" i="1" s="1"/>
  <c r="E93" i="1"/>
  <c r="D93" i="1"/>
  <c r="J92" i="1"/>
  <c r="H92" i="1"/>
  <c r="F92" i="1"/>
  <c r="D92" i="1"/>
  <c r="D94" i="1" s="1"/>
  <c r="E94" i="1" s="1"/>
  <c r="J90" i="1"/>
  <c r="K90" i="1" s="1"/>
  <c r="H90" i="1"/>
  <c r="I90" i="1" s="1"/>
  <c r="F90" i="1"/>
  <c r="G90" i="1" s="1"/>
  <c r="D90" i="1"/>
  <c r="E90" i="1" s="1"/>
  <c r="J89" i="1"/>
  <c r="K89" i="1" s="1"/>
  <c r="H89" i="1"/>
  <c r="I89" i="1" s="1"/>
  <c r="F89" i="1"/>
  <c r="G89" i="1" s="1"/>
  <c r="D89" i="1"/>
  <c r="E89" i="1" s="1"/>
  <c r="J88" i="1"/>
  <c r="K88" i="1" s="1"/>
  <c r="H88" i="1"/>
  <c r="I88" i="1" s="1"/>
  <c r="F88" i="1"/>
  <c r="G88" i="1" s="1"/>
  <c r="D88" i="1"/>
  <c r="E88" i="1" s="1"/>
  <c r="L88" i="1" s="1"/>
  <c r="J87" i="1"/>
  <c r="K87" i="1" s="1"/>
  <c r="H87" i="1"/>
  <c r="I87" i="1" s="1"/>
  <c r="F87" i="1"/>
  <c r="G87" i="1" s="1"/>
  <c r="E87" i="1"/>
  <c r="D87" i="1"/>
  <c r="J86" i="1"/>
  <c r="K86" i="1" s="1"/>
  <c r="H86" i="1"/>
  <c r="I86" i="1" s="1"/>
  <c r="F86" i="1"/>
  <c r="G86" i="1" s="1"/>
  <c r="D86" i="1"/>
  <c r="E86" i="1" s="1"/>
  <c r="J85" i="1"/>
  <c r="K85" i="1" s="1"/>
  <c r="H85" i="1"/>
  <c r="I85" i="1" s="1"/>
  <c r="G85" i="1"/>
  <c r="F85" i="1"/>
  <c r="D85" i="1"/>
  <c r="E85" i="1" s="1"/>
  <c r="L85" i="1" s="1"/>
  <c r="J84" i="1"/>
  <c r="K84" i="1" s="1"/>
  <c r="H84" i="1"/>
  <c r="I84" i="1" s="1"/>
  <c r="F84" i="1"/>
  <c r="G84" i="1" s="1"/>
  <c r="D84" i="1"/>
  <c r="E84" i="1" s="1"/>
  <c r="J83" i="1"/>
  <c r="K83" i="1" s="1"/>
  <c r="H83" i="1"/>
  <c r="I83" i="1" s="1"/>
  <c r="F83" i="1"/>
  <c r="G83" i="1" s="1"/>
  <c r="D83" i="1"/>
  <c r="E83" i="1" s="1"/>
  <c r="J82" i="1"/>
  <c r="H82" i="1"/>
  <c r="I82" i="1" s="1"/>
  <c r="F82" i="1"/>
  <c r="G82" i="1" s="1"/>
  <c r="D82" i="1"/>
  <c r="E82" i="1" s="1"/>
  <c r="J81" i="1"/>
  <c r="K81" i="1" s="1"/>
  <c r="I81" i="1"/>
  <c r="H81" i="1"/>
  <c r="F81" i="1"/>
  <c r="D81" i="1"/>
  <c r="K79" i="1"/>
  <c r="J79" i="1"/>
  <c r="H79" i="1"/>
  <c r="I79" i="1" s="1"/>
  <c r="F79" i="1"/>
  <c r="G79" i="1" s="1"/>
  <c r="E79" i="1"/>
  <c r="D79" i="1"/>
  <c r="J78" i="1"/>
  <c r="K78" i="1" s="1"/>
  <c r="H78" i="1"/>
  <c r="I78" i="1" s="1"/>
  <c r="F78" i="1"/>
  <c r="D78" i="1"/>
  <c r="E78" i="1" s="1"/>
  <c r="J77" i="1"/>
  <c r="J80" i="1" s="1"/>
  <c r="K80" i="1" s="1"/>
  <c r="H77" i="1"/>
  <c r="H80" i="1" s="1"/>
  <c r="I80" i="1" s="1"/>
  <c r="G77" i="1"/>
  <c r="F77" i="1"/>
  <c r="D77" i="1"/>
  <c r="E77" i="1" s="1"/>
  <c r="J75" i="1"/>
  <c r="K75" i="1" s="1"/>
  <c r="H75" i="1"/>
  <c r="I75" i="1" s="1"/>
  <c r="G75" i="1"/>
  <c r="F75" i="1"/>
  <c r="D75" i="1"/>
  <c r="E75" i="1" s="1"/>
  <c r="J74" i="1"/>
  <c r="J76" i="1" s="1"/>
  <c r="K76" i="1" s="1"/>
  <c r="H74" i="1"/>
  <c r="I74" i="1" s="1"/>
  <c r="F74" i="1"/>
  <c r="F76" i="1" s="1"/>
  <c r="G76" i="1" s="1"/>
  <c r="D74" i="1"/>
  <c r="D76" i="1" s="1"/>
  <c r="E76" i="1" s="1"/>
  <c r="J72" i="1"/>
  <c r="K72" i="1" s="1"/>
  <c r="H72" i="1"/>
  <c r="I72" i="1" s="1"/>
  <c r="F72" i="1"/>
  <c r="G72" i="1" s="1"/>
  <c r="D72" i="1"/>
  <c r="K71" i="1"/>
  <c r="J71" i="1"/>
  <c r="H71" i="1"/>
  <c r="F71" i="1"/>
  <c r="F73" i="1" s="1"/>
  <c r="G73" i="1" s="1"/>
  <c r="D71" i="1"/>
  <c r="E71" i="1" s="1"/>
  <c r="J70" i="1"/>
  <c r="K70" i="1" s="1"/>
  <c r="H70" i="1"/>
  <c r="I70" i="1" s="1"/>
  <c r="F70" i="1"/>
  <c r="G70" i="1" s="1"/>
  <c r="D70" i="1"/>
  <c r="E70" i="1" s="1"/>
  <c r="J68" i="1"/>
  <c r="K68" i="1" s="1"/>
  <c r="H68" i="1"/>
  <c r="F68" i="1"/>
  <c r="G68" i="1" s="1"/>
  <c r="D68" i="1"/>
  <c r="E68" i="1" s="1"/>
  <c r="J67" i="1"/>
  <c r="H67" i="1"/>
  <c r="I67" i="1" s="1"/>
  <c r="F67" i="1"/>
  <c r="D67" i="1"/>
  <c r="J66" i="1"/>
  <c r="K66" i="1" s="1"/>
  <c r="K65" i="1"/>
  <c r="J65" i="1"/>
  <c r="H65" i="1"/>
  <c r="I65" i="1" s="1"/>
  <c r="F65" i="1"/>
  <c r="G65" i="1" s="1"/>
  <c r="D65" i="1"/>
  <c r="E65" i="1" s="1"/>
  <c r="J64" i="1"/>
  <c r="K64" i="1" s="1"/>
  <c r="H64" i="1"/>
  <c r="I64" i="1" s="1"/>
  <c r="F64" i="1"/>
  <c r="G64" i="1" s="1"/>
  <c r="D64" i="1"/>
  <c r="J63" i="1"/>
  <c r="K63" i="1" s="1"/>
  <c r="H63" i="1"/>
  <c r="I63" i="1" s="1"/>
  <c r="F63" i="1"/>
  <c r="G63" i="1" s="1"/>
  <c r="D63" i="1"/>
  <c r="E63" i="1" s="1"/>
  <c r="J62" i="1"/>
  <c r="K62" i="1" s="1"/>
  <c r="H62" i="1"/>
  <c r="F62" i="1"/>
  <c r="D62" i="1"/>
  <c r="E62" i="1" s="1"/>
  <c r="J60" i="1"/>
  <c r="K60" i="1" s="1"/>
  <c r="H60" i="1"/>
  <c r="I60" i="1" s="1"/>
  <c r="F60" i="1"/>
  <c r="G60" i="1" s="1"/>
  <c r="D60" i="1"/>
  <c r="E60" i="1" s="1"/>
  <c r="J59" i="1"/>
  <c r="K59" i="1" s="1"/>
  <c r="H59" i="1"/>
  <c r="I59" i="1" s="1"/>
  <c r="G59" i="1"/>
  <c r="F59" i="1"/>
  <c r="D59" i="1"/>
  <c r="E59" i="1" s="1"/>
  <c r="J58" i="1"/>
  <c r="H58" i="1"/>
  <c r="I58" i="1" s="1"/>
  <c r="F58" i="1"/>
  <c r="G58" i="1" s="1"/>
  <c r="D58" i="1"/>
  <c r="E58" i="1" s="1"/>
  <c r="J57" i="1"/>
  <c r="K57" i="1" s="1"/>
  <c r="H57" i="1"/>
  <c r="I57" i="1" s="1"/>
  <c r="F57" i="1"/>
  <c r="G57" i="1" s="1"/>
  <c r="D57" i="1"/>
  <c r="E57" i="1" s="1"/>
  <c r="J56" i="1"/>
  <c r="K56" i="1" s="1"/>
  <c r="H56" i="1"/>
  <c r="I56" i="1" s="1"/>
  <c r="F56" i="1"/>
  <c r="G56" i="1" s="1"/>
  <c r="D56" i="1"/>
  <c r="E56" i="1" s="1"/>
  <c r="J55" i="1"/>
  <c r="K55" i="1" s="1"/>
  <c r="H55" i="1"/>
  <c r="I55" i="1" s="1"/>
  <c r="F55" i="1"/>
  <c r="E55" i="1"/>
  <c r="D55" i="1"/>
  <c r="J53" i="1"/>
  <c r="K53" i="1" s="1"/>
  <c r="H53" i="1"/>
  <c r="I53" i="1" s="1"/>
  <c r="F53" i="1"/>
  <c r="E53" i="1"/>
  <c r="D53" i="1"/>
  <c r="J52" i="1"/>
  <c r="H52" i="1"/>
  <c r="H54" i="1" s="1"/>
  <c r="I54" i="1" s="1"/>
  <c r="F52" i="1"/>
  <c r="G52" i="1" s="1"/>
  <c r="D52" i="1"/>
  <c r="D54" i="1" s="1"/>
  <c r="E54" i="1" s="1"/>
  <c r="J51" i="1"/>
  <c r="K51" i="1" s="1"/>
  <c r="I51" i="1"/>
  <c r="H51" i="1"/>
  <c r="F51" i="1"/>
  <c r="G51" i="1" s="1"/>
  <c r="D51" i="1"/>
  <c r="E51" i="1" s="1"/>
  <c r="J50" i="1"/>
  <c r="K50" i="1" s="1"/>
  <c r="H50" i="1"/>
  <c r="I50" i="1" s="1"/>
  <c r="F50" i="1"/>
  <c r="G50" i="1" s="1"/>
  <c r="D50" i="1"/>
  <c r="E50" i="1" s="1"/>
  <c r="J48" i="1"/>
  <c r="K48" i="1" s="1"/>
  <c r="H48" i="1"/>
  <c r="I48" i="1" s="1"/>
  <c r="F48" i="1"/>
  <c r="G48" i="1" s="1"/>
  <c r="D48" i="1"/>
  <c r="J47" i="1"/>
  <c r="K47" i="1" s="1"/>
  <c r="H47" i="1"/>
  <c r="I47" i="1" s="1"/>
  <c r="G47" i="1"/>
  <c r="F47" i="1"/>
  <c r="D47" i="1"/>
  <c r="E47" i="1" s="1"/>
  <c r="J46" i="1"/>
  <c r="K46" i="1" s="1"/>
  <c r="H46" i="1"/>
  <c r="I46" i="1" s="1"/>
  <c r="F46" i="1"/>
  <c r="D46" i="1"/>
  <c r="E46" i="1" s="1"/>
  <c r="J45" i="1"/>
  <c r="J49" i="1" s="1"/>
  <c r="K49" i="1" s="1"/>
  <c r="H45" i="1"/>
  <c r="G45" i="1"/>
  <c r="F45" i="1"/>
  <c r="D45" i="1"/>
  <c r="E45" i="1" s="1"/>
  <c r="H44" i="1"/>
  <c r="I44" i="1" s="1"/>
  <c r="K43" i="1"/>
  <c r="J43" i="1"/>
  <c r="H43" i="1"/>
  <c r="I43" i="1" s="1"/>
  <c r="F43" i="1"/>
  <c r="G43" i="1" s="1"/>
  <c r="D43" i="1"/>
  <c r="E43" i="1" s="1"/>
  <c r="J42" i="1"/>
  <c r="J44" i="1" s="1"/>
  <c r="K44" i="1" s="1"/>
  <c r="H42" i="1"/>
  <c r="I42" i="1" s="1"/>
  <c r="F42" i="1"/>
  <c r="G42" i="1" s="1"/>
  <c r="D42" i="1"/>
  <c r="E42" i="1" s="1"/>
  <c r="K41" i="1"/>
  <c r="J41" i="1"/>
  <c r="H41" i="1"/>
  <c r="I41" i="1" s="1"/>
  <c r="F41" i="1"/>
  <c r="F44" i="1" s="1"/>
  <c r="G44" i="1" s="1"/>
  <c r="E41" i="1"/>
  <c r="D41" i="1"/>
  <c r="D40" i="1"/>
  <c r="E40" i="1" s="1"/>
  <c r="K39" i="1"/>
  <c r="J39" i="1"/>
  <c r="H39" i="1"/>
  <c r="I39" i="1" s="1"/>
  <c r="F39" i="1"/>
  <c r="G39" i="1" s="1"/>
  <c r="E39" i="1"/>
  <c r="D39" i="1"/>
  <c r="J38" i="1"/>
  <c r="J40" i="1" s="1"/>
  <c r="K40" i="1" s="1"/>
  <c r="H38" i="1"/>
  <c r="H40" i="1" s="1"/>
  <c r="I40" i="1" s="1"/>
  <c r="F38" i="1"/>
  <c r="D38" i="1"/>
  <c r="E38" i="1" s="1"/>
  <c r="J36" i="1"/>
  <c r="K36" i="1" s="1"/>
  <c r="H36" i="1"/>
  <c r="H37" i="1" s="1"/>
  <c r="I37" i="1" s="1"/>
  <c r="F36" i="1"/>
  <c r="G36" i="1" s="1"/>
  <c r="D36" i="1"/>
  <c r="E36" i="1" s="1"/>
  <c r="J35" i="1"/>
  <c r="J37" i="1" s="1"/>
  <c r="K37" i="1" s="1"/>
  <c r="H35" i="1"/>
  <c r="I35" i="1" s="1"/>
  <c r="F35" i="1"/>
  <c r="D35" i="1"/>
  <c r="D37" i="1" s="1"/>
  <c r="E37" i="1" s="1"/>
  <c r="J34" i="1"/>
  <c r="K34" i="1" s="1"/>
  <c r="H34" i="1"/>
  <c r="I34" i="1" s="1"/>
  <c r="F34" i="1"/>
  <c r="G34" i="1" s="1"/>
  <c r="D34" i="1"/>
  <c r="E34" i="1" s="1"/>
  <c r="J33" i="1"/>
  <c r="K33" i="1" s="1"/>
  <c r="H33" i="1"/>
  <c r="I33" i="1" s="1"/>
  <c r="F33" i="1"/>
  <c r="G33" i="1" s="1"/>
  <c r="D33" i="1"/>
  <c r="E33" i="1" s="1"/>
  <c r="J31" i="1"/>
  <c r="K31" i="1" s="1"/>
  <c r="H31" i="1"/>
  <c r="I31" i="1" s="1"/>
  <c r="G31" i="1"/>
  <c r="F31" i="1"/>
  <c r="D31" i="1"/>
  <c r="E31" i="1" s="1"/>
  <c r="J30" i="1"/>
  <c r="K30" i="1" s="1"/>
  <c r="H30" i="1"/>
  <c r="I30" i="1" s="1"/>
  <c r="F30" i="1"/>
  <c r="D30" i="1"/>
  <c r="E30" i="1" s="1"/>
  <c r="J29" i="1"/>
  <c r="K29" i="1" s="1"/>
  <c r="H29" i="1"/>
  <c r="I29" i="1" s="1"/>
  <c r="G29" i="1"/>
  <c r="F29" i="1"/>
  <c r="D29" i="1"/>
  <c r="E29" i="1" s="1"/>
  <c r="J28" i="1"/>
  <c r="K28" i="1" s="1"/>
  <c r="H28" i="1"/>
  <c r="H32" i="1" s="1"/>
  <c r="I32" i="1" s="1"/>
  <c r="F28" i="1"/>
  <c r="G28" i="1" s="1"/>
  <c r="D28" i="1"/>
  <c r="E28" i="1" s="1"/>
  <c r="K27" i="1"/>
  <c r="J27" i="1"/>
  <c r="H27" i="1"/>
  <c r="I27" i="1" s="1"/>
  <c r="F27" i="1"/>
  <c r="G27" i="1" s="1"/>
  <c r="D27" i="1"/>
  <c r="E27" i="1" s="1"/>
  <c r="K25" i="1"/>
  <c r="J25" i="1"/>
  <c r="H25" i="1"/>
  <c r="I25" i="1" s="1"/>
  <c r="F25" i="1"/>
  <c r="G25" i="1" s="1"/>
  <c r="E25" i="1"/>
  <c r="D25" i="1"/>
  <c r="J24" i="1"/>
  <c r="K24" i="1" s="1"/>
  <c r="H24" i="1"/>
  <c r="I24" i="1" s="1"/>
  <c r="F24" i="1"/>
  <c r="G24" i="1" s="1"/>
  <c r="D24" i="1"/>
  <c r="J23" i="1"/>
  <c r="H23" i="1"/>
  <c r="I23" i="1" s="1"/>
  <c r="F23" i="1"/>
  <c r="G23" i="1" s="1"/>
  <c r="E23" i="1"/>
  <c r="D23" i="1"/>
  <c r="J22" i="1"/>
  <c r="K22" i="1" s="1"/>
  <c r="H22" i="1"/>
  <c r="I22" i="1" s="1"/>
  <c r="F22" i="1"/>
  <c r="F26" i="1" s="1"/>
  <c r="G26" i="1" s="1"/>
  <c r="D22" i="1"/>
  <c r="E22" i="1" s="1"/>
  <c r="J21" i="1"/>
  <c r="K21" i="1" s="1"/>
  <c r="H21" i="1"/>
  <c r="F21" i="1"/>
  <c r="G21" i="1" s="1"/>
  <c r="D21" i="1"/>
  <c r="E21" i="1" s="1"/>
  <c r="H20" i="1"/>
  <c r="I20" i="1" s="1"/>
  <c r="J19" i="1"/>
  <c r="K19" i="1" s="1"/>
  <c r="I19" i="1"/>
  <c r="H19" i="1"/>
  <c r="F19" i="1"/>
  <c r="G19" i="1" s="1"/>
  <c r="D19" i="1"/>
  <c r="E19" i="1" s="1"/>
  <c r="L19" i="1" s="1"/>
  <c r="J18" i="1"/>
  <c r="J20" i="1" s="1"/>
  <c r="K20" i="1" s="1"/>
  <c r="H18" i="1"/>
  <c r="I18" i="1" s="1"/>
  <c r="F18" i="1"/>
  <c r="D18" i="1"/>
  <c r="J16" i="1"/>
  <c r="K16" i="1" s="1"/>
  <c r="H16" i="1"/>
  <c r="I16" i="1" s="1"/>
  <c r="F16" i="1"/>
  <c r="G16" i="1" s="1"/>
  <c r="D16" i="1"/>
  <c r="D17" i="1" s="1"/>
  <c r="E17" i="1" s="1"/>
  <c r="K15" i="1"/>
  <c r="J15" i="1"/>
  <c r="H15" i="1"/>
  <c r="I15" i="1" s="1"/>
  <c r="G15" i="1"/>
  <c r="F15" i="1"/>
  <c r="D15" i="1"/>
  <c r="E15" i="1" s="1"/>
  <c r="J14" i="1"/>
  <c r="J17" i="1" s="1"/>
  <c r="K17" i="1" s="1"/>
  <c r="H14" i="1"/>
  <c r="H17" i="1" s="1"/>
  <c r="I17" i="1" s="1"/>
  <c r="F14" i="1"/>
  <c r="D14" i="1"/>
  <c r="E14" i="1" s="1"/>
  <c r="J12" i="1"/>
  <c r="K12" i="1" s="1"/>
  <c r="H12" i="1"/>
  <c r="F12" i="1"/>
  <c r="G12" i="1" s="1"/>
  <c r="D12" i="1"/>
  <c r="E12" i="1" s="1"/>
  <c r="J11" i="1"/>
  <c r="H11" i="1"/>
  <c r="I11" i="1" s="1"/>
  <c r="G11" i="1"/>
  <c r="F11" i="1"/>
  <c r="D11" i="1"/>
  <c r="L73" i="3" l="1"/>
  <c r="Q73" i="3" s="1"/>
  <c r="L80" i="3"/>
  <c r="Q80" i="3" s="1"/>
  <c r="L44" i="3"/>
  <c r="Q44" i="3" s="1"/>
  <c r="L61" i="3"/>
  <c r="Q61" i="3" s="1"/>
  <c r="L13" i="3"/>
  <c r="Q13" i="3" s="1"/>
  <c r="L81" i="3"/>
  <c r="Q81" i="3" s="1"/>
  <c r="L110" i="3"/>
  <c r="Q110" i="3" s="1"/>
  <c r="L49" i="3"/>
  <c r="Q49" i="3" s="1"/>
  <c r="L111" i="3"/>
  <c r="Q111" i="3" s="1"/>
  <c r="L45" i="3"/>
  <c r="Q45" i="3" s="1"/>
  <c r="L91" i="3"/>
  <c r="Q91" i="3" s="1"/>
  <c r="L18" i="3"/>
  <c r="Q18" i="3" s="1"/>
  <c r="L29" i="1"/>
  <c r="F37" i="1"/>
  <c r="G37" i="1" s="1"/>
  <c r="G35" i="1"/>
  <c r="F61" i="1"/>
  <c r="G61" i="1" s="1"/>
  <c r="I18" i="2"/>
  <c r="H20" i="2"/>
  <c r="I20" i="2" s="1"/>
  <c r="L22" i="2"/>
  <c r="L39" i="2"/>
  <c r="Q39" i="2" s="1"/>
  <c r="X91" i="2"/>
  <c r="L101" i="2"/>
  <c r="Q101" i="2" s="1"/>
  <c r="Q27" i="2"/>
  <c r="L82" i="2"/>
  <c r="Q82" i="2" s="1"/>
  <c r="L90" i="2"/>
  <c r="Q90" i="2" s="1"/>
  <c r="H69" i="2"/>
  <c r="I69" i="2" s="1"/>
  <c r="I67" i="2"/>
  <c r="J111" i="1"/>
  <c r="K111" i="1" s="1"/>
  <c r="K11" i="1"/>
  <c r="H91" i="1"/>
  <c r="I91" i="1" s="1"/>
  <c r="P49" i="2"/>
  <c r="V66" i="2"/>
  <c r="G82" i="2"/>
  <c r="F91" i="2"/>
  <c r="G91" i="2" s="1"/>
  <c r="L33" i="1"/>
  <c r="G92" i="1"/>
  <c r="F94" i="1"/>
  <c r="G94" i="1" s="1"/>
  <c r="H49" i="2"/>
  <c r="I49" i="2" s="1"/>
  <c r="I46" i="2"/>
  <c r="L15" i="1"/>
  <c r="J26" i="1"/>
  <c r="K26" i="1" s="1"/>
  <c r="L26" i="1" s="1"/>
  <c r="K23" i="1"/>
  <c r="L23" i="1" s="1"/>
  <c r="F54" i="1"/>
  <c r="G54" i="1" s="1"/>
  <c r="G53" i="1"/>
  <c r="M111" i="2"/>
  <c r="M13" i="2"/>
  <c r="K12" i="2"/>
  <c r="L12" i="2" s="1"/>
  <c r="Q12" i="2" s="1"/>
  <c r="J13" i="2"/>
  <c r="K13" i="2" s="1"/>
  <c r="L36" i="2"/>
  <c r="Q36" i="2" s="1"/>
  <c r="L63" i="1"/>
  <c r="R49" i="2"/>
  <c r="L50" i="2"/>
  <c r="Q50" i="2" s="1"/>
  <c r="L58" i="2"/>
  <c r="Q58" i="2" s="1"/>
  <c r="J80" i="2"/>
  <c r="K80" i="2" s="1"/>
  <c r="K77" i="2"/>
  <c r="J110" i="1"/>
  <c r="K110" i="1" s="1"/>
  <c r="F110" i="1"/>
  <c r="G110" i="1" s="1"/>
  <c r="E16" i="2"/>
  <c r="L16" i="2" s="1"/>
  <c r="Q16" i="2" s="1"/>
  <c r="X32" i="2"/>
  <c r="F37" i="2"/>
  <c r="G37" i="2" s="1"/>
  <c r="P73" i="2"/>
  <c r="L106" i="2"/>
  <c r="Q106" i="2" s="1"/>
  <c r="F32" i="1"/>
  <c r="G32" i="1" s="1"/>
  <c r="L43" i="1"/>
  <c r="F49" i="1"/>
  <c r="G49" i="1" s="1"/>
  <c r="L49" i="1" s="1"/>
  <c r="J61" i="1"/>
  <c r="K61" i="1" s="1"/>
  <c r="D69" i="1"/>
  <c r="E69" i="1" s="1"/>
  <c r="H69" i="1"/>
  <c r="I69" i="1" s="1"/>
  <c r="H94" i="1"/>
  <c r="I94" i="1" s="1"/>
  <c r="D110" i="1"/>
  <c r="E110" i="1" s="1"/>
  <c r="V13" i="2"/>
  <c r="V26" i="2"/>
  <c r="U40" i="2"/>
  <c r="L64" i="2"/>
  <c r="Q64" i="2" s="1"/>
  <c r="T69" i="2"/>
  <c r="U91" i="2"/>
  <c r="K92" i="2"/>
  <c r="U103" i="2"/>
  <c r="S103" i="2"/>
  <c r="L98" i="2"/>
  <c r="Q98" i="2" s="1"/>
  <c r="M110" i="2"/>
  <c r="V110" i="2"/>
  <c r="J110" i="2"/>
  <c r="K110" i="2" s="1"/>
  <c r="L72" i="2"/>
  <c r="Q72" i="2" s="1"/>
  <c r="R103" i="2"/>
  <c r="D26" i="1"/>
  <c r="E26" i="1" s="1"/>
  <c r="L59" i="1"/>
  <c r="F69" i="1"/>
  <c r="G69" i="1" s="1"/>
  <c r="H73" i="1"/>
  <c r="I73" i="1" s="1"/>
  <c r="J94" i="1"/>
  <c r="K94" i="1" s="1"/>
  <c r="D103" i="1"/>
  <c r="E103" i="1" s="1"/>
  <c r="L100" i="1"/>
  <c r="N13" i="2"/>
  <c r="U20" i="2"/>
  <c r="N26" i="2"/>
  <c r="W26" i="2"/>
  <c r="H32" i="2"/>
  <c r="I32" i="2" s="1"/>
  <c r="J37" i="2"/>
  <c r="K37" i="2" s="1"/>
  <c r="M40" i="2"/>
  <c r="W49" i="2"/>
  <c r="L53" i="2"/>
  <c r="Q53" i="2" s="1"/>
  <c r="T66" i="2"/>
  <c r="W80" i="2"/>
  <c r="L85" i="2"/>
  <c r="Q85" i="2" s="1"/>
  <c r="M103" i="2"/>
  <c r="V61" i="2"/>
  <c r="D111" i="1"/>
  <c r="E111" i="1" s="1"/>
  <c r="F13" i="1"/>
  <c r="G13" i="1" s="1"/>
  <c r="H111" i="1"/>
  <c r="I111" i="1" s="1"/>
  <c r="J32" i="1"/>
  <c r="K32" i="1" s="1"/>
  <c r="D32" i="1"/>
  <c r="E32" i="1" s="1"/>
  <c r="L32" i="1" s="1"/>
  <c r="L34" i="1"/>
  <c r="F40" i="1"/>
  <c r="G40" i="1" s="1"/>
  <c r="D49" i="1"/>
  <c r="E49" i="1" s="1"/>
  <c r="L51" i="1"/>
  <c r="G67" i="1"/>
  <c r="L70" i="1"/>
  <c r="J73" i="1"/>
  <c r="K73" i="1" s="1"/>
  <c r="H76" i="1"/>
  <c r="I76" i="1" s="1"/>
  <c r="L76" i="1" s="1"/>
  <c r="F80" i="1"/>
  <c r="G80" i="1" s="1"/>
  <c r="L80" i="1" s="1"/>
  <c r="L90" i="1"/>
  <c r="E95" i="1"/>
  <c r="L95" i="1" s="1"/>
  <c r="L109" i="1"/>
  <c r="O20" i="2"/>
  <c r="X20" i="2"/>
  <c r="M20" i="2"/>
  <c r="R26" i="2"/>
  <c r="T32" i="2"/>
  <c r="K35" i="2"/>
  <c r="X40" i="2"/>
  <c r="D44" i="2"/>
  <c r="E44" i="2" s="1"/>
  <c r="F49" i="2"/>
  <c r="G49" i="2" s="1"/>
  <c r="R54" i="2"/>
  <c r="O54" i="2"/>
  <c r="W61" i="2"/>
  <c r="U66" i="2"/>
  <c r="W69" i="2"/>
  <c r="N76" i="2"/>
  <c r="W76" i="2"/>
  <c r="M80" i="2"/>
  <c r="W91" i="2"/>
  <c r="L100" i="2"/>
  <c r="Q100" i="2" s="1"/>
  <c r="O110" i="2"/>
  <c r="X110" i="2"/>
  <c r="D20" i="1"/>
  <c r="E20" i="1" s="1"/>
  <c r="H26" i="1"/>
  <c r="I26" i="1" s="1"/>
  <c r="D80" i="1"/>
  <c r="E80" i="1" s="1"/>
  <c r="P17" i="2"/>
  <c r="P26" i="2"/>
  <c r="D26" i="2"/>
  <c r="E26" i="2" s="1"/>
  <c r="U32" i="2"/>
  <c r="L33" i="2"/>
  <c r="Q33" i="2" s="1"/>
  <c r="V37" i="2"/>
  <c r="P40" i="2"/>
  <c r="R61" i="2"/>
  <c r="O61" i="2"/>
  <c r="N66" i="2"/>
  <c r="W66" i="2"/>
  <c r="M66" i="2"/>
  <c r="O69" i="2"/>
  <c r="X69" i="2"/>
  <c r="P80" i="2"/>
  <c r="D80" i="2"/>
  <c r="E80" i="2" s="1"/>
  <c r="O91" i="2"/>
  <c r="H91" i="2"/>
  <c r="I91" i="2" s="1"/>
  <c r="L87" i="2"/>
  <c r="Q87" i="2" s="1"/>
  <c r="N94" i="2"/>
  <c r="W94" i="2"/>
  <c r="H110" i="2"/>
  <c r="I110" i="2" s="1"/>
  <c r="M61" i="2"/>
  <c r="F20" i="1"/>
  <c r="G20" i="1" s="1"/>
  <c r="L20" i="1" s="1"/>
  <c r="I21" i="1"/>
  <c r="L21" i="1" s="1"/>
  <c r="K35" i="1"/>
  <c r="H49" i="1"/>
  <c r="I49" i="1" s="1"/>
  <c r="J54" i="1"/>
  <c r="K54" i="1" s="1"/>
  <c r="L54" i="1" s="1"/>
  <c r="F66" i="1"/>
  <c r="G66" i="1" s="1"/>
  <c r="D73" i="1"/>
  <c r="E73" i="1" s="1"/>
  <c r="D91" i="1"/>
  <c r="E91" i="1" s="1"/>
  <c r="L91" i="1" s="1"/>
  <c r="L89" i="1"/>
  <c r="W17" i="2"/>
  <c r="H26" i="2"/>
  <c r="I26" i="2" s="1"/>
  <c r="V32" i="2"/>
  <c r="M32" i="2"/>
  <c r="S44" i="2"/>
  <c r="H44" i="2"/>
  <c r="I44" i="2" s="1"/>
  <c r="S61" i="2"/>
  <c r="F61" i="2"/>
  <c r="G61" i="2" s="1"/>
  <c r="L77" i="2"/>
  <c r="Q77" i="2" s="1"/>
  <c r="L79" i="2"/>
  <c r="Q79" i="2" s="1"/>
  <c r="L88" i="2"/>
  <c r="Q88" i="2" s="1"/>
  <c r="L93" i="2"/>
  <c r="Q93" i="2" s="1"/>
  <c r="D103" i="2"/>
  <c r="E103" i="2" s="1"/>
  <c r="T103" i="2"/>
  <c r="P110" i="2"/>
  <c r="F17" i="1"/>
  <c r="G17" i="1" s="1"/>
  <c r="L27" i="1"/>
  <c r="D44" i="1"/>
  <c r="E44" i="1" s="1"/>
  <c r="L44" i="1" s="1"/>
  <c r="I45" i="1"/>
  <c r="L45" i="1" s="1"/>
  <c r="D61" i="1"/>
  <c r="E61" i="1" s="1"/>
  <c r="H66" i="1"/>
  <c r="I66" i="1" s="1"/>
  <c r="D66" i="1"/>
  <c r="E66" i="1" s="1"/>
  <c r="J69" i="1"/>
  <c r="K69" i="1" s="1"/>
  <c r="F91" i="1"/>
  <c r="G91" i="1" s="1"/>
  <c r="J91" i="1"/>
  <c r="K91" i="1" s="1"/>
  <c r="J103" i="1"/>
  <c r="K103" i="1" s="1"/>
  <c r="H17" i="2"/>
  <c r="I17" i="2" s="1"/>
  <c r="L17" i="2" s="1"/>
  <c r="F17" i="2"/>
  <c r="G17" i="2" s="1"/>
  <c r="O17" i="2"/>
  <c r="X17" i="2"/>
  <c r="G18" i="2"/>
  <c r="L18" i="2" s="1"/>
  <c r="Q18" i="2" s="1"/>
  <c r="S20" i="2"/>
  <c r="U26" i="2"/>
  <c r="T26" i="2"/>
  <c r="D37" i="2"/>
  <c r="E37" i="2" s="1"/>
  <c r="L37" i="2" s="1"/>
  <c r="Q37" i="2" s="1"/>
  <c r="W37" i="2"/>
  <c r="S40" i="2"/>
  <c r="S49" i="2"/>
  <c r="G56" i="2"/>
  <c r="L56" i="2" s="1"/>
  <c r="Q56" i="2" s="1"/>
  <c r="P66" i="2"/>
  <c r="R69" i="2"/>
  <c r="D73" i="2"/>
  <c r="E73" i="2" s="1"/>
  <c r="O73" i="2"/>
  <c r="X73" i="2"/>
  <c r="R76" i="2"/>
  <c r="P76" i="2"/>
  <c r="R91" i="2"/>
  <c r="M91" i="2"/>
  <c r="V91" i="2"/>
  <c r="L95" i="2"/>
  <c r="Q95" i="2" s="1"/>
  <c r="E96" i="2"/>
  <c r="L96" i="2" s="1"/>
  <c r="Q96" i="2" s="1"/>
  <c r="L109" i="2"/>
  <c r="Q109" i="2" s="1"/>
  <c r="K29" i="2"/>
  <c r="L29" i="2" s="1"/>
  <c r="Q29" i="2" s="1"/>
  <c r="J32" i="2"/>
  <c r="K32" i="2" s="1"/>
  <c r="F66" i="2"/>
  <c r="G66" i="2" s="1"/>
  <c r="G62" i="2"/>
  <c r="D111" i="2"/>
  <c r="E111" i="2" s="1"/>
  <c r="D13" i="2"/>
  <c r="E13" i="2" s="1"/>
  <c r="L13" i="2" s="1"/>
  <c r="Q13" i="2" s="1"/>
  <c r="E11" i="2"/>
  <c r="L11" i="2" s="1"/>
  <c r="Q11" i="2" s="1"/>
  <c r="R111" i="2"/>
  <c r="J20" i="2"/>
  <c r="K20" i="2" s="1"/>
  <c r="N32" i="2"/>
  <c r="L51" i="2"/>
  <c r="Q51" i="2" s="1"/>
  <c r="K23" i="2"/>
  <c r="L23" i="2" s="1"/>
  <c r="Q23" i="2" s="1"/>
  <c r="J26" i="2"/>
  <c r="K26" i="2" s="1"/>
  <c r="G38" i="2"/>
  <c r="F40" i="2"/>
  <c r="G40" i="2" s="1"/>
  <c r="L28" i="2"/>
  <c r="Q28" i="2" s="1"/>
  <c r="L34" i="2"/>
  <c r="Q34" i="2" s="1"/>
  <c r="O37" i="2"/>
  <c r="L21" i="2"/>
  <c r="Q21" i="2" s="1"/>
  <c r="S111" i="2"/>
  <c r="Q22" i="2"/>
  <c r="S32" i="2"/>
  <c r="Q30" i="2"/>
  <c r="L47" i="2"/>
  <c r="Q47" i="2" s="1"/>
  <c r="T111" i="2"/>
  <c r="T13" i="2"/>
  <c r="N17" i="2"/>
  <c r="R20" i="2"/>
  <c r="L19" i="2"/>
  <c r="Q19" i="2" s="1"/>
  <c r="L25" i="2"/>
  <c r="Q25" i="2" s="1"/>
  <c r="F32" i="2"/>
  <c r="G32" i="2" s="1"/>
  <c r="K52" i="2"/>
  <c r="J54" i="2"/>
  <c r="K54" i="2" s="1"/>
  <c r="S26" i="2"/>
  <c r="F26" i="2"/>
  <c r="G26" i="2" s="1"/>
  <c r="D66" i="2"/>
  <c r="E66" i="2" s="1"/>
  <c r="E63" i="2"/>
  <c r="L63" i="2" s="1"/>
  <c r="Q63" i="2" s="1"/>
  <c r="L68" i="2"/>
  <c r="Q68" i="2" s="1"/>
  <c r="O111" i="2"/>
  <c r="W111" i="2"/>
  <c r="L31" i="2"/>
  <c r="Q31" i="2" s="1"/>
  <c r="D54" i="2"/>
  <c r="E54" i="2" s="1"/>
  <c r="E52" i="2"/>
  <c r="J66" i="2"/>
  <c r="K66" i="2" s="1"/>
  <c r="L75" i="2"/>
  <c r="Q75" i="2" s="1"/>
  <c r="L78" i="2"/>
  <c r="Q78" i="2" s="1"/>
  <c r="P103" i="2"/>
  <c r="X103" i="2"/>
  <c r="Q99" i="2"/>
  <c r="H111" i="2"/>
  <c r="I111" i="2" s="1"/>
  <c r="P111" i="2"/>
  <c r="X111" i="2"/>
  <c r="I14" i="2"/>
  <c r="L14" i="2" s="1"/>
  <c r="Q14" i="2" s="1"/>
  <c r="R17" i="2"/>
  <c r="L15" i="2"/>
  <c r="Q15" i="2" s="1"/>
  <c r="K18" i="2"/>
  <c r="O32" i="2"/>
  <c r="W32" i="2"/>
  <c r="G35" i="2"/>
  <c r="J40" i="2"/>
  <c r="K40" i="2" s="1"/>
  <c r="K38" i="2"/>
  <c r="E42" i="2"/>
  <c r="L42" i="2" s="1"/>
  <c r="Q42" i="2" s="1"/>
  <c r="J49" i="2"/>
  <c r="K49" i="2" s="1"/>
  <c r="H54" i="2"/>
  <c r="I54" i="2" s="1"/>
  <c r="K55" i="2"/>
  <c r="L55" i="2" s="1"/>
  <c r="Q55" i="2" s="1"/>
  <c r="L70" i="2"/>
  <c r="Q70" i="2" s="1"/>
  <c r="R80" i="2"/>
  <c r="J91" i="2"/>
  <c r="K91" i="2" s="1"/>
  <c r="S91" i="2"/>
  <c r="I84" i="2"/>
  <c r="L84" i="2" s="1"/>
  <c r="Q84" i="2" s="1"/>
  <c r="H103" i="2"/>
  <c r="I103" i="2" s="1"/>
  <c r="O13" i="2"/>
  <c r="W13" i="2"/>
  <c r="J44" i="2"/>
  <c r="K44" i="2" s="1"/>
  <c r="V49" i="2"/>
  <c r="L59" i="2"/>
  <c r="Q59" i="2" s="1"/>
  <c r="H73" i="2"/>
  <c r="I73" i="2" s="1"/>
  <c r="S80" i="2"/>
  <c r="H80" i="2"/>
  <c r="I80" i="2" s="1"/>
  <c r="L80" i="2" s="1"/>
  <c r="Q80" i="2" s="1"/>
  <c r="T91" i="2"/>
  <c r="S94" i="2"/>
  <c r="U110" i="2"/>
  <c r="J111" i="2"/>
  <c r="K111" i="2" s="1"/>
  <c r="D32" i="2"/>
  <c r="E32" i="2" s="1"/>
  <c r="L32" i="2" s="1"/>
  <c r="L45" i="2"/>
  <c r="Q45" i="2" s="1"/>
  <c r="N49" i="2"/>
  <c r="U61" i="2"/>
  <c r="O66" i="2"/>
  <c r="U73" i="2"/>
  <c r="H76" i="2"/>
  <c r="I76" i="2" s="1"/>
  <c r="L83" i="2"/>
  <c r="Q83" i="2" s="1"/>
  <c r="L86" i="2"/>
  <c r="Q86" i="2" s="1"/>
  <c r="L89" i="2"/>
  <c r="Q89" i="2" s="1"/>
  <c r="K11" i="2"/>
  <c r="D20" i="2"/>
  <c r="E20" i="2" s="1"/>
  <c r="L20" i="2" s="1"/>
  <c r="Q20" i="2" s="1"/>
  <c r="I21" i="2"/>
  <c r="E24" i="2"/>
  <c r="L24" i="2" s="1"/>
  <c r="Q24" i="2" s="1"/>
  <c r="R37" i="2"/>
  <c r="L38" i="2"/>
  <c r="Q38" i="2" s="1"/>
  <c r="M44" i="2"/>
  <c r="L43" i="2"/>
  <c r="Q43" i="2" s="1"/>
  <c r="L60" i="2"/>
  <c r="Q60" i="2" s="1"/>
  <c r="X66" i="2"/>
  <c r="L65" i="2"/>
  <c r="Q65" i="2" s="1"/>
  <c r="E71" i="2"/>
  <c r="D94" i="2"/>
  <c r="E94" i="2" s="1"/>
  <c r="L94" i="2" s="1"/>
  <c r="E92" i="2"/>
  <c r="L92" i="2" s="1"/>
  <c r="Q92" i="2" s="1"/>
  <c r="M94" i="2"/>
  <c r="J103" i="2"/>
  <c r="K103" i="2" s="1"/>
  <c r="D110" i="2"/>
  <c r="E110" i="2" s="1"/>
  <c r="K105" i="2"/>
  <c r="L105" i="2" s="1"/>
  <c r="Q105" i="2" s="1"/>
  <c r="L107" i="2"/>
  <c r="Q107" i="2" s="1"/>
  <c r="S13" i="2"/>
  <c r="T37" i="2"/>
  <c r="L41" i="2"/>
  <c r="Q41" i="2" s="1"/>
  <c r="O44" i="2"/>
  <c r="W44" i="2"/>
  <c r="L46" i="2"/>
  <c r="Q46" i="2" s="1"/>
  <c r="T54" i="2"/>
  <c r="H61" i="2"/>
  <c r="I61" i="2" s="1"/>
  <c r="P61" i="2"/>
  <c r="X61" i="2"/>
  <c r="R66" i="2"/>
  <c r="N80" i="2"/>
  <c r="P91" i="2"/>
  <c r="N103" i="2"/>
  <c r="V103" i="2"/>
  <c r="F110" i="2"/>
  <c r="G110" i="2" s="1"/>
  <c r="G104" i="2"/>
  <c r="L104" i="2" s="1"/>
  <c r="Q104" i="2" s="1"/>
  <c r="F111" i="2"/>
  <c r="G111" i="2" s="1"/>
  <c r="N111" i="2"/>
  <c r="V111" i="2"/>
  <c r="M26" i="2"/>
  <c r="E35" i="2"/>
  <c r="L35" i="2" s="1"/>
  <c r="Q35" i="2" s="1"/>
  <c r="F44" i="2"/>
  <c r="G44" i="2" s="1"/>
  <c r="M54" i="2"/>
  <c r="U54" i="2"/>
  <c r="D61" i="2"/>
  <c r="E61" i="2" s="1"/>
  <c r="H66" i="2"/>
  <c r="I66" i="2" s="1"/>
  <c r="I62" i="2"/>
  <c r="F69" i="2"/>
  <c r="G69" i="2" s="1"/>
  <c r="L69" i="2" s="1"/>
  <c r="Q69" i="2" s="1"/>
  <c r="O103" i="2"/>
  <c r="W103" i="2"/>
  <c r="L102" i="2"/>
  <c r="Q102" i="2" s="1"/>
  <c r="L108" i="2"/>
  <c r="Q108" i="2" s="1"/>
  <c r="H37" i="2"/>
  <c r="I37" i="2" s="1"/>
  <c r="P37" i="2"/>
  <c r="X37" i="2"/>
  <c r="R40" i="2"/>
  <c r="D49" i="2"/>
  <c r="E49" i="2" s="1"/>
  <c r="U49" i="2"/>
  <c r="S54" i="2"/>
  <c r="L57" i="2"/>
  <c r="Q57" i="2" s="1"/>
  <c r="F76" i="2"/>
  <c r="G76" i="2" s="1"/>
  <c r="G74" i="2"/>
  <c r="L74" i="2" s="1"/>
  <c r="Q74" i="2" s="1"/>
  <c r="O76" i="2"/>
  <c r="D91" i="2"/>
  <c r="E91" i="2" s="1"/>
  <c r="L97" i="2"/>
  <c r="Q97" i="2" s="1"/>
  <c r="F103" i="2"/>
  <c r="G103" i="2" s="1"/>
  <c r="K67" i="2"/>
  <c r="G71" i="2"/>
  <c r="E81" i="2"/>
  <c r="L81" i="2" s="1"/>
  <c r="Q81" i="2" s="1"/>
  <c r="L65" i="1"/>
  <c r="L56" i="1"/>
  <c r="L87" i="1"/>
  <c r="L93" i="1"/>
  <c r="L97" i="1"/>
  <c r="L31" i="1"/>
  <c r="L40" i="1"/>
  <c r="L47" i="1"/>
  <c r="L73" i="1"/>
  <c r="L75" i="1"/>
  <c r="L84" i="1"/>
  <c r="L99" i="1"/>
  <c r="L102" i="1"/>
  <c r="L108" i="1"/>
  <c r="L66" i="1"/>
  <c r="L105" i="1"/>
  <c r="L25" i="1"/>
  <c r="L37" i="1"/>
  <c r="L39" i="1"/>
  <c r="L50" i="1"/>
  <c r="L53" i="1"/>
  <c r="L79" i="1"/>
  <c r="L83" i="1"/>
  <c r="L86" i="1"/>
  <c r="L94" i="1"/>
  <c r="L101" i="1"/>
  <c r="L17" i="1"/>
  <c r="L30" i="1"/>
  <c r="L46" i="1"/>
  <c r="L57" i="1"/>
  <c r="L60" i="1"/>
  <c r="L96" i="1"/>
  <c r="L107" i="1"/>
  <c r="I12" i="1"/>
  <c r="L12" i="1" s="1"/>
  <c r="H13" i="1"/>
  <c r="I13" i="1" s="1"/>
  <c r="G14" i="1"/>
  <c r="E16" i="1"/>
  <c r="L16" i="1" s="1"/>
  <c r="K18" i="1"/>
  <c r="G22" i="1"/>
  <c r="L22" i="1" s="1"/>
  <c r="E24" i="1"/>
  <c r="L24" i="1" s="1"/>
  <c r="I28" i="1"/>
  <c r="L28" i="1" s="1"/>
  <c r="G30" i="1"/>
  <c r="I36" i="1"/>
  <c r="L36" i="1" s="1"/>
  <c r="G38" i="1"/>
  <c r="K42" i="1"/>
  <c r="L42" i="1" s="1"/>
  <c r="G46" i="1"/>
  <c r="E48" i="1"/>
  <c r="L48" i="1" s="1"/>
  <c r="I52" i="1"/>
  <c r="K58" i="1"/>
  <c r="L58" i="1" s="1"/>
  <c r="H61" i="1"/>
  <c r="I61" i="1" s="1"/>
  <c r="G62" i="1"/>
  <c r="L62" i="1" s="1"/>
  <c r="E64" i="1"/>
  <c r="L64" i="1" s="1"/>
  <c r="I68" i="1"/>
  <c r="L68" i="1" s="1"/>
  <c r="E72" i="1"/>
  <c r="L72" i="1" s="1"/>
  <c r="K74" i="1"/>
  <c r="G78" i="1"/>
  <c r="L78" i="1" s="1"/>
  <c r="K82" i="1"/>
  <c r="L82" i="1" s="1"/>
  <c r="I92" i="1"/>
  <c r="F103" i="1"/>
  <c r="G103" i="1" s="1"/>
  <c r="E104" i="1"/>
  <c r="L104" i="1" s="1"/>
  <c r="K106" i="1"/>
  <c r="L106" i="1" s="1"/>
  <c r="I108" i="1"/>
  <c r="F111" i="1"/>
  <c r="G111" i="1" s="1"/>
  <c r="L111" i="1" s="1"/>
  <c r="G55" i="1"/>
  <c r="L55" i="1" s="1"/>
  <c r="K67" i="1"/>
  <c r="G71" i="1"/>
  <c r="I77" i="1"/>
  <c r="L77" i="1" s="1"/>
  <c r="E81" i="1"/>
  <c r="J13" i="1"/>
  <c r="K13" i="1" s="1"/>
  <c r="I14" i="1"/>
  <c r="E18" i="1"/>
  <c r="I38" i="1"/>
  <c r="K52" i="1"/>
  <c r="I62" i="1"/>
  <c r="E74" i="1"/>
  <c r="K92" i="1"/>
  <c r="H103" i="1"/>
  <c r="I103" i="1" s="1"/>
  <c r="L103" i="1" s="1"/>
  <c r="E11" i="1"/>
  <c r="L11" i="1" s="1"/>
  <c r="E35" i="1"/>
  <c r="L35" i="1" s="1"/>
  <c r="G41" i="1"/>
  <c r="L41" i="1" s="1"/>
  <c r="K45" i="1"/>
  <c r="E67" i="1"/>
  <c r="I71" i="1"/>
  <c r="K77" i="1"/>
  <c r="G81" i="1"/>
  <c r="D13" i="1"/>
  <c r="E13" i="1" s="1"/>
  <c r="K14" i="1"/>
  <c r="G18" i="1"/>
  <c r="K38" i="1"/>
  <c r="E52" i="1"/>
  <c r="G74" i="1"/>
  <c r="E92" i="1"/>
  <c r="L92" i="1" s="1"/>
  <c r="L73" i="2" l="1"/>
  <c r="Q73" i="2" s="1"/>
  <c r="Q32" i="2"/>
  <c r="L40" i="2"/>
  <c r="Q40" i="2" s="1"/>
  <c r="L62" i="2"/>
  <c r="Q62" i="2" s="1"/>
  <c r="L110" i="1"/>
  <c r="L38" i="1"/>
  <c r="L14" i="1"/>
  <c r="L67" i="2"/>
  <c r="Q67" i="2" s="1"/>
  <c r="Q94" i="2"/>
  <c r="L76" i="2"/>
  <c r="Q76" i="2" s="1"/>
  <c r="L26" i="2"/>
  <c r="Q26" i="2" s="1"/>
  <c r="L71" i="2"/>
  <c r="Q71" i="2" s="1"/>
  <c r="L74" i="1"/>
  <c r="L103" i="2"/>
  <c r="Q103" i="2" s="1"/>
  <c r="L52" i="1"/>
  <c r="L67" i="1"/>
  <c r="L71" i="1"/>
  <c r="L61" i="1"/>
  <c r="L44" i="2"/>
  <c r="Q44" i="2" s="1"/>
  <c r="L69" i="1"/>
  <c r="Q17" i="2"/>
  <c r="L111" i="2"/>
  <c r="Q111" i="2" s="1"/>
  <c r="L110" i="2"/>
  <c r="Q110" i="2" s="1"/>
  <c r="L54" i="2"/>
  <c r="Q54" i="2" s="1"/>
  <c r="L49" i="2"/>
  <c r="Q49" i="2" s="1"/>
  <c r="L52" i="2"/>
  <c r="Q52" i="2" s="1"/>
  <c r="L66" i="2"/>
  <c r="Q66" i="2" s="1"/>
  <c r="L91" i="2"/>
  <c r="Q91" i="2" s="1"/>
  <c r="L61" i="2"/>
  <c r="Q61" i="2" s="1"/>
  <c r="L81" i="1"/>
  <c r="L18" i="1"/>
  <c r="L13" i="1"/>
</calcChain>
</file>

<file path=xl/sharedStrings.xml><?xml version="1.0" encoding="utf-8"?>
<sst xmlns="http://schemas.openxmlformats.org/spreadsheetml/2006/main" count="393" uniqueCount="122">
  <si>
    <t xml:space="preserve">Сведения по судебным участкам Кировской области </t>
  </si>
  <si>
    <t>о нагрузке по поступившим уголовным, гражданским (административным) делам  и делам об административных правонарушениях                                                за 6 месяцев 2026 года</t>
  </si>
  <si>
    <t>№ участка</t>
  </si>
  <si>
    <t>Муниципальный район (округ)Кировской области/район г.Кирова</t>
  </si>
  <si>
    <t>коэффициент нагрузки</t>
  </si>
  <si>
    <t xml:space="preserve"> поступило дел</t>
  </si>
  <si>
    <t>уголовных</t>
  </si>
  <si>
    <t xml:space="preserve">гражданских </t>
  </si>
  <si>
    <t>административных</t>
  </si>
  <si>
    <t>об админ. правонарушениях</t>
  </si>
  <si>
    <t>средне-месячная нагрузка</t>
  </si>
  <si>
    <t xml:space="preserve">поступило </t>
  </si>
  <si>
    <t>на 1 судью в месяц</t>
  </si>
  <si>
    <t>2</t>
  </si>
  <si>
    <t>верхнекамский</t>
  </si>
  <si>
    <t>Итого по Верхнекамскому району</t>
  </si>
  <si>
    <t>вятскополянский</t>
  </si>
  <si>
    <t>Итого по Вятскополянскому району</t>
  </si>
  <si>
    <t>зуевский</t>
  </si>
  <si>
    <t>фаленский</t>
  </si>
  <si>
    <t>Итого по Зуевскому району</t>
  </si>
  <si>
    <t>кирово-чепецкий</t>
  </si>
  <si>
    <t>Итого по Кирово-Чепецкому району</t>
  </si>
  <si>
    <t>котельничский</t>
  </si>
  <si>
    <t xml:space="preserve">даровской </t>
  </si>
  <si>
    <t>орловский</t>
  </si>
  <si>
    <t>Итого по Котельничскому району</t>
  </si>
  <si>
    <t>Куменский</t>
  </si>
  <si>
    <t>Лузский</t>
  </si>
  <si>
    <t>малмыжский</t>
  </si>
  <si>
    <t>кильмезский</t>
  </si>
  <si>
    <t>Итого по Малмыжскому  району</t>
  </si>
  <si>
    <t>мурашинский</t>
  </si>
  <si>
    <t>опаринский</t>
  </si>
  <si>
    <t>Итого по Мурашинскому району</t>
  </si>
  <si>
    <t>немский</t>
  </si>
  <si>
    <t>нолинский</t>
  </si>
  <si>
    <t>сунский</t>
  </si>
  <si>
    <t>Итого по Нолинскому району</t>
  </si>
  <si>
    <t>омутнинский</t>
  </si>
  <si>
    <t>афанасьевский</t>
  </si>
  <si>
    <t>Итого по Омутнинскому району</t>
  </si>
  <si>
    <t>Оричевский</t>
  </si>
  <si>
    <t>Подосиновский</t>
  </si>
  <si>
    <t>санчурский</t>
  </si>
  <si>
    <t>кикнурский</t>
  </si>
  <si>
    <t>Итого по Санчурскому району</t>
  </si>
  <si>
    <t>слободской</t>
  </si>
  <si>
    <t>белохолуницкий</t>
  </si>
  <si>
    <t>нагорский</t>
  </si>
  <si>
    <t>Итого по Слободскому району</t>
  </si>
  <si>
    <t>советский</t>
  </si>
  <si>
    <t>верхошижемский</t>
  </si>
  <si>
    <t>лебяжский</t>
  </si>
  <si>
    <t>пижанский</t>
  </si>
  <si>
    <t>Итого по Советскому району</t>
  </si>
  <si>
    <t>унинский</t>
  </si>
  <si>
    <t>богородский</t>
  </si>
  <si>
    <t>Итого по Унинскому району</t>
  </si>
  <si>
    <t>уржумский</t>
  </si>
  <si>
    <t>шабалинский</t>
  </si>
  <si>
    <t>свечинский</t>
  </si>
  <si>
    <t>Итого по Шабалинскому району</t>
  </si>
  <si>
    <t>юрьянский</t>
  </si>
  <si>
    <t>Итого по Юрьянскому району</t>
  </si>
  <si>
    <t>яранский</t>
  </si>
  <si>
    <t>арбажский</t>
  </si>
  <si>
    <t>тужинский</t>
  </si>
  <si>
    <t>Итого по Яранскому району</t>
  </si>
  <si>
    <t>ленинский</t>
  </si>
  <si>
    <t>Итого по Ленинскому району</t>
  </si>
  <si>
    <t>нововятский</t>
  </si>
  <si>
    <t>Итого по Нововятскому району</t>
  </si>
  <si>
    <t>октябрьский</t>
  </si>
  <si>
    <t>Итого по Октябрьскому району</t>
  </si>
  <si>
    <t>первомайский</t>
  </si>
  <si>
    <t>Итого по Первомайскому району</t>
  </si>
  <si>
    <t>Итого по области</t>
  </si>
  <si>
    <t>о нагрузке по оконченным уголовным делам, гражданским (административным) делам, делам об административных правонарушениях и материалам за 6 месяцев 2026 г.</t>
  </si>
  <si>
    <t>№ участ-ка</t>
  </si>
  <si>
    <r>
      <t>Муниципальный район (округ)Кировской области</t>
    </r>
    <r>
      <rPr>
        <b/>
        <sz val="10"/>
        <rFont val="Times New Roman"/>
        <family val="1"/>
        <charset val="204"/>
      </rPr>
      <t>/</t>
    </r>
    <r>
      <rPr>
        <b/>
        <sz val="8"/>
        <rFont val="Times New Roman"/>
        <family val="1"/>
        <charset val="204"/>
      </rPr>
      <t>район г.Кирова</t>
    </r>
  </si>
  <si>
    <t>коэф-фици-ент нагруз-ки</t>
  </si>
  <si>
    <t xml:space="preserve"> окончено</t>
  </si>
  <si>
    <t>Остаток дел</t>
  </si>
  <si>
    <t>уголовные</t>
  </si>
  <si>
    <t xml:space="preserve">гражданские  </t>
  </si>
  <si>
    <t xml:space="preserve">административные </t>
  </si>
  <si>
    <t xml:space="preserve">админ.правонарушения </t>
  </si>
  <si>
    <t>средне-месячная нагрузка по 1 инстанции</t>
  </si>
  <si>
    <t>материалы</t>
  </si>
  <si>
    <t>общая среднемесячная нагрузка</t>
  </si>
  <si>
    <t>с нарушением срока,устан.ст.</t>
  </si>
  <si>
    <t>гражданских</t>
  </si>
  <si>
    <t>окончено</t>
  </si>
  <si>
    <t xml:space="preserve">гражданские </t>
  </si>
  <si>
    <t>административные</t>
  </si>
  <si>
    <t>об административных правонарушениях</t>
  </si>
  <si>
    <t>227, 233, 321 УПК</t>
  </si>
  <si>
    <t xml:space="preserve"> ГПК</t>
  </si>
  <si>
    <t xml:space="preserve"> КАС</t>
  </si>
  <si>
    <t xml:space="preserve">29,6 КоАП и др актами </t>
  </si>
  <si>
    <t>Итого по Верхнекамскому судебному району</t>
  </si>
  <si>
    <t>Итого по Вятскополянскому судебному району</t>
  </si>
  <si>
    <t>Итого по Зуевскому судебному району</t>
  </si>
  <si>
    <t>Итого по Кирово-Чепецкому судебный району</t>
  </si>
  <si>
    <t>Итого по Котельничскому судебному району</t>
  </si>
  <si>
    <t>Итого по Малмыжскому судебному району</t>
  </si>
  <si>
    <t>Итого по Мурашинскому судебному району</t>
  </si>
  <si>
    <t>Итого по Нолинскому судебному району</t>
  </si>
  <si>
    <t>Итого по Омутнинскому судебному району</t>
  </si>
  <si>
    <t>Итого по Санчурскому судебному району</t>
  </si>
  <si>
    <t>Итого по Слободскому судебному району</t>
  </si>
  <si>
    <t>Итого по Советскому судебному району</t>
  </si>
  <si>
    <t>Итого по Унинскому судебному району</t>
  </si>
  <si>
    <t>Итого по Шабалинскому судебному району</t>
  </si>
  <si>
    <t>Итого по Юрьянскому судебному району</t>
  </si>
  <si>
    <t>Итого по Яранскому судебному району</t>
  </si>
  <si>
    <t>Итого по Ленинскому судебному району</t>
  </si>
  <si>
    <t>Итого по Нововятскому судебному району</t>
  </si>
  <si>
    <t>Итого по Октябрьскому судебному району</t>
  </si>
  <si>
    <t>Итого по Первомайскому судебному району</t>
  </si>
  <si>
    <t>о нагрузке по оконченным уголовным делам, гражданским (административным) делам (без судебных приказов), делам об административных правонарушениях и материалам за 6 месяцев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</si>
</sst>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Times New Roman"/>
      <family val="1"/>
      <charset val="204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b/>
      <sz val="16"/>
      <name val="Arial Cyr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5">
    <xf numFmtId="0" fontId="0" fillId="0" borderId="0" xfId="0"/>
    <xf numFmtId="0" fontId="3" fillId="0" borderId="19" xfId="0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left"/>
    </xf>
    <xf numFmtId="0" fontId="7" fillId="0" borderId="24" xfId="0" applyFont="1" applyFill="1" applyBorder="1"/>
    <xf numFmtId="0" fontId="5" fillId="0" borderId="24" xfId="0" applyFont="1" applyBorder="1" applyAlignment="1">
      <alignment horizontal="center" vertical="center"/>
    </xf>
    <xf numFmtId="1" fontId="0" fillId="0" borderId="24" xfId="0" applyNumberFormat="1" applyBorder="1"/>
    <xf numFmtId="164" fontId="0" fillId="0" borderId="24" xfId="0" applyNumberFormat="1" applyBorder="1"/>
    <xf numFmtId="1" fontId="0" fillId="0" borderId="24" xfId="0" applyNumberFormat="1" applyBorder="1" applyAlignment="1">
      <alignment horizontal="right"/>
    </xf>
    <xf numFmtId="164" fontId="0" fillId="2" borderId="25" xfId="0" applyNumberFormat="1" applyFill="1" applyBorder="1"/>
    <xf numFmtId="0" fontId="3" fillId="0" borderId="23" xfId="0" applyFont="1" applyFill="1" applyBorder="1" applyAlignment="1">
      <alignment horizontal="left"/>
    </xf>
    <xf numFmtId="1" fontId="8" fillId="0" borderId="24" xfId="0" applyNumberFormat="1" applyFont="1" applyBorder="1"/>
    <xf numFmtId="164" fontId="8" fillId="0" borderId="24" xfId="0" applyNumberFormat="1" applyFont="1" applyBorder="1"/>
    <xf numFmtId="1" fontId="8" fillId="0" borderId="24" xfId="0" applyNumberFormat="1" applyFont="1" applyBorder="1" applyAlignment="1">
      <alignment horizontal="right"/>
    </xf>
    <xf numFmtId="164" fontId="8" fillId="2" borderId="25" xfId="0" applyNumberFormat="1" applyFont="1" applyFill="1" applyBorder="1"/>
    <xf numFmtId="0" fontId="9" fillId="0" borderId="24" xfId="0" applyFont="1" applyFill="1" applyBorder="1"/>
    <xf numFmtId="0" fontId="7" fillId="0" borderId="24" xfId="0" applyFont="1" applyFill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7" fillId="0" borderId="24" xfId="0" applyFont="1" applyBorder="1"/>
    <xf numFmtId="0" fontId="3" fillId="0" borderId="23" xfId="0" applyFont="1" applyBorder="1" applyAlignment="1">
      <alignment horizontal="left"/>
    </xf>
    <xf numFmtId="1" fontId="8" fillId="2" borderId="10" xfId="0" applyNumberFormat="1" applyFont="1" applyFill="1" applyBorder="1" applyAlignment="1">
      <alignment vertical="center"/>
    </xf>
    <xf numFmtId="164" fontId="8" fillId="2" borderId="10" xfId="0" applyNumberFormat="1" applyFont="1" applyFill="1" applyBorder="1" applyAlignment="1"/>
    <xf numFmtId="164" fontId="8" fillId="2" borderId="10" xfId="0" applyNumberFormat="1" applyFont="1" applyFill="1" applyBorder="1" applyAlignment="1">
      <alignment horizontal="right"/>
    </xf>
    <xf numFmtId="164" fontId="8" fillId="2" borderId="12" xfId="0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/>
    </xf>
    <xf numFmtId="0" fontId="5" fillId="0" borderId="4" xfId="0" applyFont="1" applyFill="1" applyBorder="1"/>
    <xf numFmtId="0" fontId="5" fillId="0" borderId="24" xfId="0" applyFont="1" applyFill="1" applyBorder="1" applyAlignment="1">
      <alignment horizontal="center" vertical="center"/>
    </xf>
    <xf numFmtId="1" fontId="1" fillId="0" borderId="4" xfId="0" applyNumberFormat="1" applyFont="1" applyFill="1" applyBorder="1"/>
    <xf numFmtId="164" fontId="1" fillId="0" borderId="4" xfId="0" applyNumberFormat="1" applyFont="1" applyFill="1" applyBorder="1"/>
    <xf numFmtId="1" fontId="1" fillId="0" borderId="4" xfId="0" applyNumberFormat="1" applyFont="1" applyFill="1" applyBorder="1" applyAlignment="1">
      <alignment horizontal="right"/>
    </xf>
    <xf numFmtId="164" fontId="8" fillId="2" borderId="4" xfId="0" applyNumberFormat="1" applyFont="1" applyFill="1" applyBorder="1"/>
    <xf numFmtId="1" fontId="1" fillId="0" borderId="6" xfId="0" applyNumberFormat="1" applyFont="1" applyFill="1" applyBorder="1"/>
    <xf numFmtId="0" fontId="3" fillId="0" borderId="37" xfId="0" applyFont="1" applyFill="1" applyBorder="1" applyAlignment="1">
      <alignment horizontal="left"/>
    </xf>
    <xf numFmtId="0" fontId="5" fillId="0" borderId="38" xfId="0" applyFont="1" applyFill="1" applyBorder="1"/>
    <xf numFmtId="1" fontId="1" fillId="0" borderId="38" xfId="0" applyNumberFormat="1" applyFont="1" applyFill="1" applyBorder="1"/>
    <xf numFmtId="164" fontId="1" fillId="0" borderId="38" xfId="0" applyNumberFormat="1" applyFont="1" applyFill="1" applyBorder="1"/>
    <xf numFmtId="1" fontId="1" fillId="0" borderId="38" xfId="0" applyNumberFormat="1" applyFont="1" applyFill="1" applyBorder="1" applyAlignment="1">
      <alignment horizontal="right"/>
    </xf>
    <xf numFmtId="164" fontId="8" fillId="2" borderId="38" xfId="0" applyNumberFormat="1" applyFont="1" applyFill="1" applyBorder="1"/>
    <xf numFmtId="1" fontId="1" fillId="0" borderId="33" xfId="0" applyNumberFormat="1" applyFont="1" applyFill="1" applyBorder="1"/>
    <xf numFmtId="1" fontId="8" fillId="0" borderId="39" xfId="0" applyNumberFormat="1" applyFont="1" applyFill="1" applyBorder="1"/>
    <xf numFmtId="164" fontId="8" fillId="0" borderId="39" xfId="0" applyNumberFormat="1" applyFont="1" applyFill="1" applyBorder="1"/>
    <xf numFmtId="1" fontId="8" fillId="0" borderId="39" xfId="0" applyNumberFormat="1" applyFont="1" applyFill="1" applyBorder="1" applyAlignment="1">
      <alignment horizontal="right"/>
    </xf>
    <xf numFmtId="164" fontId="8" fillId="2" borderId="39" xfId="0" applyNumberFormat="1" applyFont="1" applyFill="1" applyBorder="1"/>
    <xf numFmtId="1" fontId="8" fillId="0" borderId="14" xfId="0" applyNumberFormat="1" applyFont="1" applyFill="1" applyBorder="1"/>
    <xf numFmtId="0" fontId="3" fillId="0" borderId="40" xfId="0" applyFont="1" applyFill="1" applyBorder="1" applyAlignment="1">
      <alignment horizontal="left"/>
    </xf>
    <xf numFmtId="0" fontId="5" fillId="0" borderId="41" xfId="0" applyFont="1" applyFill="1" applyBorder="1"/>
    <xf numFmtId="1" fontId="1" fillId="0" borderId="41" xfId="0" applyNumberFormat="1" applyFont="1" applyFill="1" applyBorder="1"/>
    <xf numFmtId="164" fontId="1" fillId="0" borderId="41" xfId="0" applyNumberFormat="1" applyFont="1" applyFill="1" applyBorder="1"/>
    <xf numFmtId="1" fontId="1" fillId="0" borderId="41" xfId="0" applyNumberFormat="1" applyFont="1" applyFill="1" applyBorder="1" applyAlignment="1">
      <alignment horizontal="right"/>
    </xf>
    <xf numFmtId="164" fontId="8" fillId="2" borderId="41" xfId="0" applyNumberFormat="1" applyFont="1" applyFill="1" applyBorder="1"/>
    <xf numFmtId="1" fontId="1" fillId="0" borderId="42" xfId="0" applyNumberFormat="1" applyFont="1" applyFill="1" applyBorder="1"/>
    <xf numFmtId="0" fontId="5" fillId="0" borderId="24" xfId="0" applyFont="1" applyFill="1" applyBorder="1"/>
    <xf numFmtId="1" fontId="1" fillId="0" borderId="24" xfId="0" applyNumberFormat="1" applyFont="1" applyFill="1" applyBorder="1"/>
    <xf numFmtId="164" fontId="1" fillId="0" borderId="24" xfId="0" applyNumberFormat="1" applyFont="1" applyFill="1" applyBorder="1"/>
    <xf numFmtId="1" fontId="1" fillId="0" borderId="24" xfId="0" applyNumberFormat="1" applyFont="1" applyFill="1" applyBorder="1" applyAlignment="1">
      <alignment horizontal="right"/>
    </xf>
    <xf numFmtId="164" fontId="8" fillId="2" borderId="24" xfId="0" applyNumberFormat="1" applyFont="1" applyFill="1" applyBorder="1"/>
    <xf numFmtId="1" fontId="1" fillId="0" borderId="25" xfId="0" applyNumberFormat="1" applyFont="1" applyFill="1" applyBorder="1"/>
    <xf numFmtId="0" fontId="8" fillId="0" borderId="41" xfId="0" applyFont="1" applyFill="1" applyBorder="1"/>
    <xf numFmtId="1" fontId="8" fillId="0" borderId="41" xfId="0" applyNumberFormat="1" applyFont="1" applyFill="1" applyBorder="1"/>
    <xf numFmtId="164" fontId="8" fillId="0" borderId="41" xfId="0" applyNumberFormat="1" applyFont="1" applyFill="1" applyBorder="1"/>
    <xf numFmtId="1" fontId="8" fillId="0" borderId="41" xfId="0" applyNumberFormat="1" applyFont="1" applyFill="1" applyBorder="1" applyAlignment="1">
      <alignment horizontal="right"/>
    </xf>
    <xf numFmtId="1" fontId="8" fillId="0" borderId="42" xfId="0" applyNumberFormat="1" applyFont="1" applyFill="1" applyBorder="1"/>
    <xf numFmtId="0" fontId="8" fillId="0" borderId="24" xfId="0" applyFont="1" applyFill="1" applyBorder="1"/>
    <xf numFmtId="1" fontId="8" fillId="0" borderId="24" xfId="0" applyNumberFormat="1" applyFont="1" applyFill="1" applyBorder="1"/>
    <xf numFmtId="164" fontId="8" fillId="0" borderId="24" xfId="0" applyNumberFormat="1" applyFont="1" applyFill="1" applyBorder="1"/>
    <xf numFmtId="1" fontId="8" fillId="0" borderId="24" xfId="0" applyNumberFormat="1" applyFont="1" applyFill="1" applyBorder="1" applyAlignment="1">
      <alignment horizontal="right"/>
    </xf>
    <xf numFmtId="1" fontId="8" fillId="0" borderId="25" xfId="0" applyNumberFormat="1" applyFont="1" applyFill="1" applyBorder="1"/>
    <xf numFmtId="0" fontId="5" fillId="0" borderId="24" xfId="0" applyFont="1" applyFill="1" applyBorder="1" applyAlignment="1">
      <alignment horizontal="left"/>
    </xf>
    <xf numFmtId="1" fontId="12" fillId="0" borderId="39" xfId="0" applyNumberFormat="1" applyFont="1" applyFill="1" applyBorder="1"/>
    <xf numFmtId="0" fontId="5" fillId="0" borderId="24" xfId="0" applyFont="1" applyBorder="1"/>
    <xf numFmtId="1" fontId="1" fillId="0" borderId="24" xfId="0" applyNumberFormat="1" applyFont="1" applyBorder="1"/>
    <xf numFmtId="164" fontId="1" fillId="0" borderId="24" xfId="0" applyNumberFormat="1" applyFont="1" applyBorder="1"/>
    <xf numFmtId="1" fontId="1" fillId="0" borderId="24" xfId="0" applyNumberFormat="1" applyFont="1" applyBorder="1" applyAlignment="1">
      <alignment horizontal="right"/>
    </xf>
    <xf numFmtId="1" fontId="1" fillId="0" borderId="25" xfId="0" applyNumberFormat="1" applyFont="1" applyBorder="1"/>
    <xf numFmtId="0" fontId="3" fillId="3" borderId="23" xfId="0" applyFont="1" applyFill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5" fillId="0" borderId="38" xfId="0" applyFont="1" applyBorder="1"/>
    <xf numFmtId="1" fontId="1" fillId="0" borderId="38" xfId="0" applyNumberFormat="1" applyFont="1" applyBorder="1"/>
    <xf numFmtId="164" fontId="1" fillId="0" borderId="38" xfId="0" applyNumberFormat="1" applyFont="1" applyBorder="1"/>
    <xf numFmtId="1" fontId="1" fillId="0" borderId="38" xfId="0" applyNumberFormat="1" applyFont="1" applyBorder="1" applyAlignment="1">
      <alignment horizontal="right"/>
    </xf>
    <xf numFmtId="1" fontId="1" fillId="0" borderId="33" xfId="0" applyNumberFormat="1" applyFont="1" applyBorder="1"/>
    <xf numFmtId="0" fontId="3" fillId="3" borderId="37" xfId="0" applyFont="1" applyFill="1" applyBorder="1" applyAlignment="1">
      <alignment horizontal="left"/>
    </xf>
    <xf numFmtId="1" fontId="8" fillId="0" borderId="39" xfId="0" applyNumberFormat="1" applyFont="1" applyBorder="1"/>
    <xf numFmtId="164" fontId="8" fillId="0" borderId="39" xfId="0" applyNumberFormat="1" applyFont="1" applyBorder="1"/>
    <xf numFmtId="1" fontId="8" fillId="0" borderId="14" xfId="0" applyNumberFormat="1" applyFont="1" applyBorder="1"/>
    <xf numFmtId="0" fontId="3" fillId="0" borderId="40" xfId="0" applyFont="1" applyBorder="1" applyAlignment="1">
      <alignment horizontal="left"/>
    </xf>
    <xf numFmtId="0" fontId="5" fillId="0" borderId="41" xfId="0" applyFont="1" applyBorder="1"/>
    <xf numFmtId="1" fontId="1" fillId="0" borderId="41" xfId="0" applyNumberFormat="1" applyFont="1" applyBorder="1"/>
    <xf numFmtId="164" fontId="1" fillId="0" borderId="41" xfId="0" applyNumberFormat="1" applyFont="1" applyBorder="1"/>
    <xf numFmtId="1" fontId="1" fillId="0" borderId="41" xfId="0" applyNumberFormat="1" applyFont="1" applyBorder="1" applyAlignment="1">
      <alignment horizontal="right"/>
    </xf>
    <xf numFmtId="1" fontId="1" fillId="0" borderId="42" xfId="0" applyNumberFormat="1" applyFont="1" applyBorder="1"/>
    <xf numFmtId="1" fontId="8" fillId="0" borderId="39" xfId="0" applyNumberFormat="1" applyFont="1" applyBorder="1" applyAlignment="1">
      <alignment horizontal="right"/>
    </xf>
    <xf numFmtId="1" fontId="12" fillId="0" borderId="39" xfId="0" applyNumberFormat="1" applyFont="1" applyBorder="1"/>
    <xf numFmtId="0" fontId="3" fillId="0" borderId="43" xfId="0" applyFont="1" applyBorder="1" applyAlignment="1">
      <alignment horizontal="left"/>
    </xf>
    <xf numFmtId="0" fontId="5" fillId="0" borderId="44" xfId="0" applyFont="1" applyBorder="1"/>
    <xf numFmtId="0" fontId="3" fillId="3" borderId="40" xfId="0" applyFont="1" applyFill="1" applyBorder="1" applyAlignment="1">
      <alignment horizontal="left"/>
    </xf>
    <xf numFmtId="0" fontId="0" fillId="0" borderId="0" xfId="0" applyFill="1"/>
    <xf numFmtId="1" fontId="8" fillId="2" borderId="39" xfId="0" applyNumberFormat="1" applyFont="1" applyFill="1" applyBorder="1" applyAlignment="1">
      <alignment horizontal="right" vertical="center"/>
    </xf>
    <xf numFmtId="164" fontId="8" fillId="2" borderId="39" xfId="0" applyNumberFormat="1" applyFont="1" applyFill="1" applyBorder="1" applyAlignment="1">
      <alignment horizontal="right" vertical="center"/>
    </xf>
    <xf numFmtId="0" fontId="0" fillId="0" borderId="0" xfId="0" applyBorder="1"/>
    <xf numFmtId="1" fontId="8" fillId="0" borderId="45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Fill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3" fillId="0" borderId="23" xfId="0" applyFont="1" applyFill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/>
    </xf>
    <xf numFmtId="0" fontId="3" fillId="0" borderId="39" xfId="0" applyFont="1" applyFill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/>
    </xf>
    <xf numFmtId="0" fontId="8" fillId="0" borderId="39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0" fillId="0" borderId="2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0" fillId="0" borderId="8" xfId="0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58;&#1077;&#1082;&#1091;&#1097;&#1080;&#1081;%20&#1075;&#1086;&#1076;/&#1085;&#1072;&#1075;&#1088;&#1091;&#1079;&#1082;&#1072;/&#1084;&#1080;&#1088;/&#1085;&#1072;&#1075;&#1088;&#1091;&#1079;&#1082;&#1072;%20-6-2026%20&#1087;&#1086;%20&#1089;&#1091;&#1076;&#1077;&#1073;&#1085;&#1099;&#1084;%20&#1088;&#1072;&#1081;&#1086;&#1085;&#1072;&#10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5;&#1072;&#1075;&#1088;&#1091;&#1079;&#1082;&#1072;%20-6-2026%20&#1087;&#1086;%20&#1089;&#1091;&#1076;&#1077;&#1073;&#1085;&#1099;&#1084;%20&#1088;&#1072;&#1081;&#1086;&#1085;&#1072;&#1084;%20&#1073;&#1077;&#1079;%20&#1089;&#1091;&#1076;&#1087;&#1088;&#1080;&#1082;&#1072;&#1079;&#1086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пост"/>
      <sheetName val="окон"/>
      <sheetName val="сроки рассм"/>
      <sheetName val="сроки рассм %"/>
      <sheetName val="расчет бумаги"/>
      <sheetName val="Лист1"/>
    </sheetNames>
    <sheetDataSet>
      <sheetData sheetId="0">
        <row r="3">
          <cell r="B3">
            <v>2</v>
          </cell>
          <cell r="C3">
            <v>2</v>
          </cell>
          <cell r="E3">
            <v>0</v>
          </cell>
          <cell r="F3">
            <v>293</v>
          </cell>
          <cell r="G3">
            <v>289</v>
          </cell>
          <cell r="I3">
            <v>7</v>
          </cell>
          <cell r="J3">
            <v>0</v>
          </cell>
          <cell r="K3">
            <v>0</v>
          </cell>
          <cell r="N3">
            <v>102</v>
          </cell>
          <cell r="O3">
            <v>102</v>
          </cell>
          <cell r="P3">
            <v>0</v>
          </cell>
          <cell r="Q3">
            <v>1</v>
          </cell>
          <cell r="R3">
            <v>381</v>
          </cell>
          <cell r="S3">
            <v>0</v>
          </cell>
          <cell r="T3">
            <v>0</v>
          </cell>
        </row>
        <row r="4">
          <cell r="B4">
            <v>3</v>
          </cell>
          <cell r="C4">
            <v>3</v>
          </cell>
          <cell r="E4">
            <v>0</v>
          </cell>
          <cell r="F4">
            <v>517</v>
          </cell>
          <cell r="G4">
            <v>516</v>
          </cell>
          <cell r="I4">
            <v>3</v>
          </cell>
          <cell r="J4">
            <v>1</v>
          </cell>
          <cell r="K4">
            <v>1</v>
          </cell>
          <cell r="N4">
            <v>140</v>
          </cell>
          <cell r="O4">
            <v>141</v>
          </cell>
          <cell r="P4">
            <v>0</v>
          </cell>
          <cell r="Q4">
            <v>1</v>
          </cell>
          <cell r="R4">
            <v>171</v>
          </cell>
          <cell r="S4">
            <v>0</v>
          </cell>
          <cell r="T4">
            <v>8</v>
          </cell>
        </row>
        <row r="5">
          <cell r="B5">
            <v>4</v>
          </cell>
          <cell r="C5">
            <v>3</v>
          </cell>
          <cell r="E5">
            <v>1</v>
          </cell>
          <cell r="F5">
            <v>1014</v>
          </cell>
          <cell r="G5">
            <v>1017</v>
          </cell>
          <cell r="I5">
            <v>12</v>
          </cell>
          <cell r="J5">
            <v>0</v>
          </cell>
          <cell r="K5">
            <v>0</v>
          </cell>
          <cell r="N5">
            <v>205</v>
          </cell>
          <cell r="O5">
            <v>206</v>
          </cell>
          <cell r="P5">
            <v>0</v>
          </cell>
          <cell r="Q5">
            <v>1</v>
          </cell>
          <cell r="R5">
            <v>449</v>
          </cell>
          <cell r="S5">
            <v>0</v>
          </cell>
          <cell r="T5">
            <v>6</v>
          </cell>
        </row>
        <row r="6">
          <cell r="B6">
            <v>4</v>
          </cell>
          <cell r="C6">
            <v>5</v>
          </cell>
          <cell r="E6">
            <v>1</v>
          </cell>
          <cell r="F6">
            <v>323</v>
          </cell>
          <cell r="G6">
            <v>320</v>
          </cell>
          <cell r="I6">
            <v>3</v>
          </cell>
          <cell r="J6">
            <v>0</v>
          </cell>
          <cell r="K6">
            <v>0</v>
          </cell>
          <cell r="N6">
            <v>77</v>
          </cell>
          <cell r="O6">
            <v>80</v>
          </cell>
          <cell r="P6">
            <v>0</v>
          </cell>
          <cell r="Q6">
            <v>4</v>
          </cell>
          <cell r="R6">
            <v>132</v>
          </cell>
          <cell r="S6">
            <v>0</v>
          </cell>
          <cell r="T6">
            <v>18</v>
          </cell>
        </row>
        <row r="7">
          <cell r="B7">
            <v>10</v>
          </cell>
          <cell r="C7">
            <v>7</v>
          </cell>
          <cell r="E7">
            <v>3</v>
          </cell>
          <cell r="F7">
            <v>1152</v>
          </cell>
          <cell r="G7">
            <v>1145</v>
          </cell>
          <cell r="I7">
            <v>15</v>
          </cell>
          <cell r="J7">
            <v>1</v>
          </cell>
          <cell r="K7">
            <v>1</v>
          </cell>
          <cell r="N7">
            <v>241</v>
          </cell>
          <cell r="O7">
            <v>246</v>
          </cell>
          <cell r="P7">
            <v>0</v>
          </cell>
          <cell r="Q7">
            <v>8</v>
          </cell>
          <cell r="R7">
            <v>326</v>
          </cell>
          <cell r="S7">
            <v>1</v>
          </cell>
          <cell r="T7">
            <v>20</v>
          </cell>
        </row>
        <row r="8">
          <cell r="B8">
            <v>4</v>
          </cell>
          <cell r="C8">
            <v>3</v>
          </cell>
          <cell r="E8">
            <v>1</v>
          </cell>
          <cell r="F8">
            <v>502</v>
          </cell>
          <cell r="G8">
            <v>504</v>
          </cell>
          <cell r="I8">
            <v>10</v>
          </cell>
          <cell r="J8">
            <v>0</v>
          </cell>
          <cell r="K8">
            <v>0</v>
          </cell>
          <cell r="N8">
            <v>98</v>
          </cell>
          <cell r="O8">
            <v>98</v>
          </cell>
          <cell r="P8">
            <v>0</v>
          </cell>
          <cell r="Q8">
            <v>3</v>
          </cell>
          <cell r="R8">
            <v>615</v>
          </cell>
          <cell r="S8">
            <v>0</v>
          </cell>
          <cell r="T8">
            <v>7</v>
          </cell>
        </row>
        <row r="9">
          <cell r="B9">
            <v>7</v>
          </cell>
          <cell r="C9">
            <v>6</v>
          </cell>
          <cell r="E9">
            <v>1</v>
          </cell>
          <cell r="F9">
            <v>453</v>
          </cell>
          <cell r="G9">
            <v>451</v>
          </cell>
          <cell r="I9">
            <v>8</v>
          </cell>
          <cell r="J9">
            <v>0</v>
          </cell>
          <cell r="K9">
            <v>0</v>
          </cell>
          <cell r="N9">
            <v>117</v>
          </cell>
          <cell r="O9">
            <v>116</v>
          </cell>
          <cell r="P9">
            <v>0</v>
          </cell>
          <cell r="Q9">
            <v>3</v>
          </cell>
          <cell r="R9">
            <v>655</v>
          </cell>
          <cell r="S9">
            <v>0</v>
          </cell>
          <cell r="T9">
            <v>8</v>
          </cell>
        </row>
        <row r="10">
          <cell r="B10">
            <v>13</v>
          </cell>
          <cell r="C10">
            <v>11</v>
          </cell>
          <cell r="E10">
            <v>4</v>
          </cell>
          <cell r="F10">
            <v>1207</v>
          </cell>
          <cell r="G10">
            <v>1204</v>
          </cell>
          <cell r="I10">
            <v>13</v>
          </cell>
          <cell r="J10">
            <v>0</v>
          </cell>
          <cell r="K10">
            <v>0</v>
          </cell>
          <cell r="N10">
            <v>309</v>
          </cell>
          <cell r="O10">
            <v>303</v>
          </cell>
          <cell r="P10">
            <v>0</v>
          </cell>
          <cell r="Q10">
            <v>4</v>
          </cell>
          <cell r="R10">
            <v>496</v>
          </cell>
          <cell r="S10">
            <v>0</v>
          </cell>
          <cell r="T10">
            <v>41</v>
          </cell>
        </row>
        <row r="12">
          <cell r="B12">
            <v>10</v>
          </cell>
          <cell r="C12">
            <v>10</v>
          </cell>
          <cell r="E12">
            <v>5</v>
          </cell>
          <cell r="F12">
            <v>1315</v>
          </cell>
          <cell r="G12">
            <v>1309</v>
          </cell>
          <cell r="I12">
            <v>18</v>
          </cell>
          <cell r="J12">
            <v>1</v>
          </cell>
          <cell r="K12">
            <v>1</v>
          </cell>
          <cell r="N12">
            <v>212</v>
          </cell>
          <cell r="O12">
            <v>221</v>
          </cell>
          <cell r="P12">
            <v>0</v>
          </cell>
          <cell r="Q12">
            <v>1</v>
          </cell>
          <cell r="R12">
            <v>730</v>
          </cell>
          <cell r="S12">
            <v>2</v>
          </cell>
          <cell r="T12">
            <v>22</v>
          </cell>
        </row>
        <row r="13">
          <cell r="B13">
            <v>5</v>
          </cell>
          <cell r="C13">
            <v>4</v>
          </cell>
          <cell r="E13">
            <v>1</v>
          </cell>
          <cell r="F13">
            <v>478</v>
          </cell>
          <cell r="G13">
            <v>479</v>
          </cell>
          <cell r="I13">
            <v>4</v>
          </cell>
          <cell r="J13">
            <v>0</v>
          </cell>
          <cell r="K13">
            <v>0</v>
          </cell>
          <cell r="N13">
            <v>130</v>
          </cell>
          <cell r="O13">
            <v>133</v>
          </cell>
          <cell r="P13">
            <v>0</v>
          </cell>
          <cell r="Q13">
            <v>3</v>
          </cell>
          <cell r="R13">
            <v>265</v>
          </cell>
          <cell r="S13">
            <v>2</v>
          </cell>
          <cell r="T13">
            <v>5</v>
          </cell>
        </row>
        <row r="14">
          <cell r="B14">
            <v>17</v>
          </cell>
          <cell r="C14">
            <v>14</v>
          </cell>
          <cell r="E14">
            <v>4</v>
          </cell>
          <cell r="F14">
            <v>1937</v>
          </cell>
          <cell r="G14">
            <v>1935</v>
          </cell>
          <cell r="I14">
            <v>18</v>
          </cell>
          <cell r="J14">
            <v>0</v>
          </cell>
          <cell r="K14">
            <v>0</v>
          </cell>
          <cell r="N14">
            <v>432</v>
          </cell>
          <cell r="O14">
            <v>431</v>
          </cell>
          <cell r="P14">
            <v>0</v>
          </cell>
          <cell r="Q14">
            <v>7</v>
          </cell>
          <cell r="R14">
            <v>284</v>
          </cell>
          <cell r="S14">
            <v>0</v>
          </cell>
          <cell r="T14">
            <v>92</v>
          </cell>
        </row>
        <row r="15">
          <cell r="B15">
            <v>4</v>
          </cell>
          <cell r="C15">
            <v>4</v>
          </cell>
          <cell r="E15">
            <v>0</v>
          </cell>
          <cell r="F15">
            <v>352</v>
          </cell>
          <cell r="G15">
            <v>350</v>
          </cell>
          <cell r="I15">
            <v>3</v>
          </cell>
          <cell r="J15">
            <v>1</v>
          </cell>
          <cell r="K15">
            <v>1</v>
          </cell>
          <cell r="N15">
            <v>80</v>
          </cell>
          <cell r="O15">
            <v>83</v>
          </cell>
          <cell r="P15">
            <v>0</v>
          </cell>
          <cell r="Q15">
            <v>2</v>
          </cell>
          <cell r="R15">
            <v>176</v>
          </cell>
          <cell r="S15">
            <v>0</v>
          </cell>
          <cell r="T15">
            <v>18</v>
          </cell>
        </row>
        <row r="16">
          <cell r="B16">
            <v>22</v>
          </cell>
          <cell r="C16">
            <v>18</v>
          </cell>
          <cell r="E16">
            <v>6</v>
          </cell>
          <cell r="F16">
            <v>847</v>
          </cell>
          <cell r="G16">
            <v>844</v>
          </cell>
          <cell r="I16">
            <v>8</v>
          </cell>
          <cell r="J16">
            <v>0</v>
          </cell>
          <cell r="K16">
            <v>0</v>
          </cell>
          <cell r="N16">
            <v>135</v>
          </cell>
          <cell r="O16">
            <v>132</v>
          </cell>
          <cell r="P16">
            <v>0</v>
          </cell>
          <cell r="Q16">
            <v>5</v>
          </cell>
          <cell r="R16">
            <v>501</v>
          </cell>
          <cell r="S16">
            <v>1</v>
          </cell>
          <cell r="T16">
            <v>20</v>
          </cell>
        </row>
        <row r="17">
          <cell r="B17">
            <v>7</v>
          </cell>
          <cell r="C17">
            <v>4</v>
          </cell>
          <cell r="E17">
            <v>3</v>
          </cell>
          <cell r="F17">
            <v>1664</v>
          </cell>
          <cell r="G17">
            <v>1668</v>
          </cell>
          <cell r="I17">
            <v>9</v>
          </cell>
          <cell r="J17">
            <v>0</v>
          </cell>
          <cell r="K17">
            <v>0</v>
          </cell>
          <cell r="N17">
            <v>324</v>
          </cell>
          <cell r="O17">
            <v>319</v>
          </cell>
          <cell r="P17">
            <v>0</v>
          </cell>
          <cell r="Q17">
            <v>8</v>
          </cell>
          <cell r="R17">
            <v>406</v>
          </cell>
          <cell r="S17">
            <v>0</v>
          </cell>
          <cell r="T17">
            <v>30</v>
          </cell>
        </row>
        <row r="18">
          <cell r="B18">
            <v>10</v>
          </cell>
          <cell r="C18">
            <v>12</v>
          </cell>
          <cell r="E18">
            <v>1</v>
          </cell>
          <cell r="F18">
            <v>1651</v>
          </cell>
          <cell r="G18">
            <v>1652</v>
          </cell>
          <cell r="I18">
            <v>14</v>
          </cell>
          <cell r="J18">
            <v>2</v>
          </cell>
          <cell r="K18">
            <v>2</v>
          </cell>
          <cell r="N18">
            <v>251</v>
          </cell>
          <cell r="O18">
            <v>251</v>
          </cell>
          <cell r="P18">
            <v>0</v>
          </cell>
          <cell r="Q18">
            <v>3</v>
          </cell>
          <cell r="R18">
            <v>181</v>
          </cell>
          <cell r="S18">
            <v>0</v>
          </cell>
          <cell r="T18">
            <v>13</v>
          </cell>
        </row>
        <row r="19">
          <cell r="B19">
            <v>4</v>
          </cell>
          <cell r="C19">
            <v>2</v>
          </cell>
          <cell r="E19">
            <v>2</v>
          </cell>
          <cell r="F19">
            <v>1859</v>
          </cell>
          <cell r="G19">
            <v>1853</v>
          </cell>
          <cell r="I19">
            <v>24</v>
          </cell>
          <cell r="J19">
            <v>0</v>
          </cell>
          <cell r="K19">
            <v>0</v>
          </cell>
          <cell r="N19">
            <v>237</v>
          </cell>
          <cell r="O19">
            <v>237</v>
          </cell>
          <cell r="P19">
            <v>0</v>
          </cell>
          <cell r="Q19">
            <v>5</v>
          </cell>
          <cell r="R19">
            <v>496</v>
          </cell>
          <cell r="S19">
            <v>0</v>
          </cell>
          <cell r="T19">
            <v>9</v>
          </cell>
        </row>
        <row r="20">
          <cell r="B20">
            <v>7</v>
          </cell>
          <cell r="C20">
            <v>5</v>
          </cell>
          <cell r="E20">
            <v>3</v>
          </cell>
          <cell r="F20">
            <v>1479</v>
          </cell>
          <cell r="G20">
            <v>1456</v>
          </cell>
          <cell r="I20">
            <v>35</v>
          </cell>
          <cell r="J20">
            <v>0</v>
          </cell>
          <cell r="K20">
            <v>0</v>
          </cell>
          <cell r="N20">
            <v>527</v>
          </cell>
          <cell r="O20">
            <v>475</v>
          </cell>
          <cell r="P20">
            <v>0</v>
          </cell>
          <cell r="Q20">
            <v>5</v>
          </cell>
          <cell r="R20">
            <v>418</v>
          </cell>
          <cell r="S20">
            <v>0</v>
          </cell>
          <cell r="T20">
            <v>18</v>
          </cell>
        </row>
        <row r="21">
          <cell r="B21">
            <v>5</v>
          </cell>
          <cell r="C21">
            <v>3</v>
          </cell>
          <cell r="E21">
            <v>3</v>
          </cell>
          <cell r="F21">
            <v>793</v>
          </cell>
          <cell r="G21">
            <v>796</v>
          </cell>
          <cell r="I21">
            <v>5</v>
          </cell>
          <cell r="J21">
            <v>0</v>
          </cell>
          <cell r="K21">
            <v>0</v>
          </cell>
          <cell r="N21">
            <v>149</v>
          </cell>
          <cell r="O21">
            <v>141</v>
          </cell>
          <cell r="P21">
            <v>0</v>
          </cell>
          <cell r="Q21">
            <v>2</v>
          </cell>
          <cell r="R21">
            <v>814</v>
          </cell>
          <cell r="S21">
            <v>1</v>
          </cell>
          <cell r="T21">
            <v>76</v>
          </cell>
        </row>
        <row r="22">
          <cell r="B22">
            <v>12</v>
          </cell>
          <cell r="C22">
            <v>11</v>
          </cell>
          <cell r="E22">
            <v>2</v>
          </cell>
          <cell r="F22">
            <v>624</v>
          </cell>
          <cell r="G22">
            <v>622</v>
          </cell>
          <cell r="I22">
            <v>9</v>
          </cell>
          <cell r="J22">
            <v>1</v>
          </cell>
          <cell r="K22">
            <v>1</v>
          </cell>
          <cell r="N22">
            <v>148</v>
          </cell>
          <cell r="O22">
            <v>149</v>
          </cell>
          <cell r="P22">
            <v>0</v>
          </cell>
          <cell r="Q22">
            <v>1</v>
          </cell>
          <cell r="R22">
            <v>1028</v>
          </cell>
          <cell r="S22">
            <v>0</v>
          </cell>
          <cell r="T22">
            <v>27</v>
          </cell>
        </row>
        <row r="23">
          <cell r="B23">
            <v>12</v>
          </cell>
          <cell r="C23">
            <v>11</v>
          </cell>
          <cell r="E23">
            <v>2</v>
          </cell>
          <cell r="F23">
            <v>1149</v>
          </cell>
          <cell r="G23">
            <v>1140</v>
          </cell>
          <cell r="I23">
            <v>15</v>
          </cell>
          <cell r="J23">
            <v>0</v>
          </cell>
          <cell r="K23">
            <v>0</v>
          </cell>
          <cell r="N23">
            <v>193</v>
          </cell>
          <cell r="O23">
            <v>193</v>
          </cell>
          <cell r="P23">
            <v>0</v>
          </cell>
          <cell r="Q23">
            <v>5</v>
          </cell>
          <cell r="R23">
            <v>319</v>
          </cell>
          <cell r="S23">
            <v>0</v>
          </cell>
          <cell r="T23">
            <v>41</v>
          </cell>
        </row>
        <row r="24">
          <cell r="B24">
            <v>11</v>
          </cell>
          <cell r="C24">
            <v>8</v>
          </cell>
          <cell r="E24">
            <v>4</v>
          </cell>
          <cell r="F24">
            <v>335</v>
          </cell>
          <cell r="G24">
            <v>333</v>
          </cell>
          <cell r="I24">
            <v>3</v>
          </cell>
          <cell r="J24">
            <v>0</v>
          </cell>
          <cell r="K24">
            <v>0</v>
          </cell>
          <cell r="N24">
            <v>83</v>
          </cell>
          <cell r="O24">
            <v>82</v>
          </cell>
          <cell r="P24">
            <v>0</v>
          </cell>
          <cell r="Q24">
            <v>3</v>
          </cell>
          <cell r="R24">
            <v>144</v>
          </cell>
          <cell r="S24">
            <v>1</v>
          </cell>
          <cell r="T24">
            <v>4</v>
          </cell>
        </row>
        <row r="25">
          <cell r="B25">
            <v>13</v>
          </cell>
          <cell r="C25">
            <v>10</v>
          </cell>
          <cell r="E25">
            <v>3</v>
          </cell>
          <cell r="F25">
            <v>1153</v>
          </cell>
          <cell r="G25">
            <v>1151</v>
          </cell>
          <cell r="I25">
            <v>10</v>
          </cell>
          <cell r="J25">
            <v>0</v>
          </cell>
          <cell r="K25">
            <v>0</v>
          </cell>
          <cell r="N25">
            <v>340</v>
          </cell>
          <cell r="O25">
            <v>364</v>
          </cell>
          <cell r="P25">
            <v>0</v>
          </cell>
          <cell r="Q25">
            <v>0</v>
          </cell>
          <cell r="R25">
            <v>522</v>
          </cell>
          <cell r="S25">
            <v>0</v>
          </cell>
          <cell r="T25">
            <v>44</v>
          </cell>
        </row>
        <row r="26">
          <cell r="B26">
            <v>23</v>
          </cell>
          <cell r="C26">
            <v>22</v>
          </cell>
          <cell r="E26">
            <v>6</v>
          </cell>
          <cell r="F26">
            <v>1533</v>
          </cell>
          <cell r="G26">
            <v>1534</v>
          </cell>
          <cell r="I26">
            <v>15</v>
          </cell>
          <cell r="J26">
            <v>0</v>
          </cell>
          <cell r="K26">
            <v>0</v>
          </cell>
          <cell r="N26">
            <v>244</v>
          </cell>
          <cell r="O26">
            <v>287</v>
          </cell>
          <cell r="P26">
            <v>0</v>
          </cell>
          <cell r="Q26">
            <v>4</v>
          </cell>
          <cell r="R26">
            <v>602</v>
          </cell>
          <cell r="S26">
            <v>0</v>
          </cell>
          <cell r="T26">
            <v>3</v>
          </cell>
        </row>
        <row r="27">
          <cell r="B27">
            <v>11</v>
          </cell>
          <cell r="C27">
            <v>10</v>
          </cell>
          <cell r="E27">
            <v>2</v>
          </cell>
          <cell r="F27">
            <v>755</v>
          </cell>
          <cell r="G27">
            <v>755</v>
          </cell>
          <cell r="I27">
            <v>5</v>
          </cell>
          <cell r="J27">
            <v>0</v>
          </cell>
          <cell r="K27">
            <v>0</v>
          </cell>
          <cell r="N27">
            <v>210</v>
          </cell>
          <cell r="O27">
            <v>202</v>
          </cell>
          <cell r="P27">
            <v>0</v>
          </cell>
          <cell r="Q27">
            <v>1</v>
          </cell>
          <cell r="R27">
            <v>378</v>
          </cell>
          <cell r="S27">
            <v>0</v>
          </cell>
          <cell r="T27">
            <v>17</v>
          </cell>
        </row>
        <row r="28">
          <cell r="B28">
            <v>5</v>
          </cell>
          <cell r="C28">
            <v>5</v>
          </cell>
          <cell r="E28">
            <v>0</v>
          </cell>
          <cell r="F28">
            <v>353</v>
          </cell>
          <cell r="G28">
            <v>351</v>
          </cell>
          <cell r="I28">
            <v>4</v>
          </cell>
          <cell r="J28">
            <v>0</v>
          </cell>
          <cell r="K28">
            <v>0</v>
          </cell>
          <cell r="N28">
            <v>100</v>
          </cell>
          <cell r="O28">
            <v>105</v>
          </cell>
          <cell r="P28">
            <v>0</v>
          </cell>
          <cell r="Q28">
            <v>0</v>
          </cell>
          <cell r="R28">
            <v>173</v>
          </cell>
          <cell r="S28">
            <v>0</v>
          </cell>
          <cell r="T28">
            <v>18</v>
          </cell>
        </row>
        <row r="29">
          <cell r="B29">
            <v>9</v>
          </cell>
          <cell r="C29">
            <v>7</v>
          </cell>
          <cell r="E29">
            <v>2</v>
          </cell>
          <cell r="F29">
            <v>348</v>
          </cell>
          <cell r="G29">
            <v>350</v>
          </cell>
          <cell r="I29">
            <v>4</v>
          </cell>
          <cell r="J29">
            <v>1</v>
          </cell>
          <cell r="K29">
            <v>1</v>
          </cell>
          <cell r="N29">
            <v>117</v>
          </cell>
          <cell r="O29">
            <v>108</v>
          </cell>
          <cell r="P29">
            <v>0</v>
          </cell>
          <cell r="Q29">
            <v>3</v>
          </cell>
          <cell r="R29">
            <v>156</v>
          </cell>
          <cell r="S29">
            <v>5</v>
          </cell>
          <cell r="T29">
            <v>46</v>
          </cell>
        </row>
        <row r="30">
          <cell r="B30">
            <v>15</v>
          </cell>
          <cell r="C30">
            <v>16</v>
          </cell>
          <cell r="E30">
            <v>5</v>
          </cell>
          <cell r="F30">
            <v>1188</v>
          </cell>
          <cell r="G30">
            <v>1193</v>
          </cell>
          <cell r="I30">
            <v>12</v>
          </cell>
          <cell r="J30">
            <v>0</v>
          </cell>
          <cell r="K30">
            <v>0</v>
          </cell>
          <cell r="N30">
            <v>195</v>
          </cell>
          <cell r="O30">
            <v>188</v>
          </cell>
          <cell r="P30">
            <v>0</v>
          </cell>
          <cell r="Q30">
            <v>7</v>
          </cell>
          <cell r="R30">
            <v>369</v>
          </cell>
          <cell r="S30">
            <v>0</v>
          </cell>
          <cell r="T30">
            <v>42</v>
          </cell>
        </row>
        <row r="31">
          <cell r="B31">
            <v>5</v>
          </cell>
          <cell r="C31">
            <v>5</v>
          </cell>
          <cell r="E31">
            <v>0</v>
          </cell>
          <cell r="F31">
            <v>750</v>
          </cell>
          <cell r="G31">
            <v>750</v>
          </cell>
          <cell r="I31">
            <v>6</v>
          </cell>
          <cell r="J31">
            <v>2</v>
          </cell>
          <cell r="K31">
            <v>2</v>
          </cell>
          <cell r="N31">
            <v>208</v>
          </cell>
          <cell r="O31">
            <v>214</v>
          </cell>
          <cell r="P31">
            <v>0</v>
          </cell>
          <cell r="Q31">
            <v>0</v>
          </cell>
          <cell r="R31">
            <v>212</v>
          </cell>
          <cell r="S31">
            <v>0</v>
          </cell>
          <cell r="T31">
            <v>23</v>
          </cell>
        </row>
        <row r="32">
          <cell r="B32">
            <v>6</v>
          </cell>
          <cell r="C32">
            <v>8</v>
          </cell>
          <cell r="E32">
            <v>0</v>
          </cell>
          <cell r="F32">
            <v>815</v>
          </cell>
          <cell r="G32">
            <v>817</v>
          </cell>
          <cell r="I32">
            <v>4</v>
          </cell>
          <cell r="J32">
            <v>0</v>
          </cell>
          <cell r="K32">
            <v>0</v>
          </cell>
          <cell r="N32">
            <v>234</v>
          </cell>
          <cell r="O32">
            <v>240</v>
          </cell>
          <cell r="P32">
            <v>0</v>
          </cell>
          <cell r="Q32">
            <v>5</v>
          </cell>
          <cell r="R32">
            <v>283</v>
          </cell>
          <cell r="S32">
            <v>0</v>
          </cell>
          <cell r="T32">
            <v>30</v>
          </cell>
        </row>
        <row r="33">
          <cell r="B33">
            <v>7</v>
          </cell>
          <cell r="C33">
            <v>7</v>
          </cell>
          <cell r="E33">
            <v>0</v>
          </cell>
          <cell r="F33">
            <v>578</v>
          </cell>
          <cell r="G33">
            <v>580</v>
          </cell>
          <cell r="I33">
            <v>3</v>
          </cell>
          <cell r="J33">
            <v>0</v>
          </cell>
          <cell r="K33">
            <v>0</v>
          </cell>
          <cell r="N33">
            <v>120</v>
          </cell>
          <cell r="O33">
            <v>119</v>
          </cell>
          <cell r="P33">
            <v>0</v>
          </cell>
          <cell r="Q33">
            <v>2</v>
          </cell>
          <cell r="R33">
            <v>246</v>
          </cell>
          <cell r="S33">
            <v>1</v>
          </cell>
          <cell r="T33">
            <v>15</v>
          </cell>
        </row>
        <row r="34">
          <cell r="B34">
            <v>7</v>
          </cell>
          <cell r="C34">
            <v>9</v>
          </cell>
          <cell r="E34">
            <v>0</v>
          </cell>
          <cell r="F34">
            <v>521</v>
          </cell>
          <cell r="G34">
            <v>520</v>
          </cell>
          <cell r="I34">
            <v>7</v>
          </cell>
          <cell r="J34">
            <v>1</v>
          </cell>
          <cell r="K34">
            <v>1</v>
          </cell>
          <cell r="N34">
            <v>187</v>
          </cell>
          <cell r="O34">
            <v>160</v>
          </cell>
          <cell r="P34">
            <v>0</v>
          </cell>
          <cell r="Q34">
            <v>1</v>
          </cell>
          <cell r="R34">
            <v>442</v>
          </cell>
          <cell r="S34">
            <v>0</v>
          </cell>
          <cell r="T34">
            <v>79</v>
          </cell>
        </row>
        <row r="35">
          <cell r="B35">
            <v>26</v>
          </cell>
          <cell r="C35">
            <v>25</v>
          </cell>
          <cell r="E35">
            <v>6</v>
          </cell>
          <cell r="F35">
            <v>1697</v>
          </cell>
          <cell r="G35">
            <v>1688</v>
          </cell>
          <cell r="I35">
            <v>25</v>
          </cell>
          <cell r="J35">
            <v>0</v>
          </cell>
          <cell r="K35">
            <v>0</v>
          </cell>
          <cell r="N35">
            <v>396</v>
          </cell>
          <cell r="O35">
            <v>393</v>
          </cell>
          <cell r="P35">
            <v>0</v>
          </cell>
          <cell r="Q35">
            <v>8</v>
          </cell>
          <cell r="R35">
            <v>657</v>
          </cell>
          <cell r="S35">
            <v>0</v>
          </cell>
          <cell r="T35">
            <v>25</v>
          </cell>
        </row>
        <row r="36">
          <cell r="B36">
            <v>13</v>
          </cell>
          <cell r="C36">
            <v>13</v>
          </cell>
          <cell r="E36">
            <v>1</v>
          </cell>
          <cell r="F36">
            <v>449</v>
          </cell>
          <cell r="G36">
            <v>451</v>
          </cell>
          <cell r="I36">
            <v>1</v>
          </cell>
          <cell r="J36">
            <v>0</v>
          </cell>
          <cell r="K36">
            <v>0</v>
          </cell>
          <cell r="N36">
            <v>96</v>
          </cell>
          <cell r="O36">
            <v>107</v>
          </cell>
          <cell r="P36">
            <v>0</v>
          </cell>
          <cell r="Q36">
            <v>3</v>
          </cell>
          <cell r="R36">
            <v>206</v>
          </cell>
          <cell r="S36">
            <v>0</v>
          </cell>
          <cell r="T36">
            <v>3</v>
          </cell>
        </row>
        <row r="37">
          <cell r="B37">
            <v>13</v>
          </cell>
          <cell r="C37">
            <v>11</v>
          </cell>
          <cell r="E37">
            <v>2</v>
          </cell>
          <cell r="F37">
            <v>943</v>
          </cell>
          <cell r="G37">
            <v>945</v>
          </cell>
          <cell r="I37">
            <v>2</v>
          </cell>
          <cell r="J37">
            <v>1</v>
          </cell>
          <cell r="K37">
            <v>1</v>
          </cell>
          <cell r="N37">
            <v>263</v>
          </cell>
          <cell r="O37">
            <v>281</v>
          </cell>
          <cell r="P37">
            <v>0</v>
          </cell>
          <cell r="Q37">
            <v>3</v>
          </cell>
          <cell r="R37">
            <v>439</v>
          </cell>
          <cell r="S37">
            <v>0</v>
          </cell>
          <cell r="T37">
            <v>39</v>
          </cell>
        </row>
        <row r="38">
          <cell r="B38">
            <v>4</v>
          </cell>
          <cell r="C38">
            <v>4</v>
          </cell>
          <cell r="E38">
            <v>0</v>
          </cell>
          <cell r="F38">
            <v>436</v>
          </cell>
          <cell r="G38">
            <v>437</v>
          </cell>
          <cell r="I38">
            <v>2</v>
          </cell>
          <cell r="J38">
            <v>1</v>
          </cell>
          <cell r="K38">
            <v>1</v>
          </cell>
          <cell r="N38">
            <v>121</v>
          </cell>
          <cell r="O38">
            <v>135</v>
          </cell>
          <cell r="P38">
            <v>0</v>
          </cell>
          <cell r="Q38">
            <v>0</v>
          </cell>
          <cell r="R38">
            <v>447</v>
          </cell>
          <cell r="S38">
            <v>1</v>
          </cell>
          <cell r="T38">
            <v>5</v>
          </cell>
        </row>
        <row r="39">
          <cell r="B39">
            <v>1</v>
          </cell>
          <cell r="C39">
            <v>1</v>
          </cell>
          <cell r="E39">
            <v>0</v>
          </cell>
          <cell r="F39">
            <v>385</v>
          </cell>
          <cell r="G39">
            <v>386</v>
          </cell>
          <cell r="I39">
            <v>2</v>
          </cell>
          <cell r="J39">
            <v>0</v>
          </cell>
          <cell r="K39">
            <v>0</v>
          </cell>
          <cell r="N39">
            <v>86</v>
          </cell>
          <cell r="O39">
            <v>80</v>
          </cell>
          <cell r="P39">
            <v>0</v>
          </cell>
          <cell r="Q39">
            <v>1</v>
          </cell>
          <cell r="R39">
            <v>275</v>
          </cell>
          <cell r="S39">
            <v>1</v>
          </cell>
          <cell r="T39">
            <v>4</v>
          </cell>
        </row>
        <row r="40">
          <cell r="B40">
            <v>9</v>
          </cell>
          <cell r="C40">
            <v>10</v>
          </cell>
          <cell r="E40">
            <v>2</v>
          </cell>
          <cell r="F40">
            <v>799</v>
          </cell>
          <cell r="G40">
            <v>799</v>
          </cell>
          <cell r="I40">
            <v>8</v>
          </cell>
          <cell r="J40">
            <v>0</v>
          </cell>
          <cell r="K40">
            <v>0</v>
          </cell>
          <cell r="N40">
            <v>186</v>
          </cell>
          <cell r="O40">
            <v>193</v>
          </cell>
          <cell r="P40">
            <v>0</v>
          </cell>
          <cell r="Q40">
            <v>5</v>
          </cell>
          <cell r="R40">
            <v>478</v>
          </cell>
          <cell r="S40">
            <v>1</v>
          </cell>
          <cell r="T40">
            <v>4</v>
          </cell>
        </row>
        <row r="41">
          <cell r="B41">
            <v>14</v>
          </cell>
          <cell r="C41">
            <v>16</v>
          </cell>
          <cell r="E41">
            <v>1</v>
          </cell>
          <cell r="F41">
            <v>1175</v>
          </cell>
          <cell r="G41">
            <v>1185</v>
          </cell>
          <cell r="I41">
            <v>3</v>
          </cell>
          <cell r="J41">
            <v>0</v>
          </cell>
          <cell r="K41">
            <v>0</v>
          </cell>
          <cell r="N41">
            <v>167</v>
          </cell>
          <cell r="O41">
            <v>163</v>
          </cell>
          <cell r="P41">
            <v>0</v>
          </cell>
          <cell r="Q41">
            <v>5</v>
          </cell>
          <cell r="R41">
            <v>750</v>
          </cell>
          <cell r="S41">
            <v>0</v>
          </cell>
          <cell r="T41">
            <v>17</v>
          </cell>
        </row>
        <row r="42">
          <cell r="B42">
            <v>11</v>
          </cell>
          <cell r="C42">
            <v>12</v>
          </cell>
          <cell r="E42">
            <v>1</v>
          </cell>
          <cell r="F42">
            <v>1273</v>
          </cell>
          <cell r="G42">
            <v>1273</v>
          </cell>
          <cell r="I42">
            <v>14</v>
          </cell>
          <cell r="J42">
            <v>4</v>
          </cell>
          <cell r="K42">
            <v>4</v>
          </cell>
          <cell r="N42">
            <v>308</v>
          </cell>
          <cell r="O42">
            <v>310</v>
          </cell>
          <cell r="P42">
            <v>0</v>
          </cell>
          <cell r="Q42">
            <v>7</v>
          </cell>
          <cell r="R42">
            <v>548</v>
          </cell>
          <cell r="S42">
            <v>3</v>
          </cell>
          <cell r="T42">
            <v>26</v>
          </cell>
        </row>
        <row r="43">
          <cell r="B43">
            <v>29</v>
          </cell>
          <cell r="C43">
            <v>25</v>
          </cell>
          <cell r="E43">
            <v>7</v>
          </cell>
          <cell r="F43">
            <v>1132</v>
          </cell>
          <cell r="G43">
            <v>1132</v>
          </cell>
          <cell r="I43">
            <v>15</v>
          </cell>
          <cell r="J43">
            <v>0</v>
          </cell>
          <cell r="K43">
            <v>0</v>
          </cell>
          <cell r="N43">
            <v>428</v>
          </cell>
          <cell r="O43">
            <v>433</v>
          </cell>
          <cell r="P43">
            <v>0</v>
          </cell>
          <cell r="Q43">
            <v>3</v>
          </cell>
          <cell r="R43">
            <v>483</v>
          </cell>
          <cell r="S43">
            <v>0</v>
          </cell>
          <cell r="T43">
            <v>40</v>
          </cell>
        </row>
        <row r="45">
          <cell r="B45">
            <v>11</v>
          </cell>
          <cell r="C45">
            <v>9</v>
          </cell>
          <cell r="E45">
            <v>2</v>
          </cell>
          <cell r="F45">
            <v>299</v>
          </cell>
          <cell r="G45">
            <v>299</v>
          </cell>
          <cell r="I45">
            <v>3</v>
          </cell>
          <cell r="J45">
            <v>0</v>
          </cell>
          <cell r="K45">
            <v>0</v>
          </cell>
          <cell r="N45">
            <v>162</v>
          </cell>
          <cell r="O45">
            <v>152</v>
          </cell>
          <cell r="P45">
            <v>0</v>
          </cell>
          <cell r="Q45">
            <v>2</v>
          </cell>
          <cell r="R45">
            <v>119</v>
          </cell>
          <cell r="S45">
            <v>0</v>
          </cell>
          <cell r="T45">
            <v>0</v>
          </cell>
        </row>
        <row r="46">
          <cell r="B46">
            <v>5</v>
          </cell>
          <cell r="C46">
            <v>2</v>
          </cell>
          <cell r="E46">
            <v>3</v>
          </cell>
          <cell r="F46">
            <v>239</v>
          </cell>
          <cell r="G46">
            <v>237</v>
          </cell>
          <cell r="I46">
            <v>4</v>
          </cell>
          <cell r="J46">
            <v>0</v>
          </cell>
          <cell r="K46">
            <v>0</v>
          </cell>
          <cell r="N46">
            <v>94</v>
          </cell>
          <cell r="O46">
            <v>94</v>
          </cell>
          <cell r="P46">
            <v>0</v>
          </cell>
          <cell r="Q46">
            <v>6</v>
          </cell>
          <cell r="R46">
            <v>272</v>
          </cell>
          <cell r="S46">
            <v>1</v>
          </cell>
          <cell r="T46">
            <v>5</v>
          </cell>
        </row>
        <row r="47">
          <cell r="B47">
            <v>4</v>
          </cell>
          <cell r="C47">
            <v>5</v>
          </cell>
          <cell r="E47">
            <v>0</v>
          </cell>
          <cell r="F47">
            <v>386</v>
          </cell>
          <cell r="G47">
            <v>388</v>
          </cell>
          <cell r="I47">
            <v>3</v>
          </cell>
          <cell r="J47">
            <v>0</v>
          </cell>
          <cell r="K47">
            <v>0</v>
          </cell>
          <cell r="N47">
            <v>101</v>
          </cell>
          <cell r="O47">
            <v>96</v>
          </cell>
          <cell r="P47">
            <v>0</v>
          </cell>
          <cell r="Q47">
            <v>4</v>
          </cell>
          <cell r="R47">
            <v>237</v>
          </cell>
          <cell r="S47">
            <v>1</v>
          </cell>
          <cell r="T47">
            <v>18</v>
          </cell>
        </row>
        <row r="48">
          <cell r="B48">
            <v>16</v>
          </cell>
          <cell r="C48">
            <v>18</v>
          </cell>
          <cell r="E48">
            <v>2</v>
          </cell>
          <cell r="F48">
            <v>1429</v>
          </cell>
          <cell r="G48">
            <v>1429</v>
          </cell>
          <cell r="I48">
            <v>21</v>
          </cell>
          <cell r="J48">
            <v>0</v>
          </cell>
          <cell r="K48">
            <v>0</v>
          </cell>
          <cell r="N48">
            <v>304</v>
          </cell>
          <cell r="O48">
            <v>315</v>
          </cell>
          <cell r="P48">
            <v>0</v>
          </cell>
          <cell r="Q48">
            <v>2</v>
          </cell>
          <cell r="R48">
            <v>719</v>
          </cell>
          <cell r="S48">
            <v>0</v>
          </cell>
          <cell r="T48">
            <v>11</v>
          </cell>
        </row>
        <row r="49">
          <cell r="B49">
            <v>13</v>
          </cell>
          <cell r="C49">
            <v>13</v>
          </cell>
          <cell r="E49">
            <v>1</v>
          </cell>
          <cell r="F49">
            <v>524</v>
          </cell>
          <cell r="G49">
            <v>525</v>
          </cell>
          <cell r="I49">
            <v>1</v>
          </cell>
          <cell r="J49">
            <v>0</v>
          </cell>
          <cell r="K49">
            <v>0</v>
          </cell>
          <cell r="N49">
            <v>165</v>
          </cell>
          <cell r="O49">
            <v>159</v>
          </cell>
          <cell r="P49">
            <v>0</v>
          </cell>
          <cell r="Q49">
            <v>0</v>
          </cell>
          <cell r="R49">
            <v>199</v>
          </cell>
          <cell r="S49">
            <v>0</v>
          </cell>
          <cell r="T49">
            <v>39</v>
          </cell>
        </row>
        <row r="50">
          <cell r="B50">
            <v>5</v>
          </cell>
          <cell r="C50">
            <v>6</v>
          </cell>
          <cell r="E50">
            <v>2</v>
          </cell>
          <cell r="F50">
            <v>445</v>
          </cell>
          <cell r="G50">
            <v>447</v>
          </cell>
          <cell r="I50">
            <v>2</v>
          </cell>
          <cell r="J50">
            <v>0</v>
          </cell>
          <cell r="K50">
            <v>0</v>
          </cell>
          <cell r="N50">
            <v>102</v>
          </cell>
          <cell r="O50">
            <v>100</v>
          </cell>
          <cell r="P50">
            <v>0</v>
          </cell>
          <cell r="Q50">
            <v>0</v>
          </cell>
          <cell r="R50">
            <v>212</v>
          </cell>
          <cell r="S50">
            <v>3</v>
          </cell>
          <cell r="T50">
            <v>16</v>
          </cell>
        </row>
        <row r="51">
          <cell r="B51">
            <v>6</v>
          </cell>
          <cell r="C51">
            <v>4</v>
          </cell>
          <cell r="E51">
            <v>2</v>
          </cell>
          <cell r="F51">
            <v>867</v>
          </cell>
          <cell r="G51">
            <v>870</v>
          </cell>
          <cell r="I51">
            <v>4</v>
          </cell>
          <cell r="J51">
            <v>0</v>
          </cell>
          <cell r="K51">
            <v>0</v>
          </cell>
          <cell r="N51">
            <v>156</v>
          </cell>
          <cell r="O51">
            <v>151</v>
          </cell>
          <cell r="Q51">
            <v>1</v>
          </cell>
          <cell r="R51">
            <v>274</v>
          </cell>
          <cell r="S51">
            <v>0</v>
          </cell>
          <cell r="T51">
            <v>6</v>
          </cell>
        </row>
        <row r="52">
          <cell r="B52">
            <v>11</v>
          </cell>
          <cell r="C52">
            <v>12</v>
          </cell>
          <cell r="E52">
            <v>1</v>
          </cell>
          <cell r="F52">
            <v>958</v>
          </cell>
          <cell r="G52">
            <v>958</v>
          </cell>
          <cell r="I52">
            <v>6</v>
          </cell>
          <cell r="J52">
            <v>0</v>
          </cell>
          <cell r="K52">
            <v>0</v>
          </cell>
          <cell r="N52">
            <v>264</v>
          </cell>
          <cell r="O52">
            <v>262</v>
          </cell>
          <cell r="P52">
            <v>0</v>
          </cell>
          <cell r="Q52">
            <v>4</v>
          </cell>
          <cell r="R52">
            <v>301</v>
          </cell>
          <cell r="S52">
            <v>0</v>
          </cell>
          <cell r="T52">
            <v>5</v>
          </cell>
        </row>
        <row r="53">
          <cell r="B53">
            <v>14</v>
          </cell>
          <cell r="C53">
            <v>13</v>
          </cell>
          <cell r="E53">
            <v>5</v>
          </cell>
          <cell r="F53">
            <v>1173</v>
          </cell>
          <cell r="G53">
            <v>1168</v>
          </cell>
          <cell r="I53">
            <v>20</v>
          </cell>
          <cell r="J53">
            <v>2</v>
          </cell>
          <cell r="K53">
            <v>2</v>
          </cell>
          <cell r="N53">
            <v>237</v>
          </cell>
          <cell r="O53">
            <v>234</v>
          </cell>
          <cell r="P53">
            <v>0</v>
          </cell>
          <cell r="Q53">
            <v>13</v>
          </cell>
          <cell r="R53">
            <v>520</v>
          </cell>
          <cell r="S53">
            <v>2</v>
          </cell>
          <cell r="T53">
            <v>46</v>
          </cell>
        </row>
        <row r="54">
          <cell r="B54">
            <v>2</v>
          </cell>
          <cell r="C54">
            <v>2</v>
          </cell>
          <cell r="E54">
            <v>1</v>
          </cell>
          <cell r="F54">
            <v>2058</v>
          </cell>
          <cell r="G54">
            <v>2061</v>
          </cell>
          <cell r="I54">
            <v>22</v>
          </cell>
          <cell r="J54">
            <v>3</v>
          </cell>
          <cell r="K54">
            <v>3</v>
          </cell>
          <cell r="N54">
            <v>283</v>
          </cell>
          <cell r="O54">
            <v>290</v>
          </cell>
          <cell r="P54">
            <v>0</v>
          </cell>
          <cell r="Q54">
            <v>3</v>
          </cell>
          <cell r="R54">
            <v>999</v>
          </cell>
          <cell r="S54">
            <v>5</v>
          </cell>
          <cell r="T54">
            <v>29</v>
          </cell>
        </row>
        <row r="55">
          <cell r="B55">
            <v>18</v>
          </cell>
          <cell r="C55">
            <v>16</v>
          </cell>
          <cell r="E55">
            <v>7</v>
          </cell>
          <cell r="F55">
            <v>1793</v>
          </cell>
          <cell r="G55">
            <v>1797</v>
          </cell>
          <cell r="I55">
            <v>25</v>
          </cell>
          <cell r="J55">
            <v>0</v>
          </cell>
          <cell r="K55">
            <v>0</v>
          </cell>
          <cell r="N55">
            <v>551</v>
          </cell>
          <cell r="O55">
            <v>538</v>
          </cell>
          <cell r="P55">
            <v>0</v>
          </cell>
          <cell r="Q55">
            <v>2</v>
          </cell>
          <cell r="R55">
            <v>1593</v>
          </cell>
          <cell r="S55">
            <v>0</v>
          </cell>
          <cell r="T55">
            <v>36</v>
          </cell>
        </row>
        <row r="56">
          <cell r="B56">
            <v>13</v>
          </cell>
          <cell r="C56">
            <v>13</v>
          </cell>
          <cell r="E56">
            <v>1</v>
          </cell>
          <cell r="F56">
            <v>1685</v>
          </cell>
          <cell r="G56">
            <v>1697</v>
          </cell>
          <cell r="I56">
            <v>13</v>
          </cell>
          <cell r="J56">
            <v>0</v>
          </cell>
          <cell r="K56">
            <v>0</v>
          </cell>
          <cell r="N56">
            <v>472</v>
          </cell>
          <cell r="O56">
            <v>507</v>
          </cell>
          <cell r="P56">
            <v>0</v>
          </cell>
          <cell r="Q56">
            <v>2</v>
          </cell>
          <cell r="R56">
            <v>1210</v>
          </cell>
          <cell r="S56">
            <v>0</v>
          </cell>
          <cell r="T56">
            <v>33</v>
          </cell>
        </row>
        <row r="57">
          <cell r="B57">
            <v>11</v>
          </cell>
          <cell r="C57">
            <v>14</v>
          </cell>
          <cell r="E57">
            <v>6</v>
          </cell>
          <cell r="F57">
            <v>1800</v>
          </cell>
          <cell r="G57">
            <v>1804</v>
          </cell>
          <cell r="I57">
            <v>36</v>
          </cell>
          <cell r="J57">
            <v>1</v>
          </cell>
          <cell r="K57">
            <v>1</v>
          </cell>
          <cell r="N57">
            <v>469</v>
          </cell>
          <cell r="O57">
            <v>478</v>
          </cell>
          <cell r="P57">
            <v>0</v>
          </cell>
          <cell r="Q57">
            <v>6</v>
          </cell>
          <cell r="R57">
            <v>1205</v>
          </cell>
          <cell r="S57">
            <v>9</v>
          </cell>
          <cell r="T57">
            <v>16</v>
          </cell>
        </row>
        <row r="58">
          <cell r="B58">
            <v>14</v>
          </cell>
          <cell r="C58">
            <v>10</v>
          </cell>
          <cell r="E58">
            <v>5</v>
          </cell>
          <cell r="F58">
            <v>1431</v>
          </cell>
          <cell r="G58">
            <v>1433</v>
          </cell>
          <cell r="I58">
            <v>12</v>
          </cell>
          <cell r="J58">
            <v>2</v>
          </cell>
          <cell r="K58">
            <v>2</v>
          </cell>
          <cell r="N58">
            <v>221</v>
          </cell>
          <cell r="O58">
            <v>226</v>
          </cell>
          <cell r="P58">
            <v>0</v>
          </cell>
          <cell r="Q58">
            <v>6</v>
          </cell>
          <cell r="R58">
            <v>1115</v>
          </cell>
          <cell r="S58">
            <v>2</v>
          </cell>
          <cell r="T58">
            <v>4</v>
          </cell>
        </row>
        <row r="59">
          <cell r="B59">
            <v>8</v>
          </cell>
          <cell r="C59">
            <v>11</v>
          </cell>
          <cell r="E59">
            <v>2</v>
          </cell>
          <cell r="F59">
            <v>1630</v>
          </cell>
          <cell r="G59">
            <v>1629</v>
          </cell>
          <cell r="I59">
            <v>22</v>
          </cell>
          <cell r="J59">
            <v>3</v>
          </cell>
          <cell r="K59">
            <v>3</v>
          </cell>
          <cell r="N59">
            <v>335</v>
          </cell>
          <cell r="O59">
            <v>376</v>
          </cell>
          <cell r="P59">
            <v>0</v>
          </cell>
          <cell r="Q59">
            <v>7</v>
          </cell>
          <cell r="R59">
            <v>1779</v>
          </cell>
          <cell r="S59">
            <v>8</v>
          </cell>
          <cell r="T59">
            <v>7</v>
          </cell>
        </row>
        <row r="60">
          <cell r="B60">
            <v>24</v>
          </cell>
          <cell r="C60">
            <v>21</v>
          </cell>
          <cell r="E60">
            <v>4</v>
          </cell>
          <cell r="F60">
            <v>1942</v>
          </cell>
          <cell r="G60">
            <v>1944</v>
          </cell>
          <cell r="I60">
            <v>28</v>
          </cell>
          <cell r="J60">
            <v>2</v>
          </cell>
          <cell r="K60">
            <v>2</v>
          </cell>
          <cell r="N60">
            <v>430</v>
          </cell>
          <cell r="O60">
            <v>418</v>
          </cell>
          <cell r="P60">
            <v>0</v>
          </cell>
          <cell r="Q60">
            <v>3</v>
          </cell>
          <cell r="R60">
            <v>785</v>
          </cell>
          <cell r="S60">
            <v>2</v>
          </cell>
          <cell r="T60">
            <v>14</v>
          </cell>
        </row>
        <row r="61">
          <cell r="B61">
            <v>12</v>
          </cell>
          <cell r="C61">
            <v>11</v>
          </cell>
          <cell r="E61">
            <v>3</v>
          </cell>
          <cell r="F61">
            <v>1963</v>
          </cell>
          <cell r="G61">
            <v>1964</v>
          </cell>
          <cell r="I61">
            <v>15</v>
          </cell>
          <cell r="J61">
            <v>1</v>
          </cell>
          <cell r="K61">
            <v>1</v>
          </cell>
          <cell r="N61">
            <v>601</v>
          </cell>
          <cell r="O61">
            <v>607</v>
          </cell>
          <cell r="P61">
            <v>0</v>
          </cell>
          <cell r="Q61">
            <v>3</v>
          </cell>
          <cell r="R61">
            <v>731</v>
          </cell>
          <cell r="S61">
            <v>1</v>
          </cell>
          <cell r="T61">
            <v>37</v>
          </cell>
        </row>
        <row r="62">
          <cell r="B62">
            <v>21</v>
          </cell>
          <cell r="C62">
            <v>14</v>
          </cell>
          <cell r="E62">
            <v>11</v>
          </cell>
          <cell r="F62">
            <v>1962</v>
          </cell>
          <cell r="G62">
            <v>1958</v>
          </cell>
          <cell r="I62">
            <v>14</v>
          </cell>
          <cell r="J62">
            <v>1</v>
          </cell>
          <cell r="K62">
            <v>1</v>
          </cell>
          <cell r="N62">
            <v>418</v>
          </cell>
          <cell r="O62">
            <v>422</v>
          </cell>
          <cell r="P62">
            <v>0</v>
          </cell>
          <cell r="Q62">
            <v>2</v>
          </cell>
          <cell r="R62">
            <v>843</v>
          </cell>
          <cell r="S62">
            <v>0</v>
          </cell>
          <cell r="T62">
            <v>22</v>
          </cell>
        </row>
        <row r="63">
          <cell r="B63">
            <v>11</v>
          </cell>
          <cell r="C63">
            <v>5</v>
          </cell>
          <cell r="E63">
            <v>7</v>
          </cell>
          <cell r="F63">
            <v>1258</v>
          </cell>
          <cell r="G63">
            <v>1249</v>
          </cell>
          <cell r="I63">
            <v>10</v>
          </cell>
          <cell r="J63">
            <v>0</v>
          </cell>
          <cell r="K63">
            <v>0</v>
          </cell>
          <cell r="N63">
            <v>227</v>
          </cell>
          <cell r="O63">
            <v>209</v>
          </cell>
          <cell r="P63">
            <v>0</v>
          </cell>
          <cell r="Q63">
            <v>1</v>
          </cell>
          <cell r="R63">
            <v>782</v>
          </cell>
          <cell r="S63">
            <v>2</v>
          </cell>
          <cell r="T63">
            <v>32</v>
          </cell>
        </row>
        <row r="64">
          <cell r="B64">
            <v>12</v>
          </cell>
          <cell r="C64">
            <v>18</v>
          </cell>
          <cell r="E64">
            <v>3</v>
          </cell>
          <cell r="F64">
            <v>1099</v>
          </cell>
          <cell r="G64">
            <v>1114</v>
          </cell>
          <cell r="I64">
            <v>0</v>
          </cell>
          <cell r="J64">
            <v>0</v>
          </cell>
          <cell r="K64">
            <v>0</v>
          </cell>
          <cell r="N64">
            <v>175</v>
          </cell>
          <cell r="O64">
            <v>186</v>
          </cell>
          <cell r="P64">
            <v>0</v>
          </cell>
          <cell r="Q64">
            <v>2</v>
          </cell>
          <cell r="R64">
            <v>1212</v>
          </cell>
          <cell r="S64">
            <v>0</v>
          </cell>
          <cell r="T64">
            <v>41</v>
          </cell>
        </row>
        <row r="65">
          <cell r="B65">
            <v>11</v>
          </cell>
          <cell r="C65">
            <v>12</v>
          </cell>
          <cell r="E65">
            <v>5</v>
          </cell>
          <cell r="F65">
            <v>1851</v>
          </cell>
          <cell r="G65">
            <v>1850</v>
          </cell>
          <cell r="I65">
            <v>22</v>
          </cell>
          <cell r="J65">
            <v>2</v>
          </cell>
          <cell r="K65">
            <v>2</v>
          </cell>
          <cell r="N65">
            <v>305</v>
          </cell>
          <cell r="O65">
            <v>294</v>
          </cell>
          <cell r="P65">
            <v>0</v>
          </cell>
          <cell r="Q65">
            <v>5</v>
          </cell>
          <cell r="R65">
            <v>1015</v>
          </cell>
          <cell r="S65">
            <v>5</v>
          </cell>
          <cell r="T65">
            <v>38</v>
          </cell>
        </row>
        <row r="66">
          <cell r="B66">
            <v>17</v>
          </cell>
          <cell r="C66">
            <v>13</v>
          </cell>
          <cell r="E66">
            <v>7</v>
          </cell>
          <cell r="F66">
            <v>2206</v>
          </cell>
          <cell r="G66">
            <v>2207</v>
          </cell>
          <cell r="I66">
            <v>18</v>
          </cell>
          <cell r="J66">
            <v>2</v>
          </cell>
          <cell r="K66">
            <v>2</v>
          </cell>
          <cell r="N66">
            <v>353</v>
          </cell>
          <cell r="O66">
            <v>356</v>
          </cell>
          <cell r="P66">
            <v>0</v>
          </cell>
          <cell r="Q66">
            <v>5</v>
          </cell>
          <cell r="R66">
            <v>1147</v>
          </cell>
          <cell r="S66">
            <v>2</v>
          </cell>
          <cell r="T66">
            <v>38</v>
          </cell>
        </row>
        <row r="67">
          <cell r="B67">
            <v>22</v>
          </cell>
          <cell r="C67">
            <v>20</v>
          </cell>
          <cell r="E67">
            <v>7</v>
          </cell>
          <cell r="F67">
            <v>1890</v>
          </cell>
          <cell r="G67">
            <v>1910</v>
          </cell>
          <cell r="I67">
            <v>12</v>
          </cell>
          <cell r="J67">
            <v>0</v>
          </cell>
          <cell r="K67">
            <v>0</v>
          </cell>
          <cell r="N67">
            <v>458</v>
          </cell>
          <cell r="O67">
            <v>478</v>
          </cell>
          <cell r="P67">
            <v>0</v>
          </cell>
          <cell r="Q67">
            <v>3</v>
          </cell>
          <cell r="R67">
            <v>1272</v>
          </cell>
          <cell r="S67">
            <v>2</v>
          </cell>
          <cell r="T67">
            <v>44</v>
          </cell>
        </row>
        <row r="68">
          <cell r="B68">
            <v>6</v>
          </cell>
          <cell r="C68">
            <v>11</v>
          </cell>
          <cell r="E68">
            <v>2</v>
          </cell>
          <cell r="F68">
            <v>1604</v>
          </cell>
          <cell r="G68">
            <v>1606</v>
          </cell>
          <cell r="I68">
            <v>18</v>
          </cell>
          <cell r="J68">
            <v>0</v>
          </cell>
          <cell r="K68">
            <v>0</v>
          </cell>
          <cell r="N68">
            <v>317</v>
          </cell>
          <cell r="O68">
            <v>370</v>
          </cell>
          <cell r="P68">
            <v>0</v>
          </cell>
          <cell r="Q68">
            <v>5</v>
          </cell>
          <cell r="R68">
            <v>1041</v>
          </cell>
          <cell r="S68">
            <v>0</v>
          </cell>
          <cell r="T68">
            <v>29</v>
          </cell>
        </row>
        <row r="69">
          <cell r="B69">
            <v>10</v>
          </cell>
          <cell r="C69">
            <v>8</v>
          </cell>
          <cell r="E69">
            <v>4</v>
          </cell>
          <cell r="F69">
            <v>3472</v>
          </cell>
          <cell r="G69">
            <v>3476</v>
          </cell>
          <cell r="I69">
            <v>18</v>
          </cell>
          <cell r="J69">
            <v>1</v>
          </cell>
          <cell r="K69">
            <v>1</v>
          </cell>
          <cell r="N69">
            <v>214</v>
          </cell>
          <cell r="O69">
            <v>215</v>
          </cell>
          <cell r="P69">
            <v>0</v>
          </cell>
          <cell r="Q69">
            <v>9</v>
          </cell>
          <cell r="R69">
            <v>1094</v>
          </cell>
          <cell r="S69">
            <v>3</v>
          </cell>
          <cell r="T69">
            <v>22</v>
          </cell>
        </row>
        <row r="70">
          <cell r="B70">
            <v>15</v>
          </cell>
          <cell r="C70">
            <v>15</v>
          </cell>
          <cell r="E70">
            <v>1</v>
          </cell>
          <cell r="F70">
            <v>1325</v>
          </cell>
          <cell r="G70">
            <v>1323</v>
          </cell>
          <cell r="I70">
            <v>20</v>
          </cell>
          <cell r="J70">
            <v>0</v>
          </cell>
          <cell r="K70">
            <v>0</v>
          </cell>
          <cell r="N70">
            <v>422</v>
          </cell>
          <cell r="O70">
            <v>421</v>
          </cell>
          <cell r="P70">
            <v>0</v>
          </cell>
          <cell r="Q70">
            <v>8</v>
          </cell>
          <cell r="R70">
            <v>1681</v>
          </cell>
          <cell r="S70">
            <v>5</v>
          </cell>
          <cell r="T70">
            <v>43</v>
          </cell>
        </row>
        <row r="71">
          <cell r="B71">
            <v>4</v>
          </cell>
          <cell r="C71">
            <v>3</v>
          </cell>
          <cell r="E71">
            <v>1</v>
          </cell>
          <cell r="F71">
            <v>1086</v>
          </cell>
          <cell r="G71">
            <v>1101</v>
          </cell>
          <cell r="I71">
            <v>11</v>
          </cell>
          <cell r="J71">
            <v>0</v>
          </cell>
          <cell r="K71">
            <v>0</v>
          </cell>
          <cell r="N71">
            <v>328</v>
          </cell>
          <cell r="O71">
            <v>328</v>
          </cell>
          <cell r="P71">
            <v>0</v>
          </cell>
          <cell r="Q71">
            <v>7</v>
          </cell>
          <cell r="R71">
            <v>899</v>
          </cell>
          <cell r="S71">
            <v>4</v>
          </cell>
          <cell r="T71">
            <v>54</v>
          </cell>
        </row>
        <row r="72">
          <cell r="B72">
            <v>28</v>
          </cell>
          <cell r="C72">
            <v>28</v>
          </cell>
          <cell r="E72">
            <v>4</v>
          </cell>
          <cell r="F72">
            <v>1980</v>
          </cell>
          <cell r="G72">
            <v>1985</v>
          </cell>
          <cell r="I72">
            <v>16</v>
          </cell>
          <cell r="J72">
            <v>2</v>
          </cell>
          <cell r="K72">
            <v>2</v>
          </cell>
          <cell r="N72">
            <v>443</v>
          </cell>
          <cell r="O72">
            <v>444</v>
          </cell>
          <cell r="P72">
            <v>0</v>
          </cell>
          <cell r="Q72">
            <v>13</v>
          </cell>
          <cell r="R72">
            <v>5512</v>
          </cell>
          <cell r="S72">
            <v>0</v>
          </cell>
          <cell r="T72">
            <v>208</v>
          </cell>
        </row>
        <row r="73">
          <cell r="B73">
            <v>19</v>
          </cell>
          <cell r="C73">
            <v>23</v>
          </cell>
          <cell r="E73">
            <v>4</v>
          </cell>
          <cell r="F73">
            <v>1460</v>
          </cell>
          <cell r="G73">
            <v>1459</v>
          </cell>
          <cell r="I73">
            <v>24</v>
          </cell>
          <cell r="J73">
            <v>1</v>
          </cell>
          <cell r="K73">
            <v>1</v>
          </cell>
          <cell r="N73">
            <v>672</v>
          </cell>
          <cell r="O73">
            <v>630</v>
          </cell>
          <cell r="P73">
            <v>0</v>
          </cell>
          <cell r="Q73">
            <v>9</v>
          </cell>
          <cell r="R73">
            <v>1217</v>
          </cell>
          <cell r="S73">
            <v>1</v>
          </cell>
          <cell r="T73">
            <v>81</v>
          </cell>
        </row>
        <row r="74">
          <cell r="B74">
            <v>20</v>
          </cell>
          <cell r="C74">
            <v>15</v>
          </cell>
          <cell r="E74">
            <v>7</v>
          </cell>
          <cell r="F74">
            <v>1689</v>
          </cell>
          <cell r="G74">
            <v>1702</v>
          </cell>
          <cell r="I74">
            <v>8</v>
          </cell>
          <cell r="J74">
            <v>1</v>
          </cell>
          <cell r="K74">
            <v>1</v>
          </cell>
          <cell r="N74">
            <v>343</v>
          </cell>
          <cell r="O74">
            <v>348</v>
          </cell>
          <cell r="P74">
            <v>0</v>
          </cell>
          <cell r="Q74">
            <v>9</v>
          </cell>
          <cell r="R74">
            <v>782</v>
          </cell>
          <cell r="S74">
            <v>2</v>
          </cell>
          <cell r="T74">
            <v>33</v>
          </cell>
        </row>
        <row r="75">
          <cell r="B75">
            <v>8</v>
          </cell>
          <cell r="C75">
            <v>12</v>
          </cell>
          <cell r="E75">
            <v>3</v>
          </cell>
          <cell r="F75">
            <v>1172</v>
          </cell>
          <cell r="G75">
            <v>1168</v>
          </cell>
          <cell r="I75">
            <v>10</v>
          </cell>
          <cell r="J75">
            <v>1</v>
          </cell>
          <cell r="K75">
            <v>1</v>
          </cell>
          <cell r="N75">
            <v>219</v>
          </cell>
          <cell r="O75">
            <v>227</v>
          </cell>
          <cell r="P75">
            <v>0</v>
          </cell>
          <cell r="Q75">
            <v>2</v>
          </cell>
          <cell r="R75">
            <v>415</v>
          </cell>
          <cell r="S75">
            <v>2</v>
          </cell>
          <cell r="T75">
            <v>10</v>
          </cell>
        </row>
        <row r="76">
          <cell r="B76">
            <v>17</v>
          </cell>
          <cell r="C76">
            <v>15</v>
          </cell>
          <cell r="E76">
            <v>4</v>
          </cell>
          <cell r="F76">
            <v>1393</v>
          </cell>
          <cell r="G76">
            <v>1390</v>
          </cell>
          <cell r="I76">
            <v>13</v>
          </cell>
          <cell r="J76">
            <v>1</v>
          </cell>
          <cell r="K76">
            <v>1</v>
          </cell>
          <cell r="N76">
            <v>268</v>
          </cell>
          <cell r="O76">
            <v>276</v>
          </cell>
          <cell r="P76">
            <v>0</v>
          </cell>
          <cell r="Q76">
            <v>14</v>
          </cell>
          <cell r="R76">
            <v>456</v>
          </cell>
          <cell r="S76">
            <v>1</v>
          </cell>
          <cell r="T76">
            <v>28</v>
          </cell>
        </row>
        <row r="77">
          <cell r="B77">
            <v>10</v>
          </cell>
          <cell r="C77">
            <v>8</v>
          </cell>
          <cell r="E77">
            <v>3</v>
          </cell>
          <cell r="F77">
            <v>961</v>
          </cell>
          <cell r="G77">
            <v>956</v>
          </cell>
          <cell r="I77">
            <v>10</v>
          </cell>
          <cell r="J77">
            <v>0</v>
          </cell>
          <cell r="K77">
            <v>0</v>
          </cell>
          <cell r="N77">
            <v>177</v>
          </cell>
          <cell r="O77">
            <v>168</v>
          </cell>
          <cell r="P77">
            <v>0</v>
          </cell>
          <cell r="Q77">
            <v>6</v>
          </cell>
          <cell r="R77">
            <v>616</v>
          </cell>
          <cell r="S77">
            <v>1</v>
          </cell>
          <cell r="T77">
            <v>31</v>
          </cell>
        </row>
        <row r="78">
          <cell r="B78">
            <v>15</v>
          </cell>
          <cell r="C78">
            <v>14</v>
          </cell>
          <cell r="E78">
            <v>1</v>
          </cell>
          <cell r="F78">
            <v>876</v>
          </cell>
          <cell r="G78">
            <v>875</v>
          </cell>
          <cell r="I78">
            <v>13</v>
          </cell>
          <cell r="J78">
            <v>0</v>
          </cell>
          <cell r="K78">
            <v>0</v>
          </cell>
          <cell r="N78">
            <v>175</v>
          </cell>
          <cell r="O78">
            <v>170</v>
          </cell>
          <cell r="P78">
            <v>0</v>
          </cell>
          <cell r="Q78">
            <v>4</v>
          </cell>
          <cell r="R78">
            <v>399</v>
          </cell>
          <cell r="S78">
            <v>0</v>
          </cell>
          <cell r="T78">
            <v>14</v>
          </cell>
        </row>
        <row r="79">
          <cell r="B79">
            <v>3</v>
          </cell>
          <cell r="C79">
            <v>4</v>
          </cell>
          <cell r="E79">
            <v>1</v>
          </cell>
          <cell r="F79">
            <v>896</v>
          </cell>
          <cell r="G79">
            <v>896</v>
          </cell>
          <cell r="I79">
            <v>10</v>
          </cell>
          <cell r="J79">
            <v>0</v>
          </cell>
          <cell r="K79">
            <v>0</v>
          </cell>
          <cell r="N79">
            <v>206</v>
          </cell>
          <cell r="O79">
            <v>215</v>
          </cell>
          <cell r="P79">
            <v>0</v>
          </cell>
          <cell r="Q79">
            <v>1</v>
          </cell>
          <cell r="R79">
            <v>498</v>
          </cell>
          <cell r="S79">
            <v>0</v>
          </cell>
          <cell r="T79">
            <v>17</v>
          </cell>
        </row>
        <row r="81">
          <cell r="B81">
            <v>15</v>
          </cell>
          <cell r="C81">
            <v>13</v>
          </cell>
          <cell r="E81">
            <v>3</v>
          </cell>
          <cell r="F81">
            <v>1338</v>
          </cell>
          <cell r="G81">
            <v>1338</v>
          </cell>
          <cell r="I81">
            <v>19</v>
          </cell>
          <cell r="J81">
            <v>6</v>
          </cell>
          <cell r="K81">
            <v>6</v>
          </cell>
          <cell r="N81">
            <v>391</v>
          </cell>
          <cell r="O81">
            <v>434</v>
          </cell>
          <cell r="P81">
            <v>0</v>
          </cell>
          <cell r="Q81">
            <v>7</v>
          </cell>
          <cell r="R81">
            <v>1252</v>
          </cell>
          <cell r="S81">
            <v>2</v>
          </cell>
          <cell r="T81">
            <v>23</v>
          </cell>
        </row>
        <row r="82">
          <cell r="B82">
            <v>19</v>
          </cell>
          <cell r="C82">
            <v>12</v>
          </cell>
          <cell r="E82">
            <v>7</v>
          </cell>
          <cell r="F82">
            <v>1649</v>
          </cell>
          <cell r="G82">
            <v>1663</v>
          </cell>
          <cell r="I82">
            <v>14</v>
          </cell>
          <cell r="J82">
            <v>1</v>
          </cell>
          <cell r="K82">
            <v>1</v>
          </cell>
          <cell r="N82">
            <v>399</v>
          </cell>
          <cell r="O82">
            <v>399</v>
          </cell>
          <cell r="P82">
            <v>0</v>
          </cell>
          <cell r="Q82">
            <v>1</v>
          </cell>
          <cell r="R82">
            <v>1157</v>
          </cell>
          <cell r="S82">
            <v>1</v>
          </cell>
          <cell r="T82">
            <v>34</v>
          </cell>
        </row>
        <row r="83">
          <cell r="B83">
            <v>17</v>
          </cell>
          <cell r="C83">
            <v>16</v>
          </cell>
          <cell r="E83">
            <v>2</v>
          </cell>
          <cell r="F83">
            <v>2750</v>
          </cell>
          <cell r="G83">
            <v>2736</v>
          </cell>
          <cell r="I83">
            <v>31</v>
          </cell>
          <cell r="J83">
            <v>0</v>
          </cell>
          <cell r="K83">
            <v>0</v>
          </cell>
          <cell r="N83">
            <v>567</v>
          </cell>
          <cell r="O83">
            <v>593</v>
          </cell>
          <cell r="P83">
            <v>0</v>
          </cell>
          <cell r="Q83">
            <v>5</v>
          </cell>
          <cell r="R83">
            <v>839</v>
          </cell>
          <cell r="S83">
            <v>2</v>
          </cell>
          <cell r="T83">
            <v>1</v>
          </cell>
        </row>
        <row r="84">
          <cell r="B84">
            <v>23</v>
          </cell>
          <cell r="C84">
            <v>21</v>
          </cell>
          <cell r="E84">
            <v>5</v>
          </cell>
          <cell r="F84">
            <v>1926</v>
          </cell>
          <cell r="G84">
            <v>1917</v>
          </cell>
          <cell r="I84">
            <v>24</v>
          </cell>
          <cell r="J84">
            <v>0</v>
          </cell>
          <cell r="K84">
            <v>0</v>
          </cell>
          <cell r="N84">
            <v>669</v>
          </cell>
          <cell r="O84">
            <v>676</v>
          </cell>
          <cell r="P84">
            <v>0</v>
          </cell>
          <cell r="Q84">
            <v>6</v>
          </cell>
          <cell r="R84">
            <v>834</v>
          </cell>
          <cell r="S84">
            <v>0</v>
          </cell>
          <cell r="T84">
            <v>1</v>
          </cell>
        </row>
        <row r="85">
          <cell r="B85">
            <v>18</v>
          </cell>
          <cell r="C85">
            <v>10</v>
          </cell>
          <cell r="E85">
            <v>8</v>
          </cell>
          <cell r="F85">
            <v>1714</v>
          </cell>
          <cell r="G85">
            <v>1693</v>
          </cell>
          <cell r="I85">
            <v>21</v>
          </cell>
          <cell r="J85">
            <v>0</v>
          </cell>
          <cell r="K85">
            <v>0</v>
          </cell>
          <cell r="N85">
            <v>216</v>
          </cell>
          <cell r="O85">
            <v>187</v>
          </cell>
          <cell r="P85">
            <v>0</v>
          </cell>
          <cell r="Q85">
            <v>1</v>
          </cell>
          <cell r="R85">
            <v>287</v>
          </cell>
          <cell r="S85">
            <v>0</v>
          </cell>
          <cell r="T85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пост"/>
      <sheetName val="окон"/>
      <sheetName val="сроки рассм"/>
      <sheetName val="сроки рассм %"/>
      <sheetName val="расчет бумаги"/>
      <sheetName val="Лист1"/>
    </sheetNames>
    <sheetDataSet>
      <sheetData sheetId="0">
        <row r="3">
          <cell r="C3">
            <v>2</v>
          </cell>
          <cell r="E3">
            <v>0</v>
          </cell>
          <cell r="G3">
            <v>15</v>
          </cell>
          <cell r="I3">
            <v>7</v>
          </cell>
          <cell r="K3">
            <v>0</v>
          </cell>
          <cell r="O3">
            <v>102</v>
          </cell>
          <cell r="P3">
            <v>0</v>
          </cell>
          <cell r="Q3">
            <v>1</v>
          </cell>
          <cell r="R3">
            <v>381</v>
          </cell>
          <cell r="S3">
            <v>0</v>
          </cell>
          <cell r="T3">
            <v>0</v>
          </cell>
        </row>
        <row r="4">
          <cell r="C4">
            <v>3</v>
          </cell>
          <cell r="E4">
            <v>0</v>
          </cell>
          <cell r="G4">
            <v>12</v>
          </cell>
          <cell r="I4">
            <v>3</v>
          </cell>
          <cell r="K4">
            <v>0</v>
          </cell>
          <cell r="O4">
            <v>141</v>
          </cell>
          <cell r="P4">
            <v>0</v>
          </cell>
          <cell r="Q4">
            <v>1</v>
          </cell>
          <cell r="R4">
            <v>171</v>
          </cell>
          <cell r="S4">
            <v>0</v>
          </cell>
          <cell r="T4">
            <v>8</v>
          </cell>
        </row>
        <row r="5">
          <cell r="C5">
            <v>3</v>
          </cell>
          <cell r="E5">
            <v>1</v>
          </cell>
          <cell r="G5">
            <v>62</v>
          </cell>
          <cell r="I5">
            <v>12</v>
          </cell>
          <cell r="K5">
            <v>0</v>
          </cell>
          <cell r="O5">
            <v>206</v>
          </cell>
          <cell r="P5">
            <v>0</v>
          </cell>
          <cell r="Q5">
            <v>1</v>
          </cell>
          <cell r="R5">
            <v>449</v>
          </cell>
          <cell r="S5">
            <v>0</v>
          </cell>
          <cell r="T5">
            <v>6</v>
          </cell>
        </row>
        <row r="6">
          <cell r="C6">
            <v>5</v>
          </cell>
          <cell r="E6">
            <v>1</v>
          </cell>
          <cell r="G6">
            <v>9</v>
          </cell>
          <cell r="I6">
            <v>3</v>
          </cell>
          <cell r="K6">
            <v>0</v>
          </cell>
          <cell r="O6">
            <v>80</v>
          </cell>
          <cell r="P6">
            <v>0</v>
          </cell>
          <cell r="Q6">
            <v>4</v>
          </cell>
          <cell r="R6">
            <v>132</v>
          </cell>
          <cell r="S6">
            <v>0</v>
          </cell>
          <cell r="T6">
            <v>18</v>
          </cell>
        </row>
        <row r="7">
          <cell r="C7">
            <v>7</v>
          </cell>
          <cell r="E7">
            <v>3</v>
          </cell>
          <cell r="G7">
            <v>60</v>
          </cell>
          <cell r="I7">
            <v>15</v>
          </cell>
          <cell r="K7">
            <v>0</v>
          </cell>
          <cell r="O7">
            <v>246</v>
          </cell>
          <cell r="P7">
            <v>0</v>
          </cell>
          <cell r="Q7">
            <v>8</v>
          </cell>
          <cell r="R7">
            <v>326</v>
          </cell>
          <cell r="S7">
            <v>1</v>
          </cell>
          <cell r="T7">
            <v>20</v>
          </cell>
        </row>
        <row r="8">
          <cell r="C8">
            <v>3</v>
          </cell>
          <cell r="E8">
            <v>1</v>
          </cell>
          <cell r="G8">
            <v>48</v>
          </cell>
          <cell r="I8">
            <v>10</v>
          </cell>
          <cell r="K8">
            <v>0</v>
          </cell>
          <cell r="O8">
            <v>98</v>
          </cell>
          <cell r="P8">
            <v>0</v>
          </cell>
          <cell r="Q8">
            <v>3</v>
          </cell>
          <cell r="R8">
            <v>615</v>
          </cell>
          <cell r="S8">
            <v>0</v>
          </cell>
          <cell r="T8">
            <v>7</v>
          </cell>
        </row>
        <row r="9">
          <cell r="C9">
            <v>6</v>
          </cell>
          <cell r="E9">
            <v>1</v>
          </cell>
          <cell r="G9">
            <v>30</v>
          </cell>
          <cell r="I9">
            <v>8</v>
          </cell>
          <cell r="K9">
            <v>0</v>
          </cell>
          <cell r="O9">
            <v>116</v>
          </cell>
          <cell r="P9">
            <v>0</v>
          </cell>
          <cell r="Q9">
            <v>3</v>
          </cell>
          <cell r="R9">
            <v>655</v>
          </cell>
          <cell r="S9">
            <v>0</v>
          </cell>
          <cell r="T9">
            <v>8</v>
          </cell>
        </row>
        <row r="10">
          <cell r="C10">
            <v>11</v>
          </cell>
          <cell r="E10">
            <v>4</v>
          </cell>
          <cell r="G10">
            <v>53</v>
          </cell>
          <cell r="I10">
            <v>13</v>
          </cell>
          <cell r="K10">
            <v>0</v>
          </cell>
          <cell r="O10">
            <v>303</v>
          </cell>
          <cell r="P10">
            <v>0</v>
          </cell>
          <cell r="Q10">
            <v>4</v>
          </cell>
          <cell r="R10">
            <v>496</v>
          </cell>
          <cell r="S10">
            <v>0</v>
          </cell>
          <cell r="T10">
            <v>41</v>
          </cell>
        </row>
        <row r="12">
          <cell r="C12">
            <v>10</v>
          </cell>
          <cell r="E12">
            <v>5</v>
          </cell>
          <cell r="G12">
            <v>67</v>
          </cell>
          <cell r="I12">
            <v>18</v>
          </cell>
          <cell r="K12">
            <v>0</v>
          </cell>
          <cell r="O12">
            <v>221</v>
          </cell>
          <cell r="P12">
            <v>0</v>
          </cell>
          <cell r="Q12">
            <v>1</v>
          </cell>
          <cell r="R12">
            <v>730</v>
          </cell>
          <cell r="S12">
            <v>2</v>
          </cell>
          <cell r="T12">
            <v>22</v>
          </cell>
        </row>
        <row r="13">
          <cell r="C13">
            <v>4</v>
          </cell>
          <cell r="E13">
            <v>1</v>
          </cell>
          <cell r="G13">
            <v>40</v>
          </cell>
          <cell r="I13">
            <v>4</v>
          </cell>
          <cell r="K13">
            <v>0</v>
          </cell>
          <cell r="O13">
            <v>133</v>
          </cell>
          <cell r="P13">
            <v>0</v>
          </cell>
          <cell r="Q13">
            <v>3</v>
          </cell>
          <cell r="R13">
            <v>265</v>
          </cell>
          <cell r="S13">
            <v>2</v>
          </cell>
          <cell r="T13">
            <v>5</v>
          </cell>
        </row>
        <row r="14">
          <cell r="C14">
            <v>14</v>
          </cell>
          <cell r="E14">
            <v>4</v>
          </cell>
          <cell r="G14">
            <v>110</v>
          </cell>
          <cell r="I14">
            <v>18</v>
          </cell>
          <cell r="K14">
            <v>0</v>
          </cell>
          <cell r="O14">
            <v>431</v>
          </cell>
          <cell r="P14">
            <v>0</v>
          </cell>
          <cell r="Q14">
            <v>7</v>
          </cell>
          <cell r="R14">
            <v>284</v>
          </cell>
          <cell r="S14">
            <v>0</v>
          </cell>
          <cell r="T14">
            <v>92</v>
          </cell>
        </row>
        <row r="15">
          <cell r="C15">
            <v>4</v>
          </cell>
          <cell r="E15">
            <v>0</v>
          </cell>
          <cell r="G15">
            <v>11</v>
          </cell>
          <cell r="I15">
            <v>3</v>
          </cell>
          <cell r="K15">
            <v>0</v>
          </cell>
          <cell r="O15">
            <v>83</v>
          </cell>
          <cell r="P15">
            <v>0</v>
          </cell>
          <cell r="Q15">
            <v>2</v>
          </cell>
          <cell r="R15">
            <v>176</v>
          </cell>
          <cell r="S15">
            <v>0</v>
          </cell>
          <cell r="T15">
            <v>18</v>
          </cell>
        </row>
        <row r="16">
          <cell r="C16">
            <v>18</v>
          </cell>
          <cell r="E16">
            <v>6</v>
          </cell>
          <cell r="G16">
            <v>38</v>
          </cell>
          <cell r="I16">
            <v>8</v>
          </cell>
          <cell r="K16">
            <v>0</v>
          </cell>
          <cell r="O16">
            <v>132</v>
          </cell>
          <cell r="P16">
            <v>0</v>
          </cell>
          <cell r="Q16">
            <v>5</v>
          </cell>
          <cell r="R16">
            <v>501</v>
          </cell>
          <cell r="S16">
            <v>1</v>
          </cell>
          <cell r="T16">
            <v>20</v>
          </cell>
        </row>
        <row r="17">
          <cell r="C17">
            <v>4</v>
          </cell>
          <cell r="E17">
            <v>3</v>
          </cell>
          <cell r="G17">
            <v>73</v>
          </cell>
          <cell r="I17">
            <v>9</v>
          </cell>
          <cell r="K17">
            <v>0</v>
          </cell>
          <cell r="O17">
            <v>319</v>
          </cell>
          <cell r="P17">
            <v>0</v>
          </cell>
          <cell r="Q17">
            <v>8</v>
          </cell>
          <cell r="R17">
            <v>406</v>
          </cell>
          <cell r="S17">
            <v>0</v>
          </cell>
          <cell r="T17">
            <v>30</v>
          </cell>
        </row>
        <row r="18">
          <cell r="C18">
            <v>12</v>
          </cell>
          <cell r="E18">
            <v>1</v>
          </cell>
          <cell r="G18">
            <v>86</v>
          </cell>
          <cell r="I18">
            <v>14</v>
          </cell>
          <cell r="K18">
            <v>0</v>
          </cell>
          <cell r="O18">
            <v>251</v>
          </cell>
          <cell r="P18">
            <v>0</v>
          </cell>
          <cell r="Q18">
            <v>3</v>
          </cell>
          <cell r="R18">
            <v>181</v>
          </cell>
          <cell r="S18">
            <v>0</v>
          </cell>
          <cell r="T18">
            <v>13</v>
          </cell>
        </row>
        <row r="19">
          <cell r="C19">
            <v>2</v>
          </cell>
          <cell r="E19">
            <v>2</v>
          </cell>
          <cell r="G19">
            <v>132</v>
          </cell>
          <cell r="I19">
            <v>24</v>
          </cell>
          <cell r="K19">
            <v>0</v>
          </cell>
          <cell r="O19">
            <v>237</v>
          </cell>
          <cell r="P19">
            <v>0</v>
          </cell>
          <cell r="Q19">
            <v>5</v>
          </cell>
          <cell r="R19">
            <v>496</v>
          </cell>
          <cell r="S19">
            <v>0</v>
          </cell>
          <cell r="T19">
            <v>9</v>
          </cell>
        </row>
        <row r="20">
          <cell r="C20">
            <v>5</v>
          </cell>
          <cell r="E20">
            <v>3</v>
          </cell>
          <cell r="G20">
            <v>100</v>
          </cell>
          <cell r="I20">
            <v>35</v>
          </cell>
          <cell r="K20">
            <v>0</v>
          </cell>
          <cell r="O20">
            <v>475</v>
          </cell>
          <cell r="P20">
            <v>0</v>
          </cell>
          <cell r="Q20">
            <v>5</v>
          </cell>
          <cell r="R20">
            <v>418</v>
          </cell>
          <cell r="S20">
            <v>0</v>
          </cell>
          <cell r="T20">
            <v>18</v>
          </cell>
        </row>
        <row r="21">
          <cell r="C21">
            <v>3</v>
          </cell>
          <cell r="E21">
            <v>3</v>
          </cell>
          <cell r="G21">
            <v>41</v>
          </cell>
          <cell r="I21">
            <v>5</v>
          </cell>
          <cell r="K21">
            <v>0</v>
          </cell>
          <cell r="O21">
            <v>141</v>
          </cell>
          <cell r="P21">
            <v>0</v>
          </cell>
          <cell r="Q21">
            <v>2</v>
          </cell>
          <cell r="R21">
            <v>814</v>
          </cell>
          <cell r="S21">
            <v>1</v>
          </cell>
          <cell r="T21">
            <v>76</v>
          </cell>
        </row>
        <row r="22">
          <cell r="C22">
            <v>11</v>
          </cell>
          <cell r="E22">
            <v>2</v>
          </cell>
          <cell r="G22">
            <v>45</v>
          </cell>
          <cell r="I22">
            <v>9</v>
          </cell>
          <cell r="K22">
            <v>0</v>
          </cell>
          <cell r="O22">
            <v>149</v>
          </cell>
          <cell r="P22">
            <v>0</v>
          </cell>
          <cell r="Q22">
            <v>1</v>
          </cell>
          <cell r="R22">
            <v>1028</v>
          </cell>
          <cell r="S22">
            <v>0</v>
          </cell>
          <cell r="T22">
            <v>27</v>
          </cell>
        </row>
        <row r="23">
          <cell r="C23">
            <v>11</v>
          </cell>
          <cell r="E23">
            <v>2</v>
          </cell>
          <cell r="G23">
            <v>84</v>
          </cell>
          <cell r="I23">
            <v>15</v>
          </cell>
          <cell r="K23">
            <v>0</v>
          </cell>
          <cell r="O23">
            <v>193</v>
          </cell>
          <cell r="P23">
            <v>0</v>
          </cell>
          <cell r="Q23">
            <v>5</v>
          </cell>
          <cell r="R23">
            <v>319</v>
          </cell>
          <cell r="S23">
            <v>0</v>
          </cell>
          <cell r="T23">
            <v>41</v>
          </cell>
        </row>
        <row r="24">
          <cell r="C24">
            <v>8</v>
          </cell>
          <cell r="E24">
            <v>4</v>
          </cell>
          <cell r="G24">
            <v>17</v>
          </cell>
          <cell r="I24">
            <v>3</v>
          </cell>
          <cell r="K24">
            <v>0</v>
          </cell>
          <cell r="O24">
            <v>82</v>
          </cell>
          <cell r="P24">
            <v>0</v>
          </cell>
          <cell r="Q24">
            <v>3</v>
          </cell>
          <cell r="R24">
            <v>144</v>
          </cell>
          <cell r="S24">
            <v>1</v>
          </cell>
          <cell r="T24">
            <v>4</v>
          </cell>
        </row>
        <row r="25">
          <cell r="C25">
            <v>10</v>
          </cell>
          <cell r="E25">
            <v>3</v>
          </cell>
          <cell r="G25">
            <v>52</v>
          </cell>
          <cell r="I25">
            <v>10</v>
          </cell>
          <cell r="K25">
            <v>0</v>
          </cell>
          <cell r="O25">
            <v>364</v>
          </cell>
          <cell r="P25">
            <v>0</v>
          </cell>
          <cell r="Q25">
            <v>0</v>
          </cell>
          <cell r="R25">
            <v>522</v>
          </cell>
          <cell r="S25">
            <v>0</v>
          </cell>
          <cell r="T25">
            <v>44</v>
          </cell>
        </row>
        <row r="26">
          <cell r="C26">
            <v>22</v>
          </cell>
          <cell r="E26">
            <v>6</v>
          </cell>
          <cell r="G26">
            <v>40</v>
          </cell>
          <cell r="I26">
            <v>15</v>
          </cell>
          <cell r="K26">
            <v>0</v>
          </cell>
          <cell r="O26">
            <v>287</v>
          </cell>
          <cell r="P26">
            <v>0</v>
          </cell>
          <cell r="Q26">
            <v>4</v>
          </cell>
          <cell r="R26">
            <v>602</v>
          </cell>
          <cell r="S26">
            <v>0</v>
          </cell>
          <cell r="T26">
            <v>3</v>
          </cell>
        </row>
        <row r="27">
          <cell r="C27">
            <v>10</v>
          </cell>
          <cell r="E27">
            <v>2</v>
          </cell>
          <cell r="G27">
            <v>33</v>
          </cell>
          <cell r="I27">
            <v>5</v>
          </cell>
          <cell r="K27">
            <v>0</v>
          </cell>
          <cell r="O27">
            <v>202</v>
          </cell>
          <cell r="P27">
            <v>0</v>
          </cell>
          <cell r="Q27">
            <v>1</v>
          </cell>
          <cell r="R27">
            <v>378</v>
          </cell>
          <cell r="S27">
            <v>0</v>
          </cell>
          <cell r="T27">
            <v>17</v>
          </cell>
        </row>
        <row r="28">
          <cell r="C28">
            <v>5</v>
          </cell>
          <cell r="E28">
            <v>0</v>
          </cell>
          <cell r="G28">
            <v>15</v>
          </cell>
          <cell r="I28">
            <v>4</v>
          </cell>
          <cell r="K28">
            <v>0</v>
          </cell>
          <cell r="O28">
            <v>105</v>
          </cell>
          <cell r="P28">
            <v>0</v>
          </cell>
          <cell r="Q28">
            <v>0</v>
          </cell>
          <cell r="R28">
            <v>173</v>
          </cell>
          <cell r="S28">
            <v>0</v>
          </cell>
          <cell r="T28">
            <v>18</v>
          </cell>
        </row>
        <row r="29">
          <cell r="C29">
            <v>7</v>
          </cell>
          <cell r="E29">
            <v>2</v>
          </cell>
          <cell r="G29">
            <v>22</v>
          </cell>
          <cell r="I29">
            <v>4</v>
          </cell>
          <cell r="K29">
            <v>0</v>
          </cell>
          <cell r="O29">
            <v>108</v>
          </cell>
          <cell r="P29">
            <v>0</v>
          </cell>
          <cell r="Q29">
            <v>3</v>
          </cell>
          <cell r="R29">
            <v>156</v>
          </cell>
          <cell r="S29">
            <v>5</v>
          </cell>
          <cell r="T29">
            <v>46</v>
          </cell>
        </row>
        <row r="30">
          <cell r="C30">
            <v>16</v>
          </cell>
          <cell r="E30">
            <v>5</v>
          </cell>
          <cell r="G30">
            <v>62</v>
          </cell>
          <cell r="I30">
            <v>12</v>
          </cell>
          <cell r="K30">
            <v>0</v>
          </cell>
          <cell r="O30">
            <v>188</v>
          </cell>
          <cell r="P30">
            <v>0</v>
          </cell>
          <cell r="Q30">
            <v>7</v>
          </cell>
          <cell r="R30">
            <v>369</v>
          </cell>
          <cell r="S30">
            <v>0</v>
          </cell>
          <cell r="T30">
            <v>42</v>
          </cell>
        </row>
        <row r="31">
          <cell r="C31">
            <v>5</v>
          </cell>
          <cell r="E31">
            <v>0</v>
          </cell>
          <cell r="G31">
            <v>43</v>
          </cell>
          <cell r="I31">
            <v>6</v>
          </cell>
          <cell r="K31">
            <v>0</v>
          </cell>
          <cell r="O31">
            <v>214</v>
          </cell>
          <cell r="P31">
            <v>0</v>
          </cell>
          <cell r="Q31">
            <v>0</v>
          </cell>
          <cell r="R31">
            <v>212</v>
          </cell>
          <cell r="S31">
            <v>0</v>
          </cell>
          <cell r="T31">
            <v>23</v>
          </cell>
        </row>
        <row r="32">
          <cell r="C32">
            <v>8</v>
          </cell>
          <cell r="E32">
            <v>0</v>
          </cell>
          <cell r="G32">
            <v>57</v>
          </cell>
          <cell r="I32">
            <v>4</v>
          </cell>
          <cell r="K32">
            <v>0</v>
          </cell>
          <cell r="O32">
            <v>240</v>
          </cell>
          <cell r="P32">
            <v>0</v>
          </cell>
          <cell r="Q32">
            <v>5</v>
          </cell>
          <cell r="R32">
            <v>283</v>
          </cell>
          <cell r="S32">
            <v>0</v>
          </cell>
          <cell r="T32">
            <v>30</v>
          </cell>
        </row>
        <row r="33">
          <cell r="C33">
            <v>7</v>
          </cell>
          <cell r="E33">
            <v>0</v>
          </cell>
          <cell r="G33">
            <v>22</v>
          </cell>
          <cell r="I33">
            <v>3</v>
          </cell>
          <cell r="K33">
            <v>0</v>
          </cell>
          <cell r="O33">
            <v>119</v>
          </cell>
          <cell r="P33">
            <v>0</v>
          </cell>
          <cell r="Q33">
            <v>2</v>
          </cell>
          <cell r="R33">
            <v>246</v>
          </cell>
          <cell r="S33">
            <v>1</v>
          </cell>
          <cell r="T33">
            <v>15</v>
          </cell>
        </row>
        <row r="34">
          <cell r="C34">
            <v>9</v>
          </cell>
          <cell r="E34">
            <v>0</v>
          </cell>
          <cell r="G34">
            <v>34</v>
          </cell>
          <cell r="I34">
            <v>7</v>
          </cell>
          <cell r="K34">
            <v>0</v>
          </cell>
          <cell r="O34">
            <v>160</v>
          </cell>
          <cell r="P34">
            <v>0</v>
          </cell>
          <cell r="Q34">
            <v>1</v>
          </cell>
          <cell r="R34">
            <v>442</v>
          </cell>
          <cell r="S34">
            <v>0</v>
          </cell>
          <cell r="T34">
            <v>79</v>
          </cell>
        </row>
        <row r="35">
          <cell r="C35">
            <v>25</v>
          </cell>
          <cell r="E35">
            <v>6</v>
          </cell>
          <cell r="G35">
            <v>100</v>
          </cell>
          <cell r="I35">
            <v>25</v>
          </cell>
          <cell r="K35">
            <v>0</v>
          </cell>
          <cell r="O35">
            <v>393</v>
          </cell>
          <cell r="P35">
            <v>0</v>
          </cell>
          <cell r="Q35">
            <v>8</v>
          </cell>
          <cell r="R35">
            <v>657</v>
          </cell>
          <cell r="S35">
            <v>0</v>
          </cell>
          <cell r="T35">
            <v>25</v>
          </cell>
        </row>
        <row r="36">
          <cell r="C36">
            <v>13</v>
          </cell>
          <cell r="E36">
            <v>1</v>
          </cell>
          <cell r="G36">
            <v>21</v>
          </cell>
          <cell r="I36">
            <v>1</v>
          </cell>
          <cell r="K36">
            <v>0</v>
          </cell>
          <cell r="O36">
            <v>107</v>
          </cell>
          <cell r="P36">
            <v>0</v>
          </cell>
          <cell r="Q36">
            <v>3</v>
          </cell>
          <cell r="R36">
            <v>206</v>
          </cell>
          <cell r="S36">
            <v>0</v>
          </cell>
          <cell r="T36">
            <v>3</v>
          </cell>
        </row>
        <row r="37">
          <cell r="C37">
            <v>11</v>
          </cell>
          <cell r="E37">
            <v>2</v>
          </cell>
          <cell r="G37">
            <v>48</v>
          </cell>
          <cell r="I37">
            <v>2</v>
          </cell>
          <cell r="K37">
            <v>0</v>
          </cell>
          <cell r="O37">
            <v>281</v>
          </cell>
          <cell r="P37">
            <v>0</v>
          </cell>
          <cell r="Q37">
            <v>3</v>
          </cell>
          <cell r="R37">
            <v>439</v>
          </cell>
          <cell r="S37">
            <v>0</v>
          </cell>
          <cell r="T37">
            <v>39</v>
          </cell>
        </row>
        <row r="38">
          <cell r="C38">
            <v>4</v>
          </cell>
          <cell r="E38">
            <v>0</v>
          </cell>
          <cell r="G38">
            <v>18</v>
          </cell>
          <cell r="I38">
            <v>2</v>
          </cell>
          <cell r="K38">
            <v>0</v>
          </cell>
          <cell r="O38">
            <v>135</v>
          </cell>
          <cell r="P38">
            <v>0</v>
          </cell>
          <cell r="Q38">
            <v>0</v>
          </cell>
          <cell r="R38">
            <v>447</v>
          </cell>
          <cell r="S38">
            <v>1</v>
          </cell>
          <cell r="T38">
            <v>5</v>
          </cell>
        </row>
        <row r="39">
          <cell r="C39">
            <v>1</v>
          </cell>
          <cell r="E39">
            <v>0</v>
          </cell>
          <cell r="G39">
            <v>22</v>
          </cell>
          <cell r="I39">
            <v>2</v>
          </cell>
          <cell r="K39">
            <v>0</v>
          </cell>
          <cell r="O39">
            <v>80</v>
          </cell>
          <cell r="P39">
            <v>0</v>
          </cell>
          <cell r="Q39">
            <v>1</v>
          </cell>
          <cell r="R39">
            <v>275</v>
          </cell>
          <cell r="S39">
            <v>1</v>
          </cell>
          <cell r="T39">
            <v>4</v>
          </cell>
        </row>
        <row r="40">
          <cell r="C40">
            <v>10</v>
          </cell>
          <cell r="E40">
            <v>2</v>
          </cell>
          <cell r="G40">
            <v>66</v>
          </cell>
          <cell r="I40">
            <v>8</v>
          </cell>
          <cell r="K40">
            <v>0</v>
          </cell>
          <cell r="O40">
            <v>193</v>
          </cell>
          <cell r="P40">
            <v>0</v>
          </cell>
          <cell r="Q40">
            <v>5</v>
          </cell>
          <cell r="R40">
            <v>478</v>
          </cell>
          <cell r="S40">
            <v>1</v>
          </cell>
          <cell r="T40">
            <v>4</v>
          </cell>
        </row>
        <row r="41">
          <cell r="C41">
            <v>16</v>
          </cell>
          <cell r="E41">
            <v>1</v>
          </cell>
          <cell r="G41">
            <v>74</v>
          </cell>
          <cell r="I41">
            <v>3</v>
          </cell>
          <cell r="K41">
            <v>0</v>
          </cell>
          <cell r="O41">
            <v>163</v>
          </cell>
          <cell r="P41">
            <v>0</v>
          </cell>
          <cell r="Q41">
            <v>5</v>
          </cell>
          <cell r="R41">
            <v>750</v>
          </cell>
          <cell r="S41">
            <v>0</v>
          </cell>
          <cell r="T41">
            <v>17</v>
          </cell>
        </row>
        <row r="42">
          <cell r="C42">
            <v>12</v>
          </cell>
          <cell r="E42">
            <v>1</v>
          </cell>
          <cell r="G42">
            <v>110</v>
          </cell>
          <cell r="I42">
            <v>14</v>
          </cell>
          <cell r="K42">
            <v>0</v>
          </cell>
          <cell r="O42">
            <v>310</v>
          </cell>
          <cell r="P42">
            <v>0</v>
          </cell>
          <cell r="Q42">
            <v>7</v>
          </cell>
          <cell r="R42">
            <v>548</v>
          </cell>
          <cell r="S42">
            <v>3</v>
          </cell>
          <cell r="T42">
            <v>26</v>
          </cell>
        </row>
        <row r="43">
          <cell r="C43">
            <v>25</v>
          </cell>
          <cell r="E43">
            <v>7</v>
          </cell>
          <cell r="G43">
            <v>73</v>
          </cell>
          <cell r="I43">
            <v>15</v>
          </cell>
          <cell r="K43">
            <v>0</v>
          </cell>
          <cell r="O43">
            <v>433</v>
          </cell>
          <cell r="P43">
            <v>0</v>
          </cell>
          <cell r="Q43">
            <v>3</v>
          </cell>
          <cell r="R43">
            <v>483</v>
          </cell>
          <cell r="S43">
            <v>0</v>
          </cell>
          <cell r="T43">
            <v>40</v>
          </cell>
        </row>
        <row r="45">
          <cell r="C45">
            <v>9</v>
          </cell>
          <cell r="E45">
            <v>2</v>
          </cell>
          <cell r="G45">
            <v>11</v>
          </cell>
          <cell r="I45">
            <v>3</v>
          </cell>
          <cell r="K45">
            <v>0</v>
          </cell>
          <cell r="O45">
            <v>152</v>
          </cell>
          <cell r="P45">
            <v>0</v>
          </cell>
          <cell r="Q45">
            <v>2</v>
          </cell>
          <cell r="R45">
            <v>119</v>
          </cell>
          <cell r="S45">
            <v>0</v>
          </cell>
          <cell r="T45">
            <v>0</v>
          </cell>
        </row>
        <row r="46">
          <cell r="C46">
            <v>2</v>
          </cell>
          <cell r="E46">
            <v>3</v>
          </cell>
          <cell r="G46">
            <v>5</v>
          </cell>
          <cell r="I46">
            <v>4</v>
          </cell>
          <cell r="K46">
            <v>0</v>
          </cell>
          <cell r="O46">
            <v>94</v>
          </cell>
          <cell r="P46">
            <v>0</v>
          </cell>
          <cell r="Q46">
            <v>6</v>
          </cell>
          <cell r="R46">
            <v>272</v>
          </cell>
          <cell r="S46">
            <v>1</v>
          </cell>
          <cell r="T46">
            <v>5</v>
          </cell>
        </row>
        <row r="47">
          <cell r="C47">
            <v>5</v>
          </cell>
          <cell r="E47">
            <v>0</v>
          </cell>
          <cell r="G47">
            <v>24</v>
          </cell>
          <cell r="I47">
            <v>3</v>
          </cell>
          <cell r="K47">
            <v>0</v>
          </cell>
          <cell r="O47">
            <v>96</v>
          </cell>
          <cell r="P47">
            <v>0</v>
          </cell>
          <cell r="Q47">
            <v>4</v>
          </cell>
          <cell r="R47">
            <v>237</v>
          </cell>
          <cell r="S47">
            <v>1</v>
          </cell>
          <cell r="T47">
            <v>18</v>
          </cell>
        </row>
        <row r="48">
          <cell r="C48">
            <v>18</v>
          </cell>
          <cell r="E48">
            <v>2</v>
          </cell>
          <cell r="G48">
            <v>65</v>
          </cell>
          <cell r="I48">
            <v>21</v>
          </cell>
          <cell r="K48">
            <v>0</v>
          </cell>
          <cell r="O48">
            <v>315</v>
          </cell>
          <cell r="P48">
            <v>0</v>
          </cell>
          <cell r="Q48">
            <v>2</v>
          </cell>
          <cell r="R48">
            <v>719</v>
          </cell>
          <cell r="S48">
            <v>0</v>
          </cell>
          <cell r="T48">
            <v>11</v>
          </cell>
        </row>
        <row r="49">
          <cell r="C49">
            <v>13</v>
          </cell>
          <cell r="E49">
            <v>1</v>
          </cell>
          <cell r="G49">
            <v>31</v>
          </cell>
          <cell r="I49">
            <v>1</v>
          </cell>
          <cell r="K49">
            <v>0</v>
          </cell>
          <cell r="O49">
            <v>159</v>
          </cell>
          <cell r="P49">
            <v>0</v>
          </cell>
          <cell r="Q49">
            <v>0</v>
          </cell>
          <cell r="R49">
            <v>199</v>
          </cell>
          <cell r="S49">
            <v>0</v>
          </cell>
          <cell r="T49">
            <v>39</v>
          </cell>
        </row>
        <row r="50">
          <cell r="C50">
            <v>6</v>
          </cell>
          <cell r="E50">
            <v>2</v>
          </cell>
          <cell r="G50">
            <v>23</v>
          </cell>
          <cell r="I50">
            <v>2</v>
          </cell>
          <cell r="K50">
            <v>0</v>
          </cell>
          <cell r="O50">
            <v>100</v>
          </cell>
          <cell r="P50">
            <v>0</v>
          </cell>
          <cell r="Q50">
            <v>0</v>
          </cell>
          <cell r="R50">
            <v>212</v>
          </cell>
          <cell r="S50">
            <v>3</v>
          </cell>
          <cell r="T50">
            <v>16</v>
          </cell>
        </row>
        <row r="51">
          <cell r="C51">
            <v>4</v>
          </cell>
          <cell r="E51">
            <v>2</v>
          </cell>
          <cell r="G51">
            <v>50</v>
          </cell>
          <cell r="I51">
            <v>4</v>
          </cell>
          <cell r="K51">
            <v>0</v>
          </cell>
          <cell r="O51">
            <v>151</v>
          </cell>
          <cell r="Q51">
            <v>1</v>
          </cell>
          <cell r="R51">
            <v>274</v>
          </cell>
          <cell r="S51">
            <v>0</v>
          </cell>
          <cell r="T51">
            <v>6</v>
          </cell>
        </row>
        <row r="52">
          <cell r="C52">
            <v>12</v>
          </cell>
          <cell r="E52">
            <v>1</v>
          </cell>
          <cell r="G52">
            <v>35</v>
          </cell>
          <cell r="I52">
            <v>6</v>
          </cell>
          <cell r="K52">
            <v>0</v>
          </cell>
          <cell r="O52">
            <v>262</v>
          </cell>
          <cell r="P52">
            <v>0</v>
          </cell>
          <cell r="Q52">
            <v>4</v>
          </cell>
          <cell r="R52">
            <v>301</v>
          </cell>
          <cell r="S52">
            <v>0</v>
          </cell>
          <cell r="T52">
            <v>5</v>
          </cell>
        </row>
        <row r="53">
          <cell r="C53">
            <v>13</v>
          </cell>
          <cell r="E53">
            <v>5</v>
          </cell>
          <cell r="G53">
            <v>64</v>
          </cell>
          <cell r="I53">
            <v>20</v>
          </cell>
          <cell r="K53">
            <v>0</v>
          </cell>
          <cell r="O53">
            <v>234</v>
          </cell>
          <cell r="P53">
            <v>0</v>
          </cell>
          <cell r="Q53">
            <v>13</v>
          </cell>
          <cell r="R53">
            <v>520</v>
          </cell>
          <cell r="S53">
            <v>2</v>
          </cell>
          <cell r="T53">
            <v>46</v>
          </cell>
        </row>
        <row r="54">
          <cell r="C54">
            <v>2</v>
          </cell>
          <cell r="E54">
            <v>1</v>
          </cell>
          <cell r="G54">
            <v>92</v>
          </cell>
          <cell r="I54">
            <v>22</v>
          </cell>
          <cell r="K54">
            <v>0</v>
          </cell>
          <cell r="O54">
            <v>290</v>
          </cell>
          <cell r="P54">
            <v>0</v>
          </cell>
          <cell r="Q54">
            <v>3</v>
          </cell>
          <cell r="R54">
            <v>999</v>
          </cell>
          <cell r="S54">
            <v>5</v>
          </cell>
          <cell r="T54">
            <v>29</v>
          </cell>
        </row>
        <row r="55">
          <cell r="C55">
            <v>16</v>
          </cell>
          <cell r="E55">
            <v>7</v>
          </cell>
          <cell r="G55">
            <v>159</v>
          </cell>
          <cell r="I55">
            <v>25</v>
          </cell>
          <cell r="K55">
            <v>0</v>
          </cell>
          <cell r="O55">
            <v>538</v>
          </cell>
          <cell r="P55">
            <v>0</v>
          </cell>
          <cell r="Q55">
            <v>2</v>
          </cell>
          <cell r="R55">
            <v>1593</v>
          </cell>
          <cell r="S55">
            <v>0</v>
          </cell>
          <cell r="T55">
            <v>36</v>
          </cell>
        </row>
        <row r="56">
          <cell r="C56">
            <v>13</v>
          </cell>
          <cell r="E56">
            <v>1</v>
          </cell>
          <cell r="G56">
            <v>162</v>
          </cell>
          <cell r="I56">
            <v>13</v>
          </cell>
          <cell r="K56">
            <v>0</v>
          </cell>
          <cell r="O56">
            <v>507</v>
          </cell>
          <cell r="P56">
            <v>0</v>
          </cell>
          <cell r="Q56">
            <v>2</v>
          </cell>
          <cell r="R56">
            <v>1210</v>
          </cell>
          <cell r="S56">
            <v>0</v>
          </cell>
          <cell r="T56">
            <v>33</v>
          </cell>
        </row>
        <row r="57">
          <cell r="C57">
            <v>14</v>
          </cell>
          <cell r="E57">
            <v>6</v>
          </cell>
          <cell r="G57">
            <v>165</v>
          </cell>
          <cell r="I57">
            <v>36</v>
          </cell>
          <cell r="K57">
            <v>0</v>
          </cell>
          <cell r="O57">
            <v>478</v>
          </cell>
          <cell r="P57">
            <v>0</v>
          </cell>
          <cell r="Q57">
            <v>6</v>
          </cell>
          <cell r="R57">
            <v>1205</v>
          </cell>
          <cell r="S57">
            <v>9</v>
          </cell>
          <cell r="T57">
            <v>16</v>
          </cell>
        </row>
        <row r="58">
          <cell r="C58">
            <v>10</v>
          </cell>
          <cell r="E58">
            <v>5</v>
          </cell>
          <cell r="G58">
            <v>69</v>
          </cell>
          <cell r="I58">
            <v>12</v>
          </cell>
          <cell r="K58">
            <v>0</v>
          </cell>
          <cell r="O58">
            <v>226</v>
          </cell>
          <cell r="P58">
            <v>0</v>
          </cell>
          <cell r="Q58">
            <v>6</v>
          </cell>
          <cell r="R58">
            <v>1115</v>
          </cell>
          <cell r="S58">
            <v>2</v>
          </cell>
          <cell r="T58">
            <v>4</v>
          </cell>
        </row>
        <row r="59">
          <cell r="C59">
            <v>11</v>
          </cell>
          <cell r="E59">
            <v>2</v>
          </cell>
          <cell r="G59">
            <v>175</v>
          </cell>
          <cell r="I59">
            <v>22</v>
          </cell>
          <cell r="K59">
            <v>0</v>
          </cell>
          <cell r="O59">
            <v>376</v>
          </cell>
          <cell r="P59">
            <v>0</v>
          </cell>
          <cell r="Q59">
            <v>7</v>
          </cell>
          <cell r="R59">
            <v>1779</v>
          </cell>
          <cell r="S59">
            <v>8</v>
          </cell>
          <cell r="T59">
            <v>7</v>
          </cell>
        </row>
        <row r="60">
          <cell r="C60">
            <v>21</v>
          </cell>
          <cell r="E60">
            <v>4</v>
          </cell>
          <cell r="G60">
            <v>153</v>
          </cell>
          <cell r="I60">
            <v>28</v>
          </cell>
          <cell r="K60">
            <v>0</v>
          </cell>
          <cell r="O60">
            <v>418</v>
          </cell>
          <cell r="P60">
            <v>0</v>
          </cell>
          <cell r="Q60">
            <v>3</v>
          </cell>
          <cell r="R60">
            <v>785</v>
          </cell>
          <cell r="S60">
            <v>2</v>
          </cell>
          <cell r="T60">
            <v>14</v>
          </cell>
        </row>
        <row r="61">
          <cell r="C61">
            <v>11</v>
          </cell>
          <cell r="E61">
            <v>3</v>
          </cell>
          <cell r="G61">
            <v>108</v>
          </cell>
          <cell r="I61">
            <v>15</v>
          </cell>
          <cell r="K61">
            <v>0</v>
          </cell>
          <cell r="O61">
            <v>607</v>
          </cell>
          <cell r="P61">
            <v>0</v>
          </cell>
          <cell r="Q61">
            <v>3</v>
          </cell>
          <cell r="R61">
            <v>731</v>
          </cell>
          <cell r="S61">
            <v>1</v>
          </cell>
          <cell r="T61">
            <v>37</v>
          </cell>
        </row>
        <row r="62">
          <cell r="C62">
            <v>14</v>
          </cell>
          <cell r="E62">
            <v>11</v>
          </cell>
          <cell r="G62">
            <v>120</v>
          </cell>
          <cell r="I62">
            <v>14</v>
          </cell>
          <cell r="K62">
            <v>0</v>
          </cell>
          <cell r="O62">
            <v>422</v>
          </cell>
          <cell r="P62">
            <v>0</v>
          </cell>
          <cell r="Q62">
            <v>2</v>
          </cell>
          <cell r="R62">
            <v>843</v>
          </cell>
          <cell r="S62">
            <v>0</v>
          </cell>
          <cell r="T62">
            <v>22</v>
          </cell>
        </row>
        <row r="63">
          <cell r="C63">
            <v>5</v>
          </cell>
          <cell r="E63">
            <v>7</v>
          </cell>
          <cell r="G63">
            <v>55</v>
          </cell>
          <cell r="I63">
            <v>10</v>
          </cell>
          <cell r="K63">
            <v>0</v>
          </cell>
          <cell r="O63">
            <v>209</v>
          </cell>
          <cell r="P63">
            <v>0</v>
          </cell>
          <cell r="Q63">
            <v>1</v>
          </cell>
          <cell r="R63">
            <v>782</v>
          </cell>
          <cell r="S63">
            <v>2</v>
          </cell>
          <cell r="T63">
            <v>32</v>
          </cell>
        </row>
        <row r="64">
          <cell r="C64">
            <v>18</v>
          </cell>
          <cell r="E64">
            <v>3</v>
          </cell>
          <cell r="G64">
            <v>70</v>
          </cell>
          <cell r="I64">
            <v>0</v>
          </cell>
          <cell r="K64">
            <v>0</v>
          </cell>
          <cell r="O64">
            <v>186</v>
          </cell>
          <cell r="P64">
            <v>0</v>
          </cell>
          <cell r="Q64">
            <v>2</v>
          </cell>
          <cell r="R64">
            <v>1212</v>
          </cell>
          <cell r="S64">
            <v>0</v>
          </cell>
          <cell r="T64">
            <v>41</v>
          </cell>
        </row>
        <row r="65">
          <cell r="C65">
            <v>12</v>
          </cell>
          <cell r="E65">
            <v>5</v>
          </cell>
          <cell r="G65">
            <v>95</v>
          </cell>
          <cell r="I65">
            <v>22</v>
          </cell>
          <cell r="K65">
            <v>0</v>
          </cell>
          <cell r="O65">
            <v>294</v>
          </cell>
          <cell r="P65">
            <v>0</v>
          </cell>
          <cell r="Q65">
            <v>5</v>
          </cell>
          <cell r="R65">
            <v>1015</v>
          </cell>
          <cell r="S65">
            <v>5</v>
          </cell>
          <cell r="T65">
            <v>38</v>
          </cell>
        </row>
        <row r="66">
          <cell r="C66">
            <v>13</v>
          </cell>
          <cell r="E66">
            <v>7</v>
          </cell>
          <cell r="G66">
            <v>113</v>
          </cell>
          <cell r="I66">
            <v>18</v>
          </cell>
          <cell r="K66">
            <v>0</v>
          </cell>
          <cell r="O66">
            <v>356</v>
          </cell>
          <cell r="P66">
            <v>0</v>
          </cell>
          <cell r="Q66">
            <v>5</v>
          </cell>
          <cell r="R66">
            <v>1147</v>
          </cell>
          <cell r="S66">
            <v>2</v>
          </cell>
          <cell r="T66">
            <v>38</v>
          </cell>
        </row>
        <row r="67">
          <cell r="C67">
            <v>20</v>
          </cell>
          <cell r="E67">
            <v>7</v>
          </cell>
          <cell r="G67">
            <v>141</v>
          </cell>
          <cell r="I67">
            <v>12</v>
          </cell>
          <cell r="K67">
            <v>0</v>
          </cell>
          <cell r="O67">
            <v>478</v>
          </cell>
          <cell r="P67">
            <v>0</v>
          </cell>
          <cell r="Q67">
            <v>3</v>
          </cell>
          <cell r="R67">
            <v>1272</v>
          </cell>
          <cell r="S67">
            <v>2</v>
          </cell>
          <cell r="T67">
            <v>44</v>
          </cell>
        </row>
        <row r="68">
          <cell r="C68">
            <v>11</v>
          </cell>
          <cell r="E68">
            <v>2</v>
          </cell>
          <cell r="G68">
            <v>131</v>
          </cell>
          <cell r="I68">
            <v>18</v>
          </cell>
          <cell r="K68">
            <v>0</v>
          </cell>
          <cell r="O68">
            <v>370</v>
          </cell>
          <cell r="P68">
            <v>0</v>
          </cell>
          <cell r="Q68">
            <v>5</v>
          </cell>
          <cell r="R68">
            <v>1041</v>
          </cell>
          <cell r="S68">
            <v>0</v>
          </cell>
          <cell r="T68">
            <v>29</v>
          </cell>
        </row>
        <row r="69">
          <cell r="C69">
            <v>8</v>
          </cell>
          <cell r="E69">
            <v>4</v>
          </cell>
          <cell r="G69">
            <v>109</v>
          </cell>
          <cell r="I69">
            <v>18</v>
          </cell>
          <cell r="K69">
            <v>0</v>
          </cell>
          <cell r="O69">
            <v>215</v>
          </cell>
          <cell r="P69">
            <v>0</v>
          </cell>
          <cell r="Q69">
            <v>9</v>
          </cell>
          <cell r="R69">
            <v>1094</v>
          </cell>
          <cell r="S69">
            <v>3</v>
          </cell>
          <cell r="T69">
            <v>22</v>
          </cell>
        </row>
        <row r="70">
          <cell r="C70">
            <v>15</v>
          </cell>
          <cell r="E70">
            <v>1</v>
          </cell>
          <cell r="G70">
            <v>106</v>
          </cell>
          <cell r="I70">
            <v>20</v>
          </cell>
          <cell r="K70">
            <v>0</v>
          </cell>
          <cell r="O70">
            <v>421</v>
          </cell>
          <cell r="P70">
            <v>0</v>
          </cell>
          <cell r="Q70">
            <v>8</v>
          </cell>
          <cell r="R70">
            <v>1681</v>
          </cell>
          <cell r="S70">
            <v>5</v>
          </cell>
          <cell r="T70">
            <v>43</v>
          </cell>
        </row>
        <row r="71">
          <cell r="C71">
            <v>3</v>
          </cell>
          <cell r="E71">
            <v>1</v>
          </cell>
          <cell r="G71">
            <v>88</v>
          </cell>
          <cell r="I71">
            <v>11</v>
          </cell>
          <cell r="K71">
            <v>0</v>
          </cell>
          <cell r="O71">
            <v>328</v>
          </cell>
          <cell r="P71">
            <v>0</v>
          </cell>
          <cell r="Q71">
            <v>7</v>
          </cell>
          <cell r="R71">
            <v>899</v>
          </cell>
          <cell r="S71">
            <v>4</v>
          </cell>
          <cell r="T71">
            <v>54</v>
          </cell>
        </row>
        <row r="72">
          <cell r="C72">
            <v>28</v>
          </cell>
          <cell r="E72">
            <v>4</v>
          </cell>
          <cell r="G72">
            <v>238</v>
          </cell>
          <cell r="I72">
            <v>16</v>
          </cell>
          <cell r="K72">
            <v>0</v>
          </cell>
          <cell r="O72">
            <v>444</v>
          </cell>
          <cell r="P72">
            <v>0</v>
          </cell>
          <cell r="Q72">
            <v>13</v>
          </cell>
          <cell r="R72">
            <v>5512</v>
          </cell>
          <cell r="S72">
            <v>0</v>
          </cell>
          <cell r="T72">
            <v>208</v>
          </cell>
        </row>
        <row r="73">
          <cell r="C73">
            <v>23</v>
          </cell>
          <cell r="E73">
            <v>4</v>
          </cell>
          <cell r="G73">
            <v>148</v>
          </cell>
          <cell r="I73">
            <v>24</v>
          </cell>
          <cell r="K73">
            <v>0</v>
          </cell>
          <cell r="O73">
            <v>630</v>
          </cell>
          <cell r="P73">
            <v>0</v>
          </cell>
          <cell r="Q73">
            <v>9</v>
          </cell>
          <cell r="R73">
            <v>1217</v>
          </cell>
          <cell r="S73">
            <v>1</v>
          </cell>
          <cell r="T73">
            <v>81</v>
          </cell>
        </row>
        <row r="74">
          <cell r="C74">
            <v>15</v>
          </cell>
          <cell r="E74">
            <v>7</v>
          </cell>
          <cell r="G74">
            <v>100</v>
          </cell>
          <cell r="I74">
            <v>8</v>
          </cell>
          <cell r="K74">
            <v>0</v>
          </cell>
          <cell r="O74">
            <v>348</v>
          </cell>
          <cell r="P74">
            <v>0</v>
          </cell>
          <cell r="Q74">
            <v>9</v>
          </cell>
          <cell r="R74">
            <v>782</v>
          </cell>
          <cell r="S74">
            <v>2</v>
          </cell>
          <cell r="T74">
            <v>33</v>
          </cell>
        </row>
        <row r="75">
          <cell r="C75">
            <v>12</v>
          </cell>
          <cell r="E75">
            <v>3</v>
          </cell>
          <cell r="G75">
            <v>60</v>
          </cell>
          <cell r="I75">
            <v>10</v>
          </cell>
          <cell r="K75">
            <v>0</v>
          </cell>
          <cell r="O75">
            <v>227</v>
          </cell>
          <cell r="P75">
            <v>0</v>
          </cell>
          <cell r="Q75">
            <v>2</v>
          </cell>
          <cell r="R75">
            <v>415</v>
          </cell>
          <cell r="S75">
            <v>2</v>
          </cell>
          <cell r="T75">
            <v>10</v>
          </cell>
        </row>
        <row r="76">
          <cell r="C76">
            <v>15</v>
          </cell>
          <cell r="E76">
            <v>4</v>
          </cell>
          <cell r="G76">
            <v>102</v>
          </cell>
          <cell r="I76">
            <v>13</v>
          </cell>
          <cell r="K76">
            <v>0</v>
          </cell>
          <cell r="O76">
            <v>276</v>
          </cell>
          <cell r="P76">
            <v>0</v>
          </cell>
          <cell r="Q76">
            <v>14</v>
          </cell>
          <cell r="R76">
            <v>456</v>
          </cell>
          <cell r="S76">
            <v>1</v>
          </cell>
          <cell r="T76">
            <v>28</v>
          </cell>
        </row>
        <row r="77">
          <cell r="C77">
            <v>8</v>
          </cell>
          <cell r="E77">
            <v>3</v>
          </cell>
          <cell r="G77">
            <v>57</v>
          </cell>
          <cell r="I77">
            <v>10</v>
          </cell>
          <cell r="K77">
            <v>0</v>
          </cell>
          <cell r="O77">
            <v>168</v>
          </cell>
          <cell r="P77">
            <v>0</v>
          </cell>
          <cell r="Q77">
            <v>6</v>
          </cell>
          <cell r="R77">
            <v>616</v>
          </cell>
          <cell r="S77">
            <v>1</v>
          </cell>
          <cell r="T77">
            <v>31</v>
          </cell>
        </row>
        <row r="78">
          <cell r="C78">
            <v>14</v>
          </cell>
          <cell r="E78">
            <v>1</v>
          </cell>
          <cell r="G78">
            <v>55</v>
          </cell>
          <cell r="I78">
            <v>13</v>
          </cell>
          <cell r="K78">
            <v>0</v>
          </cell>
          <cell r="O78">
            <v>170</v>
          </cell>
          <cell r="P78">
            <v>0</v>
          </cell>
          <cell r="Q78">
            <v>4</v>
          </cell>
          <cell r="R78">
            <v>399</v>
          </cell>
          <cell r="S78">
            <v>0</v>
          </cell>
          <cell r="T78">
            <v>14</v>
          </cell>
        </row>
        <row r="79">
          <cell r="C79">
            <v>4</v>
          </cell>
          <cell r="E79">
            <v>1</v>
          </cell>
          <cell r="G79">
            <v>58</v>
          </cell>
          <cell r="I79">
            <v>10</v>
          </cell>
          <cell r="K79">
            <v>0</v>
          </cell>
          <cell r="O79">
            <v>215</v>
          </cell>
          <cell r="P79">
            <v>0</v>
          </cell>
          <cell r="Q79">
            <v>1</v>
          </cell>
          <cell r="R79">
            <v>498</v>
          </cell>
          <cell r="S79">
            <v>0</v>
          </cell>
          <cell r="T79">
            <v>17</v>
          </cell>
        </row>
        <row r="81">
          <cell r="C81">
            <v>13</v>
          </cell>
          <cell r="E81">
            <v>3</v>
          </cell>
          <cell r="G81">
            <v>126</v>
          </cell>
          <cell r="I81">
            <v>19</v>
          </cell>
          <cell r="K81">
            <v>0</v>
          </cell>
          <cell r="O81">
            <v>434</v>
          </cell>
          <cell r="P81">
            <v>0</v>
          </cell>
          <cell r="Q81">
            <v>7</v>
          </cell>
          <cell r="R81">
            <v>1252</v>
          </cell>
          <cell r="S81">
            <v>2</v>
          </cell>
          <cell r="T81">
            <v>23</v>
          </cell>
        </row>
        <row r="82">
          <cell r="C82">
            <v>12</v>
          </cell>
          <cell r="E82">
            <v>7</v>
          </cell>
          <cell r="G82">
            <v>114</v>
          </cell>
          <cell r="I82">
            <v>14</v>
          </cell>
          <cell r="K82">
            <v>0</v>
          </cell>
          <cell r="O82">
            <v>399</v>
          </cell>
          <cell r="P82">
            <v>0</v>
          </cell>
          <cell r="Q82">
            <v>1</v>
          </cell>
          <cell r="R82">
            <v>1157</v>
          </cell>
          <cell r="S82">
            <v>1</v>
          </cell>
          <cell r="T82">
            <v>34</v>
          </cell>
        </row>
        <row r="83">
          <cell r="C83">
            <v>16</v>
          </cell>
          <cell r="E83">
            <v>2</v>
          </cell>
          <cell r="G83">
            <v>186</v>
          </cell>
          <cell r="I83">
            <v>31</v>
          </cell>
          <cell r="K83">
            <v>0</v>
          </cell>
          <cell r="O83">
            <v>593</v>
          </cell>
          <cell r="P83">
            <v>0</v>
          </cell>
          <cell r="Q83">
            <v>5</v>
          </cell>
          <cell r="R83">
            <v>839</v>
          </cell>
          <cell r="S83">
            <v>2</v>
          </cell>
          <cell r="T83">
            <v>1</v>
          </cell>
        </row>
        <row r="84">
          <cell r="C84">
            <v>21</v>
          </cell>
          <cell r="E84">
            <v>5</v>
          </cell>
          <cell r="G84">
            <v>151</v>
          </cell>
          <cell r="I84">
            <v>24</v>
          </cell>
          <cell r="K84">
            <v>0</v>
          </cell>
          <cell r="O84">
            <v>676</v>
          </cell>
          <cell r="P84">
            <v>0</v>
          </cell>
          <cell r="Q84">
            <v>6</v>
          </cell>
          <cell r="R84">
            <v>834</v>
          </cell>
          <cell r="S84">
            <v>0</v>
          </cell>
          <cell r="T84">
            <v>1</v>
          </cell>
        </row>
        <row r="85">
          <cell r="C85">
            <v>10</v>
          </cell>
          <cell r="E85">
            <v>8</v>
          </cell>
          <cell r="G85">
            <v>130</v>
          </cell>
          <cell r="I85">
            <v>21</v>
          </cell>
          <cell r="K85">
            <v>0</v>
          </cell>
          <cell r="O85">
            <v>187</v>
          </cell>
          <cell r="P85">
            <v>0</v>
          </cell>
          <cell r="Q85">
            <v>1</v>
          </cell>
          <cell r="R85">
            <v>287</v>
          </cell>
          <cell r="S85">
            <v>0</v>
          </cell>
          <cell r="T85">
            <v>0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L119"/>
  <sheetViews>
    <sheetView tabSelected="1" zoomScaleNormal="100" workbookViewId="0">
      <pane xSplit="1" ySplit="13" topLeftCell="B89" activePane="bottomRight" state="frozen"/>
      <selection pane="topRight" activeCell="B1" sqref="B1"/>
      <selection pane="bottomLeft" activeCell="A14" sqref="A14"/>
      <selection pane="bottomRight" activeCell="H111" sqref="H111"/>
    </sheetView>
  </sheetViews>
  <sheetFormatPr defaultRowHeight="12.75" x14ac:dyDescent="0.2"/>
  <cols>
    <col min="1" max="1" width="5" customWidth="1"/>
    <col min="2" max="2" width="30.7109375" customWidth="1"/>
    <col min="3" max="3" width="1.28515625" style="29" customWidth="1"/>
    <col min="4" max="4" width="9" customWidth="1"/>
    <col min="5" max="5" width="8.28515625" customWidth="1"/>
    <col min="6" max="6" width="11.28515625" customWidth="1"/>
    <col min="7" max="7" width="10.28515625" customWidth="1"/>
    <col min="8" max="9" width="9.42578125" customWidth="1"/>
    <col min="10" max="10" width="14.42578125" customWidth="1"/>
    <col min="11" max="11" width="10.7109375" customWidth="1"/>
    <col min="12" max="12" width="9.85546875" customWidth="1"/>
  </cols>
  <sheetData>
    <row r="1" spans="1:12" ht="21.4" customHeight="1" x14ac:dyDescent="0.25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2" ht="31.7" customHeight="1" thickBot="1" x14ac:dyDescent="0.25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2" ht="12.75" customHeight="1" x14ac:dyDescent="0.2">
      <c r="A3" s="129" t="s">
        <v>2</v>
      </c>
      <c r="B3" s="132" t="s">
        <v>3</v>
      </c>
      <c r="C3" s="135" t="s">
        <v>4</v>
      </c>
      <c r="D3" s="138" t="s">
        <v>5</v>
      </c>
      <c r="E3" s="139"/>
      <c r="F3" s="139"/>
      <c r="G3" s="139"/>
      <c r="H3" s="140"/>
      <c r="I3" s="140"/>
      <c r="J3" s="140"/>
      <c r="K3" s="140"/>
      <c r="L3" s="141"/>
    </row>
    <row r="4" spans="1:12" ht="12.75" customHeight="1" thickBot="1" x14ac:dyDescent="0.25">
      <c r="A4" s="130"/>
      <c r="B4" s="133"/>
      <c r="C4" s="136"/>
      <c r="D4" s="142"/>
      <c r="E4" s="143"/>
      <c r="F4" s="143"/>
      <c r="G4" s="143"/>
      <c r="H4" s="144"/>
      <c r="I4" s="144"/>
      <c r="J4" s="144"/>
      <c r="K4" s="144"/>
      <c r="L4" s="145"/>
    </row>
    <row r="5" spans="1:12" ht="13.15" customHeight="1" thickBot="1" x14ac:dyDescent="0.25">
      <c r="A5" s="130"/>
      <c r="B5" s="133"/>
      <c r="C5" s="136"/>
      <c r="D5" s="146" t="s">
        <v>6</v>
      </c>
      <c r="E5" s="147"/>
      <c r="F5" s="146" t="s">
        <v>7</v>
      </c>
      <c r="G5" s="147"/>
      <c r="H5" s="146" t="s">
        <v>8</v>
      </c>
      <c r="I5" s="147"/>
      <c r="J5" s="148" t="s">
        <v>9</v>
      </c>
      <c r="K5" s="149"/>
      <c r="L5" s="129" t="s">
        <v>10</v>
      </c>
    </row>
    <row r="6" spans="1:12" ht="13.7" customHeight="1" x14ac:dyDescent="0.2">
      <c r="A6" s="130"/>
      <c r="B6" s="133"/>
      <c r="C6" s="136"/>
      <c r="D6" s="124" t="s">
        <v>11</v>
      </c>
      <c r="E6" s="124" t="s">
        <v>12</v>
      </c>
      <c r="F6" s="124" t="s">
        <v>11</v>
      </c>
      <c r="G6" s="124" t="s">
        <v>12</v>
      </c>
      <c r="H6" s="150" t="s">
        <v>11</v>
      </c>
      <c r="I6" s="121" t="s">
        <v>12</v>
      </c>
      <c r="J6" s="121" t="s">
        <v>11</v>
      </c>
      <c r="K6" s="124" t="s">
        <v>12</v>
      </c>
      <c r="L6" s="130"/>
    </row>
    <row r="7" spans="1:12" ht="12.75" customHeight="1" x14ac:dyDescent="0.2">
      <c r="A7" s="130"/>
      <c r="B7" s="133"/>
      <c r="C7" s="136"/>
      <c r="D7" s="125"/>
      <c r="E7" s="125"/>
      <c r="F7" s="125"/>
      <c r="G7" s="125"/>
      <c r="H7" s="151"/>
      <c r="I7" s="122"/>
      <c r="J7" s="122"/>
      <c r="K7" s="125"/>
      <c r="L7" s="130"/>
    </row>
    <row r="8" spans="1:12" ht="15.6" customHeight="1" x14ac:dyDescent="0.2">
      <c r="A8" s="130"/>
      <c r="B8" s="133"/>
      <c r="C8" s="136"/>
      <c r="D8" s="125"/>
      <c r="E8" s="125"/>
      <c r="F8" s="125"/>
      <c r="G8" s="125"/>
      <c r="H8" s="151"/>
      <c r="I8" s="122"/>
      <c r="J8" s="122"/>
      <c r="K8" s="125"/>
      <c r="L8" s="130"/>
    </row>
    <row r="9" spans="1:12" ht="12.95" customHeight="1" thickBot="1" x14ac:dyDescent="0.25">
      <c r="A9" s="131"/>
      <c r="B9" s="134"/>
      <c r="C9" s="137"/>
      <c r="D9" s="126"/>
      <c r="E9" s="126"/>
      <c r="F9" s="126"/>
      <c r="G9" s="126"/>
      <c r="H9" s="152"/>
      <c r="I9" s="123"/>
      <c r="J9" s="123"/>
      <c r="K9" s="126"/>
      <c r="L9" s="131"/>
    </row>
    <row r="10" spans="1:12" ht="13.5" thickBot="1" x14ac:dyDescent="0.25">
      <c r="A10" s="1">
        <v>1</v>
      </c>
      <c r="B10" s="2" t="s">
        <v>13</v>
      </c>
      <c r="C10" s="3"/>
      <c r="D10" s="4">
        <v>3</v>
      </c>
      <c r="E10" s="5">
        <v>4</v>
      </c>
      <c r="F10" s="4">
        <v>5</v>
      </c>
      <c r="G10" s="5">
        <v>6</v>
      </c>
      <c r="H10" s="4">
        <v>7</v>
      </c>
      <c r="I10" s="5">
        <v>8</v>
      </c>
      <c r="J10" s="4">
        <v>9</v>
      </c>
      <c r="K10" s="5">
        <v>10</v>
      </c>
      <c r="L10" s="4">
        <v>11</v>
      </c>
    </row>
    <row r="11" spans="1:12" x14ac:dyDescent="0.2">
      <c r="A11" s="6">
        <v>5</v>
      </c>
      <c r="B11" s="7" t="s">
        <v>14</v>
      </c>
      <c r="C11" s="8">
        <v>5.12</v>
      </c>
      <c r="D11" s="9">
        <f>[1]ввод!B7</f>
        <v>10</v>
      </c>
      <c r="E11" s="10">
        <f>D11/C11</f>
        <v>1.953125</v>
      </c>
      <c r="F11" s="11">
        <f>[1]ввод!F7</f>
        <v>1152</v>
      </c>
      <c r="G11" s="10">
        <f>F11/C11</f>
        <v>225</v>
      </c>
      <c r="H11" s="11">
        <f>[1]ввод!J7</f>
        <v>1</v>
      </c>
      <c r="I11" s="10">
        <f>H11/C11</f>
        <v>0.1953125</v>
      </c>
      <c r="J11" s="9">
        <f>[1]ввод!N7</f>
        <v>241</v>
      </c>
      <c r="K11" s="10">
        <f>J11/C11</f>
        <v>47.0703125</v>
      </c>
      <c r="L11" s="12">
        <f>E11+G11+I11+K11</f>
        <v>274.21875</v>
      </c>
    </row>
    <row r="12" spans="1:12" x14ac:dyDescent="0.2">
      <c r="A12" s="6">
        <v>6</v>
      </c>
      <c r="B12" s="7" t="s">
        <v>14</v>
      </c>
      <c r="C12" s="8">
        <v>5.12</v>
      </c>
      <c r="D12" s="9">
        <f>[1]ввод!B8</f>
        <v>4</v>
      </c>
      <c r="E12" s="10">
        <f>D12/C12</f>
        <v>0.78125</v>
      </c>
      <c r="F12" s="11">
        <f>[1]ввод!F8</f>
        <v>502</v>
      </c>
      <c r="G12" s="10">
        <f>F12/C12</f>
        <v>98.046875</v>
      </c>
      <c r="H12" s="11">
        <f>[1]ввод!J8</f>
        <v>0</v>
      </c>
      <c r="I12" s="10">
        <f>H12/C12</f>
        <v>0</v>
      </c>
      <c r="J12" s="9">
        <f>[1]ввод!N8</f>
        <v>98</v>
      </c>
      <c r="K12" s="10">
        <f>J12/C12</f>
        <v>19.140625</v>
      </c>
      <c r="L12" s="12">
        <f>E12+G12+I12+K12</f>
        <v>117.96875</v>
      </c>
    </row>
    <row r="13" spans="1:12" x14ac:dyDescent="0.2">
      <c r="A13" s="119" t="s">
        <v>15</v>
      </c>
      <c r="B13" s="120"/>
      <c r="C13" s="8">
        <v>5.12</v>
      </c>
      <c r="D13" s="14">
        <f>D11+D12</f>
        <v>14</v>
      </c>
      <c r="E13" s="15">
        <f>D13/C13/COUNT(C11:C12)</f>
        <v>1.3671875</v>
      </c>
      <c r="F13" s="16">
        <f>F11+F12</f>
        <v>1654</v>
      </c>
      <c r="G13" s="15">
        <f>F13/C13/COUNT(C11:C12)</f>
        <v>161.5234375</v>
      </c>
      <c r="H13" s="16">
        <f>H11+H12</f>
        <v>1</v>
      </c>
      <c r="I13" s="15">
        <f>H13/C13/COUNT(C11:C12)</f>
        <v>9.765625E-2</v>
      </c>
      <c r="J13" s="14">
        <f>J11+J12</f>
        <v>339</v>
      </c>
      <c r="K13" s="15">
        <f>J13/C13/COUNT(C11:C12)</f>
        <v>33.10546875</v>
      </c>
      <c r="L13" s="17">
        <f t="shared" ref="L13:L76" si="0">E13+G13+I13+K13</f>
        <v>196.09375</v>
      </c>
    </row>
    <row r="14" spans="1:12" x14ac:dyDescent="0.2">
      <c r="A14" s="6">
        <v>8</v>
      </c>
      <c r="B14" s="7" t="s">
        <v>16</v>
      </c>
      <c r="C14" s="8">
        <v>5.12</v>
      </c>
      <c r="D14" s="9">
        <f>[1]ввод!B10</f>
        <v>13</v>
      </c>
      <c r="E14" s="10">
        <f>D14/C14</f>
        <v>2.5390625</v>
      </c>
      <c r="F14" s="11">
        <f>[1]ввод!F10</f>
        <v>1207</v>
      </c>
      <c r="G14" s="10">
        <f>F14/C14</f>
        <v>235.7421875</v>
      </c>
      <c r="H14" s="11">
        <f>[1]ввод!J10</f>
        <v>0</v>
      </c>
      <c r="I14" s="10">
        <f>H14/C14</f>
        <v>0</v>
      </c>
      <c r="J14" s="9">
        <f>[1]ввод!N10</f>
        <v>309</v>
      </c>
      <c r="K14" s="10">
        <f>J14/C14</f>
        <v>60.3515625</v>
      </c>
      <c r="L14" s="12">
        <f t="shared" si="0"/>
        <v>298.6328125</v>
      </c>
    </row>
    <row r="15" spans="1:12" x14ac:dyDescent="0.2">
      <c r="A15" s="6">
        <v>10</v>
      </c>
      <c r="B15" s="7" t="s">
        <v>16</v>
      </c>
      <c r="C15" s="8">
        <v>5.12</v>
      </c>
      <c r="D15" s="9">
        <f>[1]ввод!B12</f>
        <v>10</v>
      </c>
      <c r="E15" s="10">
        <f>D15/C15</f>
        <v>1.953125</v>
      </c>
      <c r="F15" s="11">
        <f>[1]ввод!F12</f>
        <v>1315</v>
      </c>
      <c r="G15" s="10">
        <f>F15/C15</f>
        <v>256.8359375</v>
      </c>
      <c r="H15" s="11">
        <f>[1]ввод!J12</f>
        <v>1</v>
      </c>
      <c r="I15" s="10">
        <f>H15/C15</f>
        <v>0.1953125</v>
      </c>
      <c r="J15" s="9">
        <f>[1]ввод!N12</f>
        <v>212</v>
      </c>
      <c r="K15" s="10">
        <f>J15/C15</f>
        <v>41.40625</v>
      </c>
      <c r="L15" s="12">
        <f t="shared" si="0"/>
        <v>300.390625</v>
      </c>
    </row>
    <row r="16" spans="1:12" x14ac:dyDescent="0.2">
      <c r="A16" s="6">
        <v>73</v>
      </c>
      <c r="B16" s="7" t="s">
        <v>16</v>
      </c>
      <c r="C16" s="8">
        <v>5.12</v>
      </c>
      <c r="D16" s="9">
        <f>[1]ввод!B75</f>
        <v>8</v>
      </c>
      <c r="E16" s="10">
        <f>D16/C16</f>
        <v>1.5625</v>
      </c>
      <c r="F16" s="11">
        <f>[1]ввод!F75</f>
        <v>1172</v>
      </c>
      <c r="G16" s="10">
        <f>F16/C16</f>
        <v>228.90625</v>
      </c>
      <c r="H16" s="11">
        <f>[1]ввод!J75</f>
        <v>1</v>
      </c>
      <c r="I16" s="10">
        <f>H16/C16</f>
        <v>0.1953125</v>
      </c>
      <c r="J16" s="9">
        <f>[1]ввод!N75</f>
        <v>219</v>
      </c>
      <c r="K16" s="10">
        <f>J16/C16</f>
        <v>42.7734375</v>
      </c>
      <c r="L16" s="12">
        <f t="shared" si="0"/>
        <v>273.4375</v>
      </c>
    </row>
    <row r="17" spans="1:12" x14ac:dyDescent="0.2">
      <c r="A17" s="119" t="s">
        <v>17</v>
      </c>
      <c r="B17" s="120"/>
      <c r="C17" s="8">
        <v>5.12</v>
      </c>
      <c r="D17" s="14">
        <f>SUM(D14:D16)</f>
        <v>31</v>
      </c>
      <c r="E17" s="15">
        <f>D17/C17/COUNT(C14:C16)</f>
        <v>2.0182291666666665</v>
      </c>
      <c r="F17" s="14">
        <f>SUM(F14:F16)</f>
        <v>3694</v>
      </c>
      <c r="G17" s="15">
        <f>F17/C17/COUNT(C14:C16)</f>
        <v>240.49479166666666</v>
      </c>
      <c r="H17" s="14">
        <f>SUM(H14:H16)</f>
        <v>2</v>
      </c>
      <c r="I17" s="15">
        <f>H17/C17/COUNT(C14:C16)</f>
        <v>0.13020833333333334</v>
      </c>
      <c r="J17" s="14">
        <f>SUM(J14:J16)</f>
        <v>740</v>
      </c>
      <c r="K17" s="15">
        <f>J17/C17/COUNT(C14:C16)</f>
        <v>48.177083333333336</v>
      </c>
      <c r="L17" s="17">
        <f t="shared" si="0"/>
        <v>290.8203125</v>
      </c>
    </row>
    <row r="18" spans="1:12" x14ac:dyDescent="0.2">
      <c r="A18" s="6">
        <v>12</v>
      </c>
      <c r="B18" s="7" t="s">
        <v>18</v>
      </c>
      <c r="C18" s="8">
        <v>5.12</v>
      </c>
      <c r="D18" s="9">
        <f>[1]ввод!B14</f>
        <v>17</v>
      </c>
      <c r="E18" s="10">
        <f t="shared" ref="E18:E24" si="1">D18/C18</f>
        <v>3.3203125</v>
      </c>
      <c r="F18" s="11">
        <f>[1]ввод!F14</f>
        <v>1937</v>
      </c>
      <c r="G18" s="10">
        <f t="shared" ref="G18:G24" si="2">F18/C18</f>
        <v>378.3203125</v>
      </c>
      <c r="H18" s="11">
        <f>[1]ввод!J14</f>
        <v>0</v>
      </c>
      <c r="I18" s="10">
        <f>H18/C18</f>
        <v>0</v>
      </c>
      <c r="J18" s="9">
        <f>[1]ввод!N14</f>
        <v>432</v>
      </c>
      <c r="K18" s="10">
        <f t="shared" ref="K18:K24" si="3">J18/C18</f>
        <v>84.375</v>
      </c>
      <c r="L18" s="12">
        <f t="shared" si="0"/>
        <v>466.015625</v>
      </c>
    </row>
    <row r="19" spans="1:12" x14ac:dyDescent="0.2">
      <c r="A19" s="6">
        <v>47</v>
      </c>
      <c r="B19" s="7" t="s">
        <v>19</v>
      </c>
      <c r="C19" s="8">
        <v>5.12</v>
      </c>
      <c r="D19" s="9">
        <f>[1]ввод!B49</f>
        <v>13</v>
      </c>
      <c r="E19" s="10">
        <f t="shared" si="1"/>
        <v>2.5390625</v>
      </c>
      <c r="F19" s="11">
        <f>[1]ввод!F49</f>
        <v>524</v>
      </c>
      <c r="G19" s="10">
        <f t="shared" si="2"/>
        <v>102.34375</v>
      </c>
      <c r="H19" s="11">
        <f>[1]ввод!J49</f>
        <v>0</v>
      </c>
      <c r="I19" s="10">
        <f>H19/C19</f>
        <v>0</v>
      </c>
      <c r="J19" s="9">
        <f>[1]ввод!N49</f>
        <v>165</v>
      </c>
      <c r="K19" s="10">
        <f t="shared" si="3"/>
        <v>32.2265625</v>
      </c>
      <c r="L19" s="12">
        <f t="shared" si="0"/>
        <v>137.109375</v>
      </c>
    </row>
    <row r="20" spans="1:12" x14ac:dyDescent="0.2">
      <c r="A20" s="119" t="s">
        <v>20</v>
      </c>
      <c r="B20" s="120"/>
      <c r="C20" s="8">
        <v>5.12</v>
      </c>
      <c r="D20" s="14">
        <f>D18+D19</f>
        <v>30</v>
      </c>
      <c r="E20" s="15">
        <f>D20/C20/COUNT(C18:C19)</f>
        <v>2.9296875</v>
      </c>
      <c r="F20" s="16">
        <f>F18+F19</f>
        <v>2461</v>
      </c>
      <c r="G20" s="15">
        <f>F20/C20/COUNT(C18:C19)</f>
        <v>240.33203125</v>
      </c>
      <c r="H20" s="16">
        <f>H18+H19</f>
        <v>0</v>
      </c>
      <c r="I20" s="15">
        <f>H20/C20/COUNT(C18:C19)</f>
        <v>0</v>
      </c>
      <c r="J20" s="14">
        <f>J18+J19</f>
        <v>597</v>
      </c>
      <c r="K20" s="15">
        <f>J20/C20/COUNT(C18:C19)</f>
        <v>58.30078125</v>
      </c>
      <c r="L20" s="17">
        <f t="shared" si="0"/>
        <v>301.5625</v>
      </c>
    </row>
    <row r="21" spans="1:12" x14ac:dyDescent="0.2">
      <c r="A21" s="6">
        <v>15</v>
      </c>
      <c r="B21" s="7" t="s">
        <v>21</v>
      </c>
      <c r="C21" s="8">
        <v>5.12</v>
      </c>
      <c r="D21" s="9">
        <f>[1]ввод!B17</f>
        <v>7</v>
      </c>
      <c r="E21" s="10">
        <f t="shared" si="1"/>
        <v>1.3671875</v>
      </c>
      <c r="F21" s="11">
        <f>[1]ввод!F17</f>
        <v>1664</v>
      </c>
      <c r="G21" s="10">
        <f t="shared" si="2"/>
        <v>325</v>
      </c>
      <c r="H21" s="11">
        <f>[1]ввод!J17</f>
        <v>0</v>
      </c>
      <c r="I21" s="10">
        <f>H21/C21</f>
        <v>0</v>
      </c>
      <c r="J21" s="9">
        <f>[1]ввод!N17</f>
        <v>324</v>
      </c>
      <c r="K21" s="10">
        <f t="shared" si="3"/>
        <v>63.28125</v>
      </c>
      <c r="L21" s="12">
        <f t="shared" si="0"/>
        <v>389.6484375</v>
      </c>
    </row>
    <row r="22" spans="1:12" x14ac:dyDescent="0.2">
      <c r="A22" s="6">
        <v>16</v>
      </c>
      <c r="B22" s="7" t="s">
        <v>21</v>
      </c>
      <c r="C22" s="8">
        <v>5.12</v>
      </c>
      <c r="D22" s="9">
        <f>[1]ввод!B18</f>
        <v>10</v>
      </c>
      <c r="E22" s="10">
        <f t="shared" si="1"/>
        <v>1.953125</v>
      </c>
      <c r="F22" s="11">
        <f>[1]ввод!F18</f>
        <v>1651</v>
      </c>
      <c r="G22" s="10">
        <f t="shared" si="2"/>
        <v>322.4609375</v>
      </c>
      <c r="H22" s="11">
        <f>[1]ввод!J18</f>
        <v>2</v>
      </c>
      <c r="I22" s="10">
        <f>H22/C22</f>
        <v>0.390625</v>
      </c>
      <c r="J22" s="9">
        <f>[1]ввод!N18</f>
        <v>251</v>
      </c>
      <c r="K22" s="10">
        <f t="shared" si="3"/>
        <v>49.0234375</v>
      </c>
      <c r="L22" s="12">
        <f t="shared" si="0"/>
        <v>373.828125</v>
      </c>
    </row>
    <row r="23" spans="1:12" x14ac:dyDescent="0.2">
      <c r="A23" s="6">
        <v>17</v>
      </c>
      <c r="B23" s="7" t="s">
        <v>21</v>
      </c>
      <c r="C23" s="8">
        <v>5.12</v>
      </c>
      <c r="D23" s="9">
        <f>[1]ввод!B19</f>
        <v>4</v>
      </c>
      <c r="E23" s="10">
        <f t="shared" si="1"/>
        <v>0.78125</v>
      </c>
      <c r="F23" s="11">
        <f>[1]ввод!F19</f>
        <v>1859</v>
      </c>
      <c r="G23" s="10">
        <f t="shared" si="2"/>
        <v>363.0859375</v>
      </c>
      <c r="H23" s="11">
        <f>[1]ввод!J19</f>
        <v>0</v>
      </c>
      <c r="I23" s="10">
        <f>H23/C23</f>
        <v>0</v>
      </c>
      <c r="J23" s="9">
        <f>[1]ввод!N19</f>
        <v>237</v>
      </c>
      <c r="K23" s="10">
        <f t="shared" si="3"/>
        <v>46.2890625</v>
      </c>
      <c r="L23" s="12">
        <f t="shared" si="0"/>
        <v>410.15625</v>
      </c>
    </row>
    <row r="24" spans="1:12" x14ac:dyDescent="0.2">
      <c r="A24" s="6">
        <v>18</v>
      </c>
      <c r="B24" s="7" t="s">
        <v>21</v>
      </c>
      <c r="C24" s="8">
        <v>5.12</v>
      </c>
      <c r="D24" s="9">
        <f>[1]ввод!B20</f>
        <v>7</v>
      </c>
      <c r="E24" s="10">
        <f t="shared" si="1"/>
        <v>1.3671875</v>
      </c>
      <c r="F24" s="11">
        <f>[1]ввод!F20</f>
        <v>1479</v>
      </c>
      <c r="G24" s="10">
        <f t="shared" si="2"/>
        <v>288.8671875</v>
      </c>
      <c r="H24" s="11">
        <f>[1]ввод!J20</f>
        <v>0</v>
      </c>
      <c r="I24" s="10">
        <f>H24/C24</f>
        <v>0</v>
      </c>
      <c r="J24" s="9">
        <f>[1]ввод!N20</f>
        <v>527</v>
      </c>
      <c r="K24" s="10">
        <f t="shared" si="3"/>
        <v>102.9296875</v>
      </c>
      <c r="L24" s="12">
        <f t="shared" si="0"/>
        <v>393.1640625</v>
      </c>
    </row>
    <row r="25" spans="1:12" x14ac:dyDescent="0.2">
      <c r="A25" s="6">
        <v>74</v>
      </c>
      <c r="B25" s="7" t="s">
        <v>21</v>
      </c>
      <c r="C25" s="8">
        <v>5.12</v>
      </c>
      <c r="D25" s="9">
        <f>[1]ввод!B76</f>
        <v>17</v>
      </c>
      <c r="E25" s="10">
        <f>D25/C25</f>
        <v>3.3203125</v>
      </c>
      <c r="F25" s="11">
        <f>[1]ввод!F76</f>
        <v>1393</v>
      </c>
      <c r="G25" s="10">
        <f>F25/C25</f>
        <v>272.0703125</v>
      </c>
      <c r="H25" s="11">
        <f>[1]ввод!J76</f>
        <v>1</v>
      </c>
      <c r="I25" s="10">
        <f>H25/C25</f>
        <v>0.1953125</v>
      </c>
      <c r="J25" s="9">
        <f>[1]ввод!N76</f>
        <v>268</v>
      </c>
      <c r="K25" s="10">
        <f>J25/C25</f>
        <v>52.34375</v>
      </c>
      <c r="L25" s="12">
        <f t="shared" si="0"/>
        <v>327.9296875</v>
      </c>
    </row>
    <row r="26" spans="1:12" x14ac:dyDescent="0.2">
      <c r="A26" s="119" t="s">
        <v>22</v>
      </c>
      <c r="B26" s="120"/>
      <c r="C26" s="8">
        <v>5.12</v>
      </c>
      <c r="D26" s="14">
        <f>D21+D22+D23+D24+D25</f>
        <v>45</v>
      </c>
      <c r="E26" s="15">
        <f>D26/C26/COUNT(C21:C25)</f>
        <v>1.7578125</v>
      </c>
      <c r="F26" s="16">
        <f>F21+F22+F23+F24+F25</f>
        <v>8046</v>
      </c>
      <c r="G26" s="15">
        <f>F26/C26/COUNT(C21:C25)</f>
        <v>314.296875</v>
      </c>
      <c r="H26" s="16">
        <f>H21+H22+H23+H24+H25</f>
        <v>3</v>
      </c>
      <c r="I26" s="15">
        <f>H26/C26/COUNT(C21:C25)</f>
        <v>0.1171875</v>
      </c>
      <c r="J26" s="14">
        <f>J21+J22+J23+J24+J25</f>
        <v>1607</v>
      </c>
      <c r="K26" s="15">
        <f>J26/C26/COUNT(C21:C25)</f>
        <v>62.7734375</v>
      </c>
      <c r="L26" s="17">
        <f t="shared" si="0"/>
        <v>378.9453125</v>
      </c>
    </row>
    <row r="27" spans="1:12" x14ac:dyDescent="0.2">
      <c r="A27" s="6">
        <v>19</v>
      </c>
      <c r="B27" s="7" t="s">
        <v>23</v>
      </c>
      <c r="C27" s="8">
        <v>5.12</v>
      </c>
      <c r="D27" s="9">
        <f>[1]ввод!B21</f>
        <v>5</v>
      </c>
      <c r="E27" s="10">
        <f>D27/C27</f>
        <v>0.9765625</v>
      </c>
      <c r="F27" s="11">
        <f>[1]ввод!F21</f>
        <v>793</v>
      </c>
      <c r="G27" s="10">
        <f>F27/C27</f>
        <v>154.8828125</v>
      </c>
      <c r="H27" s="11">
        <f>[1]ввод!J21</f>
        <v>0</v>
      </c>
      <c r="I27" s="10">
        <f>H27/C27</f>
        <v>0</v>
      </c>
      <c r="J27" s="9">
        <f>[1]ввод!N21</f>
        <v>149</v>
      </c>
      <c r="K27" s="10">
        <f>J27/C27</f>
        <v>29.1015625</v>
      </c>
      <c r="L27" s="12">
        <f t="shared" si="0"/>
        <v>184.9609375</v>
      </c>
    </row>
    <row r="28" spans="1:12" x14ac:dyDescent="0.2">
      <c r="A28" s="6">
        <v>20</v>
      </c>
      <c r="B28" s="7" t="s">
        <v>23</v>
      </c>
      <c r="C28" s="8">
        <v>5.12</v>
      </c>
      <c r="D28" s="9">
        <f>[1]ввод!B22</f>
        <v>12</v>
      </c>
      <c r="E28" s="10">
        <f>D28/C28</f>
        <v>2.34375</v>
      </c>
      <c r="F28" s="11">
        <f>[1]ввод!F22</f>
        <v>624</v>
      </c>
      <c r="G28" s="10">
        <f>F28/C28</f>
        <v>121.875</v>
      </c>
      <c r="H28" s="11">
        <f>[1]ввод!J22</f>
        <v>1</v>
      </c>
      <c r="I28" s="10">
        <f>H28/C28</f>
        <v>0.1953125</v>
      </c>
      <c r="J28" s="9">
        <f>[1]ввод!N22</f>
        <v>148</v>
      </c>
      <c r="K28" s="10">
        <f>J28/C28</f>
        <v>28.90625</v>
      </c>
      <c r="L28" s="12">
        <f t="shared" si="0"/>
        <v>153.3203125</v>
      </c>
    </row>
    <row r="29" spans="1:12" x14ac:dyDescent="0.2">
      <c r="A29" s="6">
        <v>75</v>
      </c>
      <c r="B29" s="7" t="s">
        <v>23</v>
      </c>
      <c r="C29" s="8">
        <v>5.12</v>
      </c>
      <c r="D29" s="9">
        <f>[1]ввод!B77</f>
        <v>10</v>
      </c>
      <c r="E29" s="10">
        <f>D29/C29</f>
        <v>1.953125</v>
      </c>
      <c r="F29" s="11">
        <f>[1]ввод!F77</f>
        <v>961</v>
      </c>
      <c r="G29" s="10">
        <f>F29/C29</f>
        <v>187.6953125</v>
      </c>
      <c r="H29" s="11">
        <f>[1]ввод!J77</f>
        <v>0</v>
      </c>
      <c r="I29" s="10">
        <f>H29/C29</f>
        <v>0</v>
      </c>
      <c r="J29" s="9">
        <f>[1]ввод!N77</f>
        <v>177</v>
      </c>
      <c r="K29" s="10">
        <f>J29/C29</f>
        <v>34.5703125</v>
      </c>
      <c r="L29" s="12">
        <f t="shared" si="0"/>
        <v>224.21875</v>
      </c>
    </row>
    <row r="30" spans="1:12" x14ac:dyDescent="0.2">
      <c r="A30" s="6">
        <v>11</v>
      </c>
      <c r="B30" s="7" t="s">
        <v>24</v>
      </c>
      <c r="C30" s="8">
        <v>5.12</v>
      </c>
      <c r="D30" s="9">
        <f>[1]ввод!B13</f>
        <v>5</v>
      </c>
      <c r="E30" s="10">
        <f>D30/C30</f>
        <v>0.9765625</v>
      </c>
      <c r="F30" s="11">
        <f>[1]ввод!F13</f>
        <v>478</v>
      </c>
      <c r="G30" s="10">
        <f>F30/C30</f>
        <v>93.359375</v>
      </c>
      <c r="H30" s="11">
        <f>[1]ввод!J13</f>
        <v>0</v>
      </c>
      <c r="I30" s="10">
        <f>H30/C30</f>
        <v>0</v>
      </c>
      <c r="J30" s="9">
        <f>[1]ввод!N13</f>
        <v>130</v>
      </c>
      <c r="K30" s="10">
        <f>J30/C30</f>
        <v>25.390625</v>
      </c>
      <c r="L30" s="12">
        <f t="shared" si="0"/>
        <v>119.7265625</v>
      </c>
    </row>
    <row r="31" spans="1:12" x14ac:dyDescent="0.2">
      <c r="A31" s="6">
        <v>32</v>
      </c>
      <c r="B31" s="7" t="s">
        <v>25</v>
      </c>
      <c r="C31" s="8">
        <v>5.12</v>
      </c>
      <c r="D31" s="9">
        <f>[1]ввод!B34</f>
        <v>7</v>
      </c>
      <c r="E31" s="10">
        <f>D31/C31</f>
        <v>1.3671875</v>
      </c>
      <c r="F31" s="11">
        <f>[1]ввод!F34</f>
        <v>521</v>
      </c>
      <c r="G31" s="10">
        <f>F31/C31</f>
        <v>101.7578125</v>
      </c>
      <c r="H31" s="11">
        <f>[1]ввод!J34</f>
        <v>1</v>
      </c>
      <c r="I31" s="10">
        <f>H31/C31</f>
        <v>0.1953125</v>
      </c>
      <c r="J31" s="9">
        <f>[1]ввод!N34</f>
        <v>187</v>
      </c>
      <c r="K31" s="10">
        <f>J31/C31</f>
        <v>36.5234375</v>
      </c>
      <c r="L31" s="12">
        <f t="shared" si="0"/>
        <v>139.84375</v>
      </c>
    </row>
    <row r="32" spans="1:12" x14ac:dyDescent="0.2">
      <c r="A32" s="119" t="s">
        <v>26</v>
      </c>
      <c r="B32" s="120"/>
      <c r="C32" s="8">
        <v>5.12</v>
      </c>
      <c r="D32" s="14">
        <f>SUM(D27:D31)</f>
        <v>39</v>
      </c>
      <c r="E32" s="15">
        <f>D32/C32/COUNT(C27:C31)</f>
        <v>1.5234375</v>
      </c>
      <c r="F32" s="14">
        <f>SUM(F27:F31)</f>
        <v>3377</v>
      </c>
      <c r="G32" s="15">
        <f>F32/C32/COUNT(C27:C31)</f>
        <v>131.9140625</v>
      </c>
      <c r="H32" s="14">
        <f>SUM(H27:H31)</f>
        <v>2</v>
      </c>
      <c r="I32" s="15">
        <f>H32/C32/COUNT(C27:C31)</f>
        <v>7.8125E-2</v>
      </c>
      <c r="J32" s="14">
        <f>SUM(J27:J31)</f>
        <v>791</v>
      </c>
      <c r="K32" s="15">
        <f>J32/C32/COUNT(C27:C31)</f>
        <v>30.8984375</v>
      </c>
      <c r="L32" s="17">
        <f t="shared" si="0"/>
        <v>164.4140625</v>
      </c>
    </row>
    <row r="33" spans="1:12" x14ac:dyDescent="0.2">
      <c r="A33" s="6">
        <v>21</v>
      </c>
      <c r="B33" s="18" t="s">
        <v>27</v>
      </c>
      <c r="C33" s="8">
        <v>5.12</v>
      </c>
      <c r="D33" s="14">
        <f>[1]ввод!B23</f>
        <v>12</v>
      </c>
      <c r="E33" s="15">
        <f t="shared" ref="E33:E46" si="4">D33/C33</f>
        <v>2.34375</v>
      </c>
      <c r="F33" s="16">
        <f>[1]ввод!F23</f>
        <v>1149</v>
      </c>
      <c r="G33" s="15">
        <f t="shared" ref="G33:G46" si="5">F33/C33</f>
        <v>224.4140625</v>
      </c>
      <c r="H33" s="16">
        <f>[1]ввод!J23</f>
        <v>0</v>
      </c>
      <c r="I33" s="15">
        <f>H33/C33</f>
        <v>0</v>
      </c>
      <c r="J33" s="14">
        <f>[1]ввод!N23</f>
        <v>193</v>
      </c>
      <c r="K33" s="15">
        <f t="shared" ref="K33:K46" si="6">J33/C33</f>
        <v>37.6953125</v>
      </c>
      <c r="L33" s="17">
        <f t="shared" si="0"/>
        <v>264.453125</v>
      </c>
    </row>
    <row r="34" spans="1:12" x14ac:dyDescent="0.2">
      <c r="A34" s="6">
        <v>23</v>
      </c>
      <c r="B34" s="18" t="s">
        <v>28</v>
      </c>
      <c r="C34" s="8">
        <v>5.12</v>
      </c>
      <c r="D34" s="14">
        <f>[1]ввод!B25</f>
        <v>13</v>
      </c>
      <c r="E34" s="15">
        <f t="shared" si="4"/>
        <v>2.5390625</v>
      </c>
      <c r="F34" s="16">
        <f>[1]ввод!F25</f>
        <v>1153</v>
      </c>
      <c r="G34" s="15">
        <f t="shared" si="5"/>
        <v>225.1953125</v>
      </c>
      <c r="H34" s="16">
        <f>[1]ввод!J25</f>
        <v>0</v>
      </c>
      <c r="I34" s="15">
        <f>H34/C34</f>
        <v>0</v>
      </c>
      <c r="J34" s="14">
        <f>[1]ввод!N25</f>
        <v>340</v>
      </c>
      <c r="K34" s="15">
        <f t="shared" si="6"/>
        <v>66.40625</v>
      </c>
      <c r="L34" s="17">
        <f t="shared" si="0"/>
        <v>294.140625</v>
      </c>
    </row>
    <row r="35" spans="1:12" x14ac:dyDescent="0.2">
      <c r="A35" s="6">
        <v>24</v>
      </c>
      <c r="B35" s="7" t="s">
        <v>29</v>
      </c>
      <c r="C35" s="8">
        <v>5.12</v>
      </c>
      <c r="D35" s="9">
        <f>[1]ввод!B26</f>
        <v>23</v>
      </c>
      <c r="E35" s="10">
        <f t="shared" si="4"/>
        <v>4.4921875</v>
      </c>
      <c r="F35" s="11">
        <f>[1]ввод!F26</f>
        <v>1533</v>
      </c>
      <c r="G35" s="10">
        <f t="shared" si="5"/>
        <v>299.4140625</v>
      </c>
      <c r="H35" s="11">
        <f>[1]ввод!J26</f>
        <v>0</v>
      </c>
      <c r="I35" s="10">
        <f>H35/C35</f>
        <v>0</v>
      </c>
      <c r="J35" s="9">
        <f>[1]ввод!N26</f>
        <v>244</v>
      </c>
      <c r="K35" s="10">
        <f t="shared" si="6"/>
        <v>47.65625</v>
      </c>
      <c r="L35" s="12">
        <f t="shared" si="0"/>
        <v>351.5625</v>
      </c>
    </row>
    <row r="36" spans="1:12" x14ac:dyDescent="0.2">
      <c r="A36" s="6">
        <v>14</v>
      </c>
      <c r="B36" s="7" t="s">
        <v>30</v>
      </c>
      <c r="C36" s="8">
        <v>5.12</v>
      </c>
      <c r="D36" s="9">
        <f>[1]ввод!B16</f>
        <v>22</v>
      </c>
      <c r="E36" s="10">
        <f t="shared" si="4"/>
        <v>4.296875</v>
      </c>
      <c r="F36" s="11">
        <f>[1]ввод!F16</f>
        <v>847</v>
      </c>
      <c r="G36" s="10">
        <f t="shared" si="5"/>
        <v>165.4296875</v>
      </c>
      <c r="H36" s="11">
        <f>[1]ввод!J16</f>
        <v>0</v>
      </c>
      <c r="I36" s="10">
        <f>H36/C36</f>
        <v>0</v>
      </c>
      <c r="J36" s="9">
        <f>[1]ввод!N16</f>
        <v>135</v>
      </c>
      <c r="K36" s="10">
        <f t="shared" si="6"/>
        <v>26.3671875</v>
      </c>
      <c r="L36" s="12">
        <f t="shared" si="0"/>
        <v>196.09375</v>
      </c>
    </row>
    <row r="37" spans="1:12" x14ac:dyDescent="0.2">
      <c r="A37" s="119" t="s">
        <v>31</v>
      </c>
      <c r="B37" s="120"/>
      <c r="C37" s="8">
        <v>5.12</v>
      </c>
      <c r="D37" s="14">
        <f>D35+D36</f>
        <v>45</v>
      </c>
      <c r="E37" s="15">
        <f>D37/C37/COUNT(C35:C36)</f>
        <v>4.39453125</v>
      </c>
      <c r="F37" s="16">
        <f>F35+F36</f>
        <v>2380</v>
      </c>
      <c r="G37" s="15">
        <f>F37/C37/COUNT(C35:C36)</f>
        <v>232.421875</v>
      </c>
      <c r="H37" s="16">
        <f>H35+H36</f>
        <v>0</v>
      </c>
      <c r="I37" s="15">
        <f>H37/C37/COUNT(C35:C36)</f>
        <v>0</v>
      </c>
      <c r="J37" s="14">
        <f>J35+J36</f>
        <v>379</v>
      </c>
      <c r="K37" s="15">
        <f>J37/C37/COUNT(C35:C36)</f>
        <v>37.01171875</v>
      </c>
      <c r="L37" s="17">
        <f t="shared" si="0"/>
        <v>273.828125</v>
      </c>
    </row>
    <row r="38" spans="1:12" x14ac:dyDescent="0.2">
      <c r="A38" s="6">
        <v>25</v>
      </c>
      <c r="B38" s="7" t="s">
        <v>32</v>
      </c>
      <c r="C38" s="8">
        <v>5.12</v>
      </c>
      <c r="D38" s="9">
        <f>[1]ввод!B27</f>
        <v>11</v>
      </c>
      <c r="E38" s="10">
        <f t="shared" si="4"/>
        <v>2.1484375</v>
      </c>
      <c r="F38" s="11">
        <f>[1]ввод!F27</f>
        <v>755</v>
      </c>
      <c r="G38" s="10">
        <f t="shared" si="5"/>
        <v>147.4609375</v>
      </c>
      <c r="H38" s="11">
        <f>[1]ввод!J27</f>
        <v>0</v>
      </c>
      <c r="I38" s="10">
        <f>H38/C38</f>
        <v>0</v>
      </c>
      <c r="J38" s="9">
        <f>[1]ввод!N27</f>
        <v>210</v>
      </c>
      <c r="K38" s="10">
        <f t="shared" si="6"/>
        <v>41.015625</v>
      </c>
      <c r="L38" s="12">
        <f t="shared" si="0"/>
        <v>190.625</v>
      </c>
    </row>
    <row r="39" spans="1:12" x14ac:dyDescent="0.2">
      <c r="A39" s="6">
        <v>31</v>
      </c>
      <c r="B39" s="7" t="s">
        <v>33</v>
      </c>
      <c r="C39" s="8">
        <v>5.12</v>
      </c>
      <c r="D39" s="9">
        <f>[1]ввод!B33</f>
        <v>7</v>
      </c>
      <c r="E39" s="10">
        <f t="shared" si="4"/>
        <v>1.3671875</v>
      </c>
      <c r="F39" s="11">
        <f>[1]ввод!F33</f>
        <v>578</v>
      </c>
      <c r="G39" s="10">
        <f t="shared" si="5"/>
        <v>112.890625</v>
      </c>
      <c r="H39" s="11">
        <f>[1]ввод!J33</f>
        <v>0</v>
      </c>
      <c r="I39" s="10">
        <f>H39/C39</f>
        <v>0</v>
      </c>
      <c r="J39" s="9">
        <f>[1]ввод!N33</f>
        <v>120</v>
      </c>
      <c r="K39" s="10">
        <f t="shared" si="6"/>
        <v>23.4375</v>
      </c>
      <c r="L39" s="12">
        <f t="shared" si="0"/>
        <v>137.6953125</v>
      </c>
    </row>
    <row r="40" spans="1:12" x14ac:dyDescent="0.2">
      <c r="A40" s="119" t="s">
        <v>34</v>
      </c>
      <c r="B40" s="120"/>
      <c r="C40" s="8">
        <v>5.12</v>
      </c>
      <c r="D40" s="14">
        <f>D38+D39</f>
        <v>18</v>
      </c>
      <c r="E40" s="15">
        <f>D40/C40/COUNT(C38:C39)</f>
        <v>1.7578125</v>
      </c>
      <c r="F40" s="16">
        <f>F38+F39</f>
        <v>1333</v>
      </c>
      <c r="G40" s="15">
        <f>F40/C40/COUNT(C38:C39)</f>
        <v>130.17578125</v>
      </c>
      <c r="H40" s="16">
        <f>H38+H39</f>
        <v>0</v>
      </c>
      <c r="I40" s="15">
        <f>H40/C40/COUNT(C38:C39)</f>
        <v>0</v>
      </c>
      <c r="J40" s="14">
        <f>J38+J39</f>
        <v>330</v>
      </c>
      <c r="K40" s="15">
        <f>J40/C40/COUNT(C38:C39)</f>
        <v>32.2265625</v>
      </c>
      <c r="L40" s="17">
        <f t="shared" si="0"/>
        <v>164.16015625</v>
      </c>
    </row>
    <row r="41" spans="1:12" x14ac:dyDescent="0.2">
      <c r="A41" s="6">
        <v>27</v>
      </c>
      <c r="B41" s="7" t="s">
        <v>35</v>
      </c>
      <c r="C41" s="8">
        <v>5.12</v>
      </c>
      <c r="D41" s="9">
        <f>[1]ввод!B29</f>
        <v>9</v>
      </c>
      <c r="E41" s="10">
        <f t="shared" si="4"/>
        <v>1.7578125</v>
      </c>
      <c r="F41" s="11">
        <f>[1]ввод!F29</f>
        <v>348</v>
      </c>
      <c r="G41" s="10">
        <f t="shared" si="5"/>
        <v>67.96875</v>
      </c>
      <c r="H41" s="11">
        <f>[1]ввод!J29</f>
        <v>1</v>
      </c>
      <c r="I41" s="10">
        <f>H41/C41</f>
        <v>0.1953125</v>
      </c>
      <c r="J41" s="9">
        <f>[1]ввод!N29</f>
        <v>117</v>
      </c>
      <c r="K41" s="10">
        <f t="shared" si="6"/>
        <v>22.8515625</v>
      </c>
      <c r="L41" s="12">
        <f t="shared" si="0"/>
        <v>92.7734375</v>
      </c>
    </row>
    <row r="42" spans="1:12" x14ac:dyDescent="0.2">
      <c r="A42" s="6">
        <v>28</v>
      </c>
      <c r="B42" s="7" t="s">
        <v>36</v>
      </c>
      <c r="C42" s="8">
        <v>5.12</v>
      </c>
      <c r="D42" s="9">
        <f>[1]ввод!B30</f>
        <v>15</v>
      </c>
      <c r="E42" s="10">
        <f t="shared" si="4"/>
        <v>2.9296875</v>
      </c>
      <c r="F42" s="11">
        <f>[1]ввод!F30</f>
        <v>1188</v>
      </c>
      <c r="G42" s="10">
        <f t="shared" si="5"/>
        <v>232.03125</v>
      </c>
      <c r="H42" s="11">
        <f>[1]ввод!J30</f>
        <v>0</v>
      </c>
      <c r="I42" s="10">
        <f>H42/C42</f>
        <v>0</v>
      </c>
      <c r="J42" s="9">
        <f>[1]ввод!N30</f>
        <v>195</v>
      </c>
      <c r="K42" s="10">
        <f t="shared" si="6"/>
        <v>38.0859375</v>
      </c>
      <c r="L42" s="12">
        <f t="shared" si="0"/>
        <v>273.046875</v>
      </c>
    </row>
    <row r="43" spans="1:12" x14ac:dyDescent="0.2">
      <c r="A43" s="6">
        <v>43</v>
      </c>
      <c r="B43" s="7" t="s">
        <v>37</v>
      </c>
      <c r="C43" s="8">
        <v>5.12</v>
      </c>
      <c r="D43" s="9">
        <f>[1]ввод!B45</f>
        <v>11</v>
      </c>
      <c r="E43" s="10">
        <f t="shared" si="4"/>
        <v>2.1484375</v>
      </c>
      <c r="F43" s="11">
        <f>[1]ввод!F45</f>
        <v>299</v>
      </c>
      <c r="G43" s="10">
        <f t="shared" si="5"/>
        <v>58.3984375</v>
      </c>
      <c r="H43" s="11">
        <f>[1]ввод!J45</f>
        <v>0</v>
      </c>
      <c r="I43" s="10">
        <f>H43/C43</f>
        <v>0</v>
      </c>
      <c r="J43" s="9">
        <f>[1]ввод!N45</f>
        <v>162</v>
      </c>
      <c r="K43" s="10">
        <f t="shared" si="6"/>
        <v>31.640625</v>
      </c>
      <c r="L43" s="12">
        <f t="shared" si="0"/>
        <v>92.1875</v>
      </c>
    </row>
    <row r="44" spans="1:12" x14ac:dyDescent="0.2">
      <c r="A44" s="119" t="s">
        <v>38</v>
      </c>
      <c r="B44" s="120"/>
      <c r="C44" s="8">
        <v>5.12</v>
      </c>
      <c r="D44" s="14">
        <f>D41+D42+D43</f>
        <v>35</v>
      </c>
      <c r="E44" s="15">
        <f>D44/C44/COUNT(C41:C43)</f>
        <v>2.2786458333333335</v>
      </c>
      <c r="F44" s="16">
        <f>F41+F42+F43</f>
        <v>1835</v>
      </c>
      <c r="G44" s="15">
        <f>F44/C44/COUNT(C41:C43)</f>
        <v>119.46614583333333</v>
      </c>
      <c r="H44" s="16">
        <f>H41+H42+H43</f>
        <v>1</v>
      </c>
      <c r="I44" s="15">
        <f>H44/C44/COUNT(C41:C43)</f>
        <v>6.5104166666666671E-2</v>
      </c>
      <c r="J44" s="14">
        <f>J41+J42+J43</f>
        <v>474</v>
      </c>
      <c r="K44" s="15">
        <f>J44/C44/COUNT(C41:C43)</f>
        <v>30.859375</v>
      </c>
      <c r="L44" s="17">
        <f t="shared" si="0"/>
        <v>152.66927083333331</v>
      </c>
    </row>
    <row r="45" spans="1:12" x14ac:dyDescent="0.2">
      <c r="A45" s="6">
        <v>29</v>
      </c>
      <c r="B45" s="7" t="s">
        <v>39</v>
      </c>
      <c r="C45" s="8">
        <v>5.12</v>
      </c>
      <c r="D45" s="9">
        <f>[1]ввод!B31</f>
        <v>5</v>
      </c>
      <c r="E45" s="10">
        <f t="shared" si="4"/>
        <v>0.9765625</v>
      </c>
      <c r="F45" s="11">
        <f>[1]ввод!F31</f>
        <v>750</v>
      </c>
      <c r="G45" s="10">
        <f t="shared" si="5"/>
        <v>146.484375</v>
      </c>
      <c r="H45" s="11">
        <f>[1]ввод!J31</f>
        <v>2</v>
      </c>
      <c r="I45" s="10">
        <f t="shared" ref="I45:I75" si="7">H45/C45</f>
        <v>0.390625</v>
      </c>
      <c r="J45" s="9">
        <f>[1]ввод!N31</f>
        <v>208</v>
      </c>
      <c r="K45" s="10">
        <f t="shared" si="6"/>
        <v>40.625</v>
      </c>
      <c r="L45" s="12">
        <f t="shared" si="0"/>
        <v>188.4765625</v>
      </c>
    </row>
    <row r="46" spans="1:12" x14ac:dyDescent="0.2">
      <c r="A46" s="6">
        <v>30</v>
      </c>
      <c r="B46" s="7" t="s">
        <v>39</v>
      </c>
      <c r="C46" s="8">
        <v>5.12</v>
      </c>
      <c r="D46" s="9">
        <f>[1]ввод!B32</f>
        <v>6</v>
      </c>
      <c r="E46" s="10">
        <f t="shared" si="4"/>
        <v>1.171875</v>
      </c>
      <c r="F46" s="11">
        <f>[1]ввод!F32</f>
        <v>815</v>
      </c>
      <c r="G46" s="10">
        <f t="shared" si="5"/>
        <v>159.1796875</v>
      </c>
      <c r="H46" s="11">
        <f>[1]ввод!J32</f>
        <v>0</v>
      </c>
      <c r="I46" s="10">
        <f t="shared" si="7"/>
        <v>0</v>
      </c>
      <c r="J46" s="9">
        <f>[1]ввод!N32</f>
        <v>234</v>
      </c>
      <c r="K46" s="10">
        <f t="shared" si="6"/>
        <v>45.703125</v>
      </c>
      <c r="L46" s="12">
        <f t="shared" si="0"/>
        <v>206.0546875</v>
      </c>
    </row>
    <row r="47" spans="1:12" x14ac:dyDescent="0.2">
      <c r="A47" s="6">
        <v>76</v>
      </c>
      <c r="B47" s="7" t="s">
        <v>39</v>
      </c>
      <c r="C47" s="8">
        <v>5.12</v>
      </c>
      <c r="D47" s="9">
        <f>[1]ввод!B78</f>
        <v>15</v>
      </c>
      <c r="E47" s="10">
        <f>D47/C47</f>
        <v>2.9296875</v>
      </c>
      <c r="F47" s="11">
        <f>[1]ввод!F78</f>
        <v>876</v>
      </c>
      <c r="G47" s="10">
        <f>F47/C47</f>
        <v>171.09375</v>
      </c>
      <c r="H47" s="11">
        <f>[1]ввод!J78</f>
        <v>0</v>
      </c>
      <c r="I47" s="10">
        <f t="shared" si="7"/>
        <v>0</v>
      </c>
      <c r="J47" s="9">
        <f>[1]ввод!N78</f>
        <v>175</v>
      </c>
      <c r="K47" s="10">
        <f>J47/C47</f>
        <v>34.1796875</v>
      </c>
      <c r="L47" s="12">
        <f t="shared" si="0"/>
        <v>208.203125</v>
      </c>
    </row>
    <row r="48" spans="1:12" x14ac:dyDescent="0.2">
      <c r="A48" s="6">
        <v>2</v>
      </c>
      <c r="B48" s="7" t="s">
        <v>40</v>
      </c>
      <c r="C48" s="8">
        <v>5.12</v>
      </c>
      <c r="D48" s="9">
        <f>[1]ввод!B4</f>
        <v>3</v>
      </c>
      <c r="E48" s="10">
        <f>D48/C48</f>
        <v>0.5859375</v>
      </c>
      <c r="F48" s="11">
        <f>[1]ввод!F4</f>
        <v>517</v>
      </c>
      <c r="G48" s="10">
        <f>F48/C48</f>
        <v>100.9765625</v>
      </c>
      <c r="H48" s="11">
        <f>[1]ввод!J4</f>
        <v>1</v>
      </c>
      <c r="I48" s="10">
        <f t="shared" si="7"/>
        <v>0.1953125</v>
      </c>
      <c r="J48" s="9">
        <f>[1]ввод!N4</f>
        <v>140</v>
      </c>
      <c r="K48" s="10">
        <f>J48/C48</f>
        <v>27.34375</v>
      </c>
      <c r="L48" s="12">
        <f t="shared" si="0"/>
        <v>129.1015625</v>
      </c>
    </row>
    <row r="49" spans="1:12" x14ac:dyDescent="0.2">
      <c r="A49" s="119" t="s">
        <v>41</v>
      </c>
      <c r="B49" s="120"/>
      <c r="C49" s="8">
        <v>5.12</v>
      </c>
      <c r="D49" s="14">
        <f>SUM(D45:D48)</f>
        <v>29</v>
      </c>
      <c r="E49" s="15">
        <f>D49/C49/COUNT(C45:C48)</f>
        <v>1.416015625</v>
      </c>
      <c r="F49" s="14">
        <f>SUM(F45:F48)</f>
        <v>2958</v>
      </c>
      <c r="G49" s="15">
        <f>F49/C49/COUNT(C45:C48)</f>
        <v>144.43359375</v>
      </c>
      <c r="H49" s="14">
        <f>SUM(H45:H48)</f>
        <v>3</v>
      </c>
      <c r="I49" s="15">
        <f>H49/C49/COUNT(C45:C48)</f>
        <v>0.146484375</v>
      </c>
      <c r="J49" s="14">
        <f>SUM(J45:J48)</f>
        <v>757</v>
      </c>
      <c r="K49" s="15">
        <f>J49/C49/COUNT(C45:C48)</f>
        <v>36.962890625</v>
      </c>
      <c r="L49" s="17">
        <f t="shared" si="0"/>
        <v>182.958984375</v>
      </c>
    </row>
    <row r="50" spans="1:12" x14ac:dyDescent="0.2">
      <c r="A50" s="6">
        <v>33</v>
      </c>
      <c r="B50" s="18" t="s">
        <v>42</v>
      </c>
      <c r="C50" s="8">
        <v>5.12</v>
      </c>
      <c r="D50" s="14">
        <f>[1]ввод!B35</f>
        <v>26</v>
      </c>
      <c r="E50" s="15">
        <f t="shared" ref="E50:E57" si="8">D50/C50</f>
        <v>5.078125</v>
      </c>
      <c r="F50" s="16">
        <f>[1]ввод!F35</f>
        <v>1697</v>
      </c>
      <c r="G50" s="15">
        <f t="shared" ref="G50:G57" si="9">F50/C50</f>
        <v>331.4453125</v>
      </c>
      <c r="H50" s="16">
        <f>[1]ввод!J35</f>
        <v>0</v>
      </c>
      <c r="I50" s="15">
        <f t="shared" si="7"/>
        <v>0</v>
      </c>
      <c r="J50" s="14">
        <f>[1]ввод!N35</f>
        <v>396</v>
      </c>
      <c r="K50" s="15">
        <f t="shared" ref="K50:K57" si="10">J50/C50</f>
        <v>77.34375</v>
      </c>
      <c r="L50" s="17">
        <f t="shared" si="0"/>
        <v>413.8671875</v>
      </c>
    </row>
    <row r="51" spans="1:12" x14ac:dyDescent="0.2">
      <c r="A51" s="6">
        <v>35</v>
      </c>
      <c r="B51" s="18" t="s">
        <v>43</v>
      </c>
      <c r="C51" s="8">
        <v>5.12</v>
      </c>
      <c r="D51" s="14">
        <f>[1]ввод!B37</f>
        <v>13</v>
      </c>
      <c r="E51" s="15">
        <f t="shared" si="8"/>
        <v>2.5390625</v>
      </c>
      <c r="F51" s="16">
        <f>[1]ввод!F37</f>
        <v>943</v>
      </c>
      <c r="G51" s="15">
        <f t="shared" si="9"/>
        <v>184.1796875</v>
      </c>
      <c r="H51" s="16">
        <f>[1]ввод!J37</f>
        <v>1</v>
      </c>
      <c r="I51" s="15">
        <f t="shared" si="7"/>
        <v>0.1953125</v>
      </c>
      <c r="J51" s="14">
        <f>[1]ввод!N37</f>
        <v>263</v>
      </c>
      <c r="K51" s="15">
        <f t="shared" si="10"/>
        <v>51.3671875</v>
      </c>
      <c r="L51" s="17">
        <f t="shared" si="0"/>
        <v>238.28125</v>
      </c>
    </row>
    <row r="52" spans="1:12" x14ac:dyDescent="0.2">
      <c r="A52" s="6">
        <v>36</v>
      </c>
      <c r="B52" s="7" t="s">
        <v>44</v>
      </c>
      <c r="C52" s="8">
        <v>5.12</v>
      </c>
      <c r="D52" s="9">
        <f>[1]ввод!B38</f>
        <v>4</v>
      </c>
      <c r="E52" s="10">
        <f t="shared" si="8"/>
        <v>0.78125</v>
      </c>
      <c r="F52" s="11">
        <f>[1]ввод!F38</f>
        <v>436</v>
      </c>
      <c r="G52" s="10">
        <f t="shared" si="9"/>
        <v>85.15625</v>
      </c>
      <c r="H52" s="11">
        <f>[1]ввод!J38</f>
        <v>1</v>
      </c>
      <c r="I52" s="10">
        <f t="shared" si="7"/>
        <v>0.1953125</v>
      </c>
      <c r="J52" s="9">
        <f>[1]ввод!N38</f>
        <v>121</v>
      </c>
      <c r="K52" s="10">
        <f t="shared" si="10"/>
        <v>23.6328125</v>
      </c>
      <c r="L52" s="12">
        <f t="shared" si="0"/>
        <v>109.765625</v>
      </c>
    </row>
    <row r="53" spans="1:12" x14ac:dyDescent="0.2">
      <c r="A53" s="6">
        <v>13</v>
      </c>
      <c r="B53" s="7" t="s">
        <v>45</v>
      </c>
      <c r="C53" s="8">
        <v>5.12</v>
      </c>
      <c r="D53" s="9">
        <f>[1]ввод!B15</f>
        <v>4</v>
      </c>
      <c r="E53" s="10">
        <f t="shared" si="8"/>
        <v>0.78125</v>
      </c>
      <c r="F53" s="11">
        <f>[1]ввод!F15</f>
        <v>352</v>
      </c>
      <c r="G53" s="10">
        <f t="shared" si="9"/>
        <v>68.75</v>
      </c>
      <c r="H53" s="11">
        <f>[1]ввод!J15</f>
        <v>1</v>
      </c>
      <c r="I53" s="10">
        <f t="shared" si="7"/>
        <v>0.1953125</v>
      </c>
      <c r="J53" s="9">
        <f>[1]ввод!N15</f>
        <v>80</v>
      </c>
      <c r="K53" s="10">
        <f t="shared" si="10"/>
        <v>15.625</v>
      </c>
      <c r="L53" s="12">
        <f t="shared" si="0"/>
        <v>85.3515625</v>
      </c>
    </row>
    <row r="54" spans="1:12" x14ac:dyDescent="0.2">
      <c r="A54" s="119" t="s">
        <v>46</v>
      </c>
      <c r="B54" s="120"/>
      <c r="C54" s="8">
        <v>5.12</v>
      </c>
      <c r="D54" s="14">
        <f>D52+D53</f>
        <v>8</v>
      </c>
      <c r="E54" s="15">
        <f>D54/C54/COUNT(C52:C53)</f>
        <v>0.78125</v>
      </c>
      <c r="F54" s="16">
        <f>F52+F53</f>
        <v>788</v>
      </c>
      <c r="G54" s="15">
        <f>F54/C54/COUNT(C52:C53)</f>
        <v>76.953125</v>
      </c>
      <c r="H54" s="16">
        <f>H52+H53</f>
        <v>2</v>
      </c>
      <c r="I54" s="15">
        <f>H54/C54/COUNT(C52:C53)</f>
        <v>0.1953125</v>
      </c>
      <c r="J54" s="14">
        <f>J52+J53</f>
        <v>201</v>
      </c>
      <c r="K54" s="15">
        <f>J54/C54/COUNT(C52:C53)</f>
        <v>19.62890625</v>
      </c>
      <c r="L54" s="17">
        <f t="shared" si="0"/>
        <v>97.55859375</v>
      </c>
    </row>
    <row r="55" spans="1:12" x14ac:dyDescent="0.2">
      <c r="A55" s="6">
        <v>38</v>
      </c>
      <c r="B55" s="7" t="s">
        <v>47</v>
      </c>
      <c r="C55" s="8">
        <v>5.12</v>
      </c>
      <c r="D55" s="9">
        <f>[1]ввод!B40</f>
        <v>9</v>
      </c>
      <c r="E55" s="10">
        <f t="shared" si="8"/>
        <v>1.7578125</v>
      </c>
      <c r="F55" s="11">
        <f>[1]ввод!F40</f>
        <v>799</v>
      </c>
      <c r="G55" s="10">
        <f t="shared" si="9"/>
        <v>156.0546875</v>
      </c>
      <c r="H55" s="11">
        <f>[1]ввод!J40</f>
        <v>0</v>
      </c>
      <c r="I55" s="10">
        <f t="shared" si="7"/>
        <v>0</v>
      </c>
      <c r="J55" s="9">
        <f>[1]ввод!N40</f>
        <v>186</v>
      </c>
      <c r="K55" s="10">
        <f t="shared" si="10"/>
        <v>36.328125</v>
      </c>
      <c r="L55" s="12">
        <f t="shared" si="0"/>
        <v>194.140625</v>
      </c>
    </row>
    <row r="56" spans="1:12" x14ac:dyDescent="0.2">
      <c r="A56" s="6">
        <v>39</v>
      </c>
      <c r="B56" s="7" t="s">
        <v>47</v>
      </c>
      <c r="C56" s="8">
        <v>5.12</v>
      </c>
      <c r="D56" s="9">
        <f>[1]ввод!B41</f>
        <v>14</v>
      </c>
      <c r="E56" s="10">
        <f t="shared" si="8"/>
        <v>2.734375</v>
      </c>
      <c r="F56" s="11">
        <f>[1]ввод!F41</f>
        <v>1175</v>
      </c>
      <c r="G56" s="10">
        <f t="shared" si="9"/>
        <v>229.4921875</v>
      </c>
      <c r="H56" s="11">
        <f>[1]ввод!J41</f>
        <v>0</v>
      </c>
      <c r="I56" s="10">
        <f t="shared" si="7"/>
        <v>0</v>
      </c>
      <c r="J56" s="9">
        <f>[1]ввод!N41</f>
        <v>167</v>
      </c>
      <c r="K56" s="10">
        <f t="shared" si="10"/>
        <v>32.6171875</v>
      </c>
      <c r="L56" s="12">
        <f t="shared" si="0"/>
        <v>264.84375</v>
      </c>
    </row>
    <row r="57" spans="1:12" x14ac:dyDescent="0.2">
      <c r="A57" s="6">
        <v>40</v>
      </c>
      <c r="B57" s="7" t="s">
        <v>47</v>
      </c>
      <c r="C57" s="8">
        <v>5.12</v>
      </c>
      <c r="D57" s="9">
        <f>[1]ввод!B42</f>
        <v>11</v>
      </c>
      <c r="E57" s="10">
        <f t="shared" si="8"/>
        <v>2.1484375</v>
      </c>
      <c r="F57" s="11">
        <f>[1]ввод!F42</f>
        <v>1273</v>
      </c>
      <c r="G57" s="10">
        <f t="shared" si="9"/>
        <v>248.6328125</v>
      </c>
      <c r="H57" s="11">
        <f>[1]ввод!J42</f>
        <v>4</v>
      </c>
      <c r="I57" s="10">
        <f t="shared" si="7"/>
        <v>0.78125</v>
      </c>
      <c r="J57" s="9">
        <f>[1]ввод!N42</f>
        <v>308</v>
      </c>
      <c r="K57" s="10">
        <f t="shared" si="10"/>
        <v>60.15625</v>
      </c>
      <c r="L57" s="12">
        <f t="shared" si="0"/>
        <v>311.71875</v>
      </c>
    </row>
    <row r="58" spans="1:12" x14ac:dyDescent="0.2">
      <c r="A58" s="6">
        <v>77</v>
      </c>
      <c r="B58" s="7" t="s">
        <v>47</v>
      </c>
      <c r="C58" s="8">
        <v>5.12</v>
      </c>
      <c r="D58" s="9">
        <f>[1]ввод!B79</f>
        <v>3</v>
      </c>
      <c r="E58" s="10">
        <f>D58/C58</f>
        <v>0.5859375</v>
      </c>
      <c r="F58" s="11">
        <f>[1]ввод!F79</f>
        <v>896</v>
      </c>
      <c r="G58" s="10">
        <f>F58/C58</f>
        <v>175</v>
      </c>
      <c r="H58" s="11">
        <f>[1]ввод!J79</f>
        <v>0</v>
      </c>
      <c r="I58" s="10">
        <f t="shared" si="7"/>
        <v>0</v>
      </c>
      <c r="J58" s="9">
        <f>[1]ввод!N79</f>
        <v>206</v>
      </c>
      <c r="K58" s="10">
        <f>J58/C58</f>
        <v>40.234375</v>
      </c>
      <c r="L58" s="12">
        <f t="shared" si="0"/>
        <v>215.8203125</v>
      </c>
    </row>
    <row r="59" spans="1:12" x14ac:dyDescent="0.2">
      <c r="A59" s="6">
        <v>3</v>
      </c>
      <c r="B59" s="7" t="s">
        <v>48</v>
      </c>
      <c r="C59" s="8">
        <v>5.12</v>
      </c>
      <c r="D59" s="9">
        <f>[1]ввод!B5</f>
        <v>4</v>
      </c>
      <c r="E59" s="10">
        <f>D59/C59</f>
        <v>0.78125</v>
      </c>
      <c r="F59" s="11">
        <f>[1]ввод!F5</f>
        <v>1014</v>
      </c>
      <c r="G59" s="10">
        <f>F59/C59</f>
        <v>198.046875</v>
      </c>
      <c r="H59" s="11">
        <f>[1]ввод!J5</f>
        <v>0</v>
      </c>
      <c r="I59" s="10">
        <f t="shared" si="7"/>
        <v>0</v>
      </c>
      <c r="J59" s="9">
        <f>[1]ввод!N5</f>
        <v>205</v>
      </c>
      <c r="K59" s="10">
        <f>J59/C59</f>
        <v>40.0390625</v>
      </c>
      <c r="L59" s="12">
        <f t="shared" si="0"/>
        <v>238.8671875</v>
      </c>
    </row>
    <row r="60" spans="1:12" x14ac:dyDescent="0.2">
      <c r="A60" s="6">
        <v>26</v>
      </c>
      <c r="B60" s="7" t="s">
        <v>49</v>
      </c>
      <c r="C60" s="8">
        <v>5.12</v>
      </c>
      <c r="D60" s="9">
        <f>[1]ввод!B28</f>
        <v>5</v>
      </c>
      <c r="E60" s="10">
        <f>D60/C60</f>
        <v>0.9765625</v>
      </c>
      <c r="F60" s="11">
        <f>[1]ввод!F28</f>
        <v>353</v>
      </c>
      <c r="G60" s="10">
        <f>F60/C60</f>
        <v>68.9453125</v>
      </c>
      <c r="H60" s="11">
        <f>[1]ввод!J28</f>
        <v>0</v>
      </c>
      <c r="I60" s="10">
        <f t="shared" si="7"/>
        <v>0</v>
      </c>
      <c r="J60" s="9">
        <f>[1]ввод!N28</f>
        <v>100</v>
      </c>
      <c r="K60" s="10">
        <f>J60/C60</f>
        <v>19.53125</v>
      </c>
      <c r="L60" s="12">
        <f t="shared" si="0"/>
        <v>89.453125</v>
      </c>
    </row>
    <row r="61" spans="1:12" x14ac:dyDescent="0.2">
      <c r="A61" s="119" t="s">
        <v>50</v>
      </c>
      <c r="B61" s="120"/>
      <c r="C61" s="8">
        <v>5.12</v>
      </c>
      <c r="D61" s="14">
        <f>SUM(D55:D60)</f>
        <v>46</v>
      </c>
      <c r="E61" s="15">
        <f>D61/C61/COUNT(C55:C60)</f>
        <v>1.4973958333333333</v>
      </c>
      <c r="F61" s="14">
        <f>SUM(F55:F60)</f>
        <v>5510</v>
      </c>
      <c r="G61" s="15">
        <f>F61/C61/COUNT(C55:C60)</f>
        <v>179.36197916666666</v>
      </c>
      <c r="H61" s="14">
        <f>SUM(H55:H60)</f>
        <v>4</v>
      </c>
      <c r="I61" s="15">
        <f>H61/C61/COUNT(C55:C60)</f>
        <v>0.13020833333333334</v>
      </c>
      <c r="J61" s="14">
        <f>SUM(J55:J60)</f>
        <v>1172</v>
      </c>
      <c r="K61" s="15">
        <f>J61/C61/COUNT(C55:C60)</f>
        <v>38.151041666666664</v>
      </c>
      <c r="L61" s="17">
        <f t="shared" si="0"/>
        <v>219.140625</v>
      </c>
    </row>
    <row r="62" spans="1:12" x14ac:dyDescent="0.2">
      <c r="A62" s="6">
        <v>41</v>
      </c>
      <c r="B62" s="7" t="s">
        <v>51</v>
      </c>
      <c r="C62" s="8">
        <v>5.12</v>
      </c>
      <c r="D62" s="9">
        <f>[1]ввод!B43</f>
        <v>29</v>
      </c>
      <c r="E62" s="10">
        <f>D62/C62</f>
        <v>5.6640625</v>
      </c>
      <c r="F62" s="11">
        <f>[1]ввод!F43</f>
        <v>1132</v>
      </c>
      <c r="G62" s="10">
        <f>F62/C62</f>
        <v>221.09375</v>
      </c>
      <c r="H62" s="11">
        <f>[1]ввод!J43</f>
        <v>0</v>
      </c>
      <c r="I62" s="10">
        <f t="shared" si="7"/>
        <v>0</v>
      </c>
      <c r="J62" s="9">
        <f>[1]ввод!N43</f>
        <v>428</v>
      </c>
      <c r="K62" s="10">
        <f>J62/C62</f>
        <v>83.59375</v>
      </c>
      <c r="L62" s="12">
        <f t="shared" si="0"/>
        <v>310.3515625</v>
      </c>
    </row>
    <row r="63" spans="1:12" x14ac:dyDescent="0.2">
      <c r="A63" s="6">
        <v>7</v>
      </c>
      <c r="B63" s="19" t="s">
        <v>52</v>
      </c>
      <c r="C63" s="8">
        <v>5.12</v>
      </c>
      <c r="D63" s="9">
        <f>[1]ввод!B9</f>
        <v>7</v>
      </c>
      <c r="E63" s="10">
        <f>D63/C63</f>
        <v>1.3671875</v>
      </c>
      <c r="F63" s="11">
        <f>[1]ввод!F9</f>
        <v>453</v>
      </c>
      <c r="G63" s="10">
        <f>F63/C63</f>
        <v>88.4765625</v>
      </c>
      <c r="H63" s="11">
        <f>[1]ввод!J9</f>
        <v>0</v>
      </c>
      <c r="I63" s="10">
        <f t="shared" si="7"/>
        <v>0</v>
      </c>
      <c r="J63" s="9">
        <f>[1]ввод!N9</f>
        <v>117</v>
      </c>
      <c r="K63" s="10">
        <f>J63/C63</f>
        <v>22.8515625</v>
      </c>
      <c r="L63" s="12">
        <f t="shared" si="0"/>
        <v>112.6953125</v>
      </c>
    </row>
    <row r="64" spans="1:12" x14ac:dyDescent="0.2">
      <c r="A64" s="6">
        <v>22</v>
      </c>
      <c r="B64" s="7" t="s">
        <v>53</v>
      </c>
      <c r="C64" s="8">
        <v>5.12</v>
      </c>
      <c r="D64" s="9">
        <f>[1]ввод!B24</f>
        <v>11</v>
      </c>
      <c r="E64" s="10">
        <f>D64/C64</f>
        <v>2.1484375</v>
      </c>
      <c r="F64" s="11">
        <f>[1]ввод!F24</f>
        <v>335</v>
      </c>
      <c r="G64" s="10">
        <f>F64/C64</f>
        <v>65.4296875</v>
      </c>
      <c r="H64" s="11">
        <f>[1]ввод!J24</f>
        <v>0</v>
      </c>
      <c r="I64" s="10">
        <f t="shared" si="7"/>
        <v>0</v>
      </c>
      <c r="J64" s="9">
        <f>[1]ввод!N24</f>
        <v>83</v>
      </c>
      <c r="K64" s="10">
        <f>J64/C64</f>
        <v>16.2109375</v>
      </c>
      <c r="L64" s="12">
        <f t="shared" si="0"/>
        <v>83.7890625</v>
      </c>
    </row>
    <row r="65" spans="1:12" x14ac:dyDescent="0.2">
      <c r="A65" s="6">
        <v>34</v>
      </c>
      <c r="B65" s="7" t="s">
        <v>54</v>
      </c>
      <c r="C65" s="8">
        <v>5.12</v>
      </c>
      <c r="D65" s="9">
        <f>[1]ввод!B36</f>
        <v>13</v>
      </c>
      <c r="E65" s="10">
        <f>D65/C65</f>
        <v>2.5390625</v>
      </c>
      <c r="F65" s="11">
        <f>[1]ввод!F36</f>
        <v>449</v>
      </c>
      <c r="G65" s="10">
        <f>F65/C65</f>
        <v>87.6953125</v>
      </c>
      <c r="H65" s="11">
        <f>[1]ввод!J36</f>
        <v>0</v>
      </c>
      <c r="I65" s="10">
        <f t="shared" si="7"/>
        <v>0</v>
      </c>
      <c r="J65" s="9">
        <f>[1]ввод!N36</f>
        <v>96</v>
      </c>
      <c r="K65" s="10">
        <f>J65/C65</f>
        <v>18.75</v>
      </c>
      <c r="L65" s="12">
        <f t="shared" si="0"/>
        <v>108.984375</v>
      </c>
    </row>
    <row r="66" spans="1:12" x14ac:dyDescent="0.2">
      <c r="A66" s="119" t="s">
        <v>55</v>
      </c>
      <c r="B66" s="120"/>
      <c r="C66" s="8">
        <v>5.12</v>
      </c>
      <c r="D66" s="14">
        <f>SUM(D62:D65)</f>
        <v>60</v>
      </c>
      <c r="E66" s="15">
        <f>D66/C66/COUNT(C62:C65)</f>
        <v>2.9296875</v>
      </c>
      <c r="F66" s="14">
        <f>SUM(F62:F65)</f>
        <v>2369</v>
      </c>
      <c r="G66" s="15">
        <f>F66/C66/COUNT(C62:C65)</f>
        <v>115.673828125</v>
      </c>
      <c r="H66" s="14">
        <f>SUM(H62:H65)</f>
        <v>0</v>
      </c>
      <c r="I66" s="15">
        <f>H66/C66/COUNT(C62:C65)</f>
        <v>0</v>
      </c>
      <c r="J66" s="14">
        <f>SUM(J62:J65)</f>
        <v>724</v>
      </c>
      <c r="K66" s="15">
        <f>J66/C66/COUNT(C62:C65)</f>
        <v>35.3515625</v>
      </c>
      <c r="L66" s="17">
        <f t="shared" si="0"/>
        <v>153.955078125</v>
      </c>
    </row>
    <row r="67" spans="1:12" x14ac:dyDescent="0.2">
      <c r="A67" s="6">
        <v>45</v>
      </c>
      <c r="B67" s="7" t="s">
        <v>56</v>
      </c>
      <c r="C67" s="8">
        <v>5.12</v>
      </c>
      <c r="D67" s="9">
        <f>[1]ввод!B47</f>
        <v>4</v>
      </c>
      <c r="E67" s="10">
        <f t="shared" ref="E67:E75" si="11">D67/C67</f>
        <v>0.78125</v>
      </c>
      <c r="F67" s="11">
        <f>[1]ввод!F47</f>
        <v>386</v>
      </c>
      <c r="G67" s="10">
        <f t="shared" ref="G67:G75" si="12">F67/C67</f>
        <v>75.390625</v>
      </c>
      <c r="H67" s="11">
        <f>[1]ввод!J47</f>
        <v>0</v>
      </c>
      <c r="I67" s="10">
        <f t="shared" si="7"/>
        <v>0</v>
      </c>
      <c r="J67" s="9">
        <f>[1]ввод!N47</f>
        <v>101</v>
      </c>
      <c r="K67" s="10">
        <f t="shared" ref="K67:K75" si="13">J67/C67</f>
        <v>19.7265625</v>
      </c>
      <c r="L67" s="12">
        <f t="shared" si="0"/>
        <v>95.8984375</v>
      </c>
    </row>
    <row r="68" spans="1:12" x14ac:dyDescent="0.2">
      <c r="A68" s="6">
        <v>4</v>
      </c>
      <c r="B68" s="7" t="s">
        <v>57</v>
      </c>
      <c r="C68" s="8">
        <v>5.12</v>
      </c>
      <c r="D68" s="9">
        <f>[1]ввод!B6</f>
        <v>4</v>
      </c>
      <c r="E68" s="10">
        <f t="shared" si="11"/>
        <v>0.78125</v>
      </c>
      <c r="F68" s="11">
        <f>[1]ввод!F6</f>
        <v>323</v>
      </c>
      <c r="G68" s="10">
        <f t="shared" si="12"/>
        <v>63.0859375</v>
      </c>
      <c r="H68" s="11">
        <f>[1]ввод!J6</f>
        <v>0</v>
      </c>
      <c r="I68" s="10">
        <f t="shared" si="7"/>
        <v>0</v>
      </c>
      <c r="J68" s="9">
        <f>[1]ввод!N6</f>
        <v>77</v>
      </c>
      <c r="K68" s="10">
        <f t="shared" si="13"/>
        <v>15.0390625</v>
      </c>
      <c r="L68" s="12">
        <f t="shared" si="0"/>
        <v>78.90625</v>
      </c>
    </row>
    <row r="69" spans="1:12" x14ac:dyDescent="0.2">
      <c r="A69" s="119" t="s">
        <v>58</v>
      </c>
      <c r="B69" s="120"/>
      <c r="C69" s="8">
        <v>5.12</v>
      </c>
      <c r="D69" s="14">
        <f>D67+D68</f>
        <v>8</v>
      </c>
      <c r="E69" s="15">
        <f>D69/C69/COUNT(C67:C68)</f>
        <v>0.78125</v>
      </c>
      <c r="F69" s="16">
        <f>F67+F68</f>
        <v>709</v>
      </c>
      <c r="G69" s="15">
        <f>F69/C69/COUNT(C67:C68)</f>
        <v>69.23828125</v>
      </c>
      <c r="H69" s="16">
        <f>H67+H68</f>
        <v>0</v>
      </c>
      <c r="I69" s="15">
        <f>H69/C69/COUNT(C67:C68)</f>
        <v>0</v>
      </c>
      <c r="J69" s="14">
        <f>J67+J68</f>
        <v>178</v>
      </c>
      <c r="K69" s="15">
        <f>J69/C69/COUNT(C67:C68)</f>
        <v>17.3828125</v>
      </c>
      <c r="L69" s="17">
        <f t="shared" si="0"/>
        <v>87.40234375</v>
      </c>
    </row>
    <row r="70" spans="1:12" x14ac:dyDescent="0.2">
      <c r="A70" s="6">
        <v>46</v>
      </c>
      <c r="B70" s="7" t="s">
        <v>59</v>
      </c>
      <c r="C70" s="8">
        <v>5.12</v>
      </c>
      <c r="D70" s="9">
        <f>[1]ввод!B48</f>
        <v>16</v>
      </c>
      <c r="E70" s="10">
        <f t="shared" si="11"/>
        <v>3.125</v>
      </c>
      <c r="F70" s="11">
        <f>[1]ввод!F48</f>
        <v>1429</v>
      </c>
      <c r="G70" s="10">
        <f t="shared" si="12"/>
        <v>279.1015625</v>
      </c>
      <c r="H70" s="11">
        <f>[1]ввод!J48</f>
        <v>0</v>
      </c>
      <c r="I70" s="10">
        <f t="shared" si="7"/>
        <v>0</v>
      </c>
      <c r="J70" s="9">
        <f>[1]ввод!N48</f>
        <v>304</v>
      </c>
      <c r="K70" s="10">
        <f t="shared" si="13"/>
        <v>59.375</v>
      </c>
      <c r="L70" s="12">
        <f t="shared" si="0"/>
        <v>341.6015625</v>
      </c>
    </row>
    <row r="71" spans="1:12" x14ac:dyDescent="0.2">
      <c r="A71" s="20">
        <v>48</v>
      </c>
      <c r="B71" s="21" t="s">
        <v>60</v>
      </c>
      <c r="C71" s="8">
        <v>5.12</v>
      </c>
      <c r="D71" s="9">
        <f>[1]ввод!B50</f>
        <v>5</v>
      </c>
      <c r="E71" s="10">
        <f t="shared" si="11"/>
        <v>0.9765625</v>
      </c>
      <c r="F71" s="11">
        <f>[1]ввод!F50</f>
        <v>445</v>
      </c>
      <c r="G71" s="10">
        <f t="shared" si="12"/>
        <v>86.9140625</v>
      </c>
      <c r="H71" s="11">
        <f>[1]ввод!J50</f>
        <v>0</v>
      </c>
      <c r="I71" s="10">
        <f t="shared" si="7"/>
        <v>0</v>
      </c>
      <c r="J71" s="9">
        <f>[1]ввод!N50</f>
        <v>102</v>
      </c>
      <c r="K71" s="10">
        <f t="shared" si="13"/>
        <v>19.921875</v>
      </c>
      <c r="L71" s="12">
        <f t="shared" si="0"/>
        <v>107.8125</v>
      </c>
    </row>
    <row r="72" spans="1:12" x14ac:dyDescent="0.2">
      <c r="A72" s="20">
        <v>37</v>
      </c>
      <c r="B72" s="21" t="s">
        <v>61</v>
      </c>
      <c r="C72" s="8">
        <v>5.12</v>
      </c>
      <c r="D72" s="9">
        <f>[1]ввод!B39</f>
        <v>1</v>
      </c>
      <c r="E72" s="10">
        <f t="shared" si="11"/>
        <v>0.1953125</v>
      </c>
      <c r="F72" s="11">
        <f>[1]ввод!F39</f>
        <v>385</v>
      </c>
      <c r="G72" s="10">
        <f t="shared" si="12"/>
        <v>75.1953125</v>
      </c>
      <c r="H72" s="11">
        <f>[1]ввод!J39</f>
        <v>0</v>
      </c>
      <c r="I72" s="10">
        <f t="shared" si="7"/>
        <v>0</v>
      </c>
      <c r="J72" s="9">
        <f>[1]ввод!N39</f>
        <v>86</v>
      </c>
      <c r="K72" s="10">
        <f t="shared" si="13"/>
        <v>16.796875</v>
      </c>
      <c r="L72" s="12">
        <f t="shared" si="0"/>
        <v>92.1875</v>
      </c>
    </row>
    <row r="73" spans="1:12" x14ac:dyDescent="0.2">
      <c r="A73" s="114" t="s">
        <v>62</v>
      </c>
      <c r="B73" s="115"/>
      <c r="C73" s="8">
        <v>5.12</v>
      </c>
      <c r="D73" s="14">
        <f>D71+D72</f>
        <v>6</v>
      </c>
      <c r="E73" s="15">
        <f>D73/C73/COUNT(C71:C72)</f>
        <v>0.5859375</v>
      </c>
      <c r="F73" s="16">
        <f>F71+F72</f>
        <v>830</v>
      </c>
      <c r="G73" s="15">
        <f>F73/C73/COUNT(C71:C72)</f>
        <v>81.0546875</v>
      </c>
      <c r="H73" s="16">
        <f>H71+H72</f>
        <v>0</v>
      </c>
      <c r="I73" s="15">
        <f>H73/C73/COUNT(C71:C72)</f>
        <v>0</v>
      </c>
      <c r="J73" s="14">
        <f>J71+J72</f>
        <v>188</v>
      </c>
      <c r="K73" s="15">
        <f>J73/C73/COUNT(C71:C72)</f>
        <v>18.359375</v>
      </c>
      <c r="L73" s="17">
        <f t="shared" si="0"/>
        <v>100</v>
      </c>
    </row>
    <row r="74" spans="1:12" x14ac:dyDescent="0.2">
      <c r="A74" s="20">
        <v>49</v>
      </c>
      <c r="B74" s="21" t="s">
        <v>63</v>
      </c>
      <c r="C74" s="8">
        <v>5.12</v>
      </c>
      <c r="D74" s="9">
        <f>[1]ввод!B51</f>
        <v>6</v>
      </c>
      <c r="E74" s="10">
        <f t="shared" si="11"/>
        <v>1.171875</v>
      </c>
      <c r="F74" s="11">
        <f>[1]ввод!F51</f>
        <v>867</v>
      </c>
      <c r="G74" s="10">
        <f t="shared" si="12"/>
        <v>169.3359375</v>
      </c>
      <c r="H74" s="11">
        <f>[1]ввод!J51</f>
        <v>0</v>
      </c>
      <c r="I74" s="10">
        <f t="shared" si="7"/>
        <v>0</v>
      </c>
      <c r="J74" s="9">
        <f>[1]ввод!N51</f>
        <v>156</v>
      </c>
      <c r="K74" s="10">
        <f t="shared" si="13"/>
        <v>30.46875</v>
      </c>
      <c r="L74" s="12">
        <f t="shared" si="0"/>
        <v>200.9765625</v>
      </c>
    </row>
    <row r="75" spans="1:12" x14ac:dyDescent="0.2">
      <c r="A75" s="20">
        <v>50</v>
      </c>
      <c r="B75" s="21" t="s">
        <v>63</v>
      </c>
      <c r="C75" s="8">
        <v>5.12</v>
      </c>
      <c r="D75" s="9">
        <f>[1]ввод!B52</f>
        <v>11</v>
      </c>
      <c r="E75" s="10">
        <f t="shared" si="11"/>
        <v>2.1484375</v>
      </c>
      <c r="F75" s="11">
        <f>[1]ввод!F52</f>
        <v>958</v>
      </c>
      <c r="G75" s="10">
        <f t="shared" si="12"/>
        <v>187.109375</v>
      </c>
      <c r="H75" s="11">
        <f>[1]ввод!J52</f>
        <v>0</v>
      </c>
      <c r="I75" s="10">
        <f t="shared" si="7"/>
        <v>0</v>
      </c>
      <c r="J75" s="9">
        <f>[1]ввод!N52</f>
        <v>264</v>
      </c>
      <c r="K75" s="10">
        <f t="shared" si="13"/>
        <v>51.5625</v>
      </c>
      <c r="L75" s="12">
        <f t="shared" si="0"/>
        <v>240.8203125</v>
      </c>
    </row>
    <row r="76" spans="1:12" x14ac:dyDescent="0.2">
      <c r="A76" s="114" t="s">
        <v>64</v>
      </c>
      <c r="B76" s="115"/>
      <c r="C76" s="8">
        <v>5.12</v>
      </c>
      <c r="D76" s="14">
        <f>D74+D75</f>
        <v>17</v>
      </c>
      <c r="E76" s="15">
        <f>D76/C76/COUNT(C74:C75)</f>
        <v>1.66015625</v>
      </c>
      <c r="F76" s="16">
        <f>F74+F75</f>
        <v>1825</v>
      </c>
      <c r="G76" s="15">
        <f>F76/C76/COUNT(C74:C75)</f>
        <v>178.22265625</v>
      </c>
      <c r="H76" s="16">
        <f>H74+H75</f>
        <v>0</v>
      </c>
      <c r="I76" s="15">
        <f>H76/C76/COUNT(C74:C75)</f>
        <v>0</v>
      </c>
      <c r="J76" s="14">
        <f>J74+J75</f>
        <v>420</v>
      </c>
      <c r="K76" s="15">
        <f>J76/C76/COUNT(C74:C75)</f>
        <v>41.015625</v>
      </c>
      <c r="L76" s="17">
        <f t="shared" si="0"/>
        <v>220.8984375</v>
      </c>
    </row>
    <row r="77" spans="1:12" x14ac:dyDescent="0.2">
      <c r="A77" s="20">
        <v>51</v>
      </c>
      <c r="B77" s="21" t="s">
        <v>65</v>
      </c>
      <c r="C77" s="8">
        <v>5.12</v>
      </c>
      <c r="D77" s="9">
        <f>[1]ввод!B53</f>
        <v>14</v>
      </c>
      <c r="E77" s="10">
        <f t="shared" ref="E77:E88" si="14">D77/C77</f>
        <v>2.734375</v>
      </c>
      <c r="F77" s="11">
        <f>[1]ввод!F53</f>
        <v>1173</v>
      </c>
      <c r="G77" s="10">
        <f t="shared" ref="G77:G88" si="15">F77/C77</f>
        <v>229.1015625</v>
      </c>
      <c r="H77" s="11">
        <f>[1]ввод!J53</f>
        <v>2</v>
      </c>
      <c r="I77" s="10">
        <f>H77/C77</f>
        <v>0.390625</v>
      </c>
      <c r="J77" s="9">
        <f>[1]ввод!N53</f>
        <v>237</v>
      </c>
      <c r="K77" s="10">
        <f t="shared" ref="K77:K88" si="16">J77/C77</f>
        <v>46.2890625</v>
      </c>
      <c r="L77" s="12">
        <f t="shared" ref="L77:L110" si="17">E77+G77+I77+K77</f>
        <v>278.515625</v>
      </c>
    </row>
    <row r="78" spans="1:12" x14ac:dyDescent="0.2">
      <c r="A78" s="20">
        <v>1</v>
      </c>
      <c r="B78" s="21" t="s">
        <v>66</v>
      </c>
      <c r="C78" s="8">
        <v>5.12</v>
      </c>
      <c r="D78" s="9">
        <f>[1]ввод!B3</f>
        <v>2</v>
      </c>
      <c r="E78" s="10">
        <f>D78/C78</f>
        <v>0.390625</v>
      </c>
      <c r="F78" s="11">
        <f>[1]ввод!F3</f>
        <v>293</v>
      </c>
      <c r="G78" s="10">
        <f>F78/C78</f>
        <v>57.2265625</v>
      </c>
      <c r="H78" s="11">
        <f>[1]ввод!J3</f>
        <v>0</v>
      </c>
      <c r="I78" s="10">
        <f>H78/C78</f>
        <v>0</v>
      </c>
      <c r="J78" s="9">
        <f>[1]ввод!N3</f>
        <v>102</v>
      </c>
      <c r="K78" s="10">
        <f>J78/C78</f>
        <v>19.921875</v>
      </c>
      <c r="L78" s="12">
        <f t="shared" si="17"/>
        <v>77.5390625</v>
      </c>
    </row>
    <row r="79" spans="1:12" x14ac:dyDescent="0.2">
      <c r="A79" s="20">
        <v>44</v>
      </c>
      <c r="B79" s="21" t="s">
        <v>67</v>
      </c>
      <c r="C79" s="8">
        <v>5.12</v>
      </c>
      <c r="D79" s="9">
        <f>[1]ввод!B46</f>
        <v>5</v>
      </c>
      <c r="E79" s="10">
        <f>D79/C79</f>
        <v>0.9765625</v>
      </c>
      <c r="F79" s="11">
        <f>[1]ввод!F46</f>
        <v>239</v>
      </c>
      <c r="G79" s="10">
        <f>F79/C79</f>
        <v>46.6796875</v>
      </c>
      <c r="H79" s="11">
        <f>[1]ввод!J46</f>
        <v>0</v>
      </c>
      <c r="I79" s="10">
        <f>H79/C79</f>
        <v>0</v>
      </c>
      <c r="J79" s="9">
        <f>[1]ввод!N46</f>
        <v>94</v>
      </c>
      <c r="K79" s="10">
        <f>J79/C79</f>
        <v>18.359375</v>
      </c>
      <c r="L79" s="12">
        <f t="shared" si="17"/>
        <v>66.015625</v>
      </c>
    </row>
    <row r="80" spans="1:12" x14ac:dyDescent="0.2">
      <c r="A80" s="114" t="s">
        <v>68</v>
      </c>
      <c r="B80" s="115"/>
      <c r="C80" s="8">
        <v>5.12</v>
      </c>
      <c r="D80" s="14">
        <f>SUM(D77:D79)</f>
        <v>21</v>
      </c>
      <c r="E80" s="15">
        <f>D80/C80/COUNT(C77:C79)</f>
        <v>1.3671875</v>
      </c>
      <c r="F80" s="14">
        <f>SUM(F77:F79)</f>
        <v>1705</v>
      </c>
      <c r="G80" s="15">
        <f>F80/C80/COUNT(C77:C79)</f>
        <v>111.00260416666667</v>
      </c>
      <c r="H80" s="14">
        <f>SUM(H77:H79)</f>
        <v>2</v>
      </c>
      <c r="I80" s="15">
        <f>H80/C80/COUNT(C77:C79)</f>
        <v>0.13020833333333334</v>
      </c>
      <c r="J80" s="14">
        <f>SUM(J77:J79)</f>
        <v>433</v>
      </c>
      <c r="K80" s="15">
        <f>J80/C80/COUNT(C77:C79)</f>
        <v>28.190104166666668</v>
      </c>
      <c r="L80" s="17">
        <f t="shared" si="17"/>
        <v>140.69010416666666</v>
      </c>
    </row>
    <row r="81" spans="1:12" x14ac:dyDescent="0.2">
      <c r="A81" s="20">
        <v>52</v>
      </c>
      <c r="B81" s="21" t="s">
        <v>69</v>
      </c>
      <c r="C81" s="8">
        <v>5.12</v>
      </c>
      <c r="D81" s="9">
        <f>[1]ввод!B54</f>
        <v>2</v>
      </c>
      <c r="E81" s="10">
        <f t="shared" si="14"/>
        <v>0.390625</v>
      </c>
      <c r="F81" s="11">
        <f>[1]ввод!F54</f>
        <v>2058</v>
      </c>
      <c r="G81" s="10">
        <f t="shared" si="15"/>
        <v>401.953125</v>
      </c>
      <c r="H81" s="11">
        <f>[1]ввод!J54</f>
        <v>3</v>
      </c>
      <c r="I81" s="10">
        <f t="shared" ref="I81:I90" si="18">H81/C81</f>
        <v>0.5859375</v>
      </c>
      <c r="J81" s="9">
        <f>[1]ввод!N54</f>
        <v>283</v>
      </c>
      <c r="K81" s="10">
        <f t="shared" si="16"/>
        <v>55.2734375</v>
      </c>
      <c r="L81" s="12">
        <f t="shared" si="17"/>
        <v>458.203125</v>
      </c>
    </row>
    <row r="82" spans="1:12" x14ac:dyDescent="0.2">
      <c r="A82" s="20">
        <v>53</v>
      </c>
      <c r="B82" s="21" t="s">
        <v>69</v>
      </c>
      <c r="C82" s="8">
        <v>5.12</v>
      </c>
      <c r="D82" s="9">
        <f>[1]ввод!B55</f>
        <v>18</v>
      </c>
      <c r="E82" s="10">
        <f t="shared" si="14"/>
        <v>3.515625</v>
      </c>
      <c r="F82" s="11">
        <f>[1]ввод!F55</f>
        <v>1793</v>
      </c>
      <c r="G82" s="10">
        <f t="shared" si="15"/>
        <v>350.1953125</v>
      </c>
      <c r="H82" s="11">
        <f>[1]ввод!J55</f>
        <v>0</v>
      </c>
      <c r="I82" s="10">
        <f t="shared" si="18"/>
        <v>0</v>
      </c>
      <c r="J82" s="9">
        <f>[1]ввод!N55</f>
        <v>551</v>
      </c>
      <c r="K82" s="10">
        <f t="shared" si="16"/>
        <v>107.6171875</v>
      </c>
      <c r="L82" s="12">
        <f t="shared" si="17"/>
        <v>461.328125</v>
      </c>
    </row>
    <row r="83" spans="1:12" x14ac:dyDescent="0.2">
      <c r="A83" s="20">
        <v>54</v>
      </c>
      <c r="B83" s="21" t="s">
        <v>69</v>
      </c>
      <c r="C83" s="8">
        <v>5.12</v>
      </c>
      <c r="D83" s="9">
        <f>[1]ввод!B56</f>
        <v>13</v>
      </c>
      <c r="E83" s="10">
        <f t="shared" si="14"/>
        <v>2.5390625</v>
      </c>
      <c r="F83" s="11">
        <f>[1]ввод!F56</f>
        <v>1685</v>
      </c>
      <c r="G83" s="10">
        <f t="shared" si="15"/>
        <v>329.1015625</v>
      </c>
      <c r="H83" s="11">
        <f>[1]ввод!J56</f>
        <v>0</v>
      </c>
      <c r="I83" s="10">
        <f t="shared" si="18"/>
        <v>0</v>
      </c>
      <c r="J83" s="9">
        <f>[1]ввод!N56</f>
        <v>472</v>
      </c>
      <c r="K83" s="10">
        <f t="shared" si="16"/>
        <v>92.1875</v>
      </c>
      <c r="L83" s="12">
        <f t="shared" si="17"/>
        <v>423.828125</v>
      </c>
    </row>
    <row r="84" spans="1:12" x14ac:dyDescent="0.2">
      <c r="A84" s="20">
        <v>55</v>
      </c>
      <c r="B84" s="21" t="s">
        <v>69</v>
      </c>
      <c r="C84" s="8">
        <v>5.12</v>
      </c>
      <c r="D84" s="9">
        <f>[1]ввод!B57</f>
        <v>11</v>
      </c>
      <c r="E84" s="10">
        <f t="shared" si="14"/>
        <v>2.1484375</v>
      </c>
      <c r="F84" s="11">
        <f>[1]ввод!F57</f>
        <v>1800</v>
      </c>
      <c r="G84" s="10">
        <f t="shared" si="15"/>
        <v>351.5625</v>
      </c>
      <c r="H84" s="11">
        <f>[1]ввод!J57</f>
        <v>1</v>
      </c>
      <c r="I84" s="10">
        <f t="shared" si="18"/>
        <v>0.1953125</v>
      </c>
      <c r="J84" s="9">
        <f>[1]ввод!N57</f>
        <v>469</v>
      </c>
      <c r="K84" s="10">
        <f t="shared" si="16"/>
        <v>91.6015625</v>
      </c>
      <c r="L84" s="12">
        <f t="shared" si="17"/>
        <v>445.5078125</v>
      </c>
    </row>
    <row r="85" spans="1:12" x14ac:dyDescent="0.2">
      <c r="A85" s="20">
        <v>56</v>
      </c>
      <c r="B85" s="21" t="s">
        <v>69</v>
      </c>
      <c r="C85" s="8">
        <v>5.12</v>
      </c>
      <c r="D85" s="9">
        <f>[1]ввод!B58</f>
        <v>14</v>
      </c>
      <c r="E85" s="10">
        <f t="shared" si="14"/>
        <v>2.734375</v>
      </c>
      <c r="F85" s="11">
        <f>[1]ввод!F58</f>
        <v>1431</v>
      </c>
      <c r="G85" s="10">
        <f t="shared" si="15"/>
        <v>279.4921875</v>
      </c>
      <c r="H85" s="11">
        <f>[1]ввод!J58</f>
        <v>2</v>
      </c>
      <c r="I85" s="10">
        <f t="shared" si="18"/>
        <v>0.390625</v>
      </c>
      <c r="J85" s="9">
        <f>[1]ввод!N58</f>
        <v>221</v>
      </c>
      <c r="K85" s="10">
        <f t="shared" si="16"/>
        <v>43.1640625</v>
      </c>
      <c r="L85" s="12">
        <f t="shared" si="17"/>
        <v>325.78125</v>
      </c>
    </row>
    <row r="86" spans="1:12" x14ac:dyDescent="0.2">
      <c r="A86" s="20">
        <v>57</v>
      </c>
      <c r="B86" s="21" t="s">
        <v>69</v>
      </c>
      <c r="C86" s="8">
        <v>5.12</v>
      </c>
      <c r="D86" s="9">
        <f>[1]ввод!B59</f>
        <v>8</v>
      </c>
      <c r="E86" s="10">
        <f t="shared" si="14"/>
        <v>1.5625</v>
      </c>
      <c r="F86" s="11">
        <f>[1]ввод!F59</f>
        <v>1630</v>
      </c>
      <c r="G86" s="10">
        <f t="shared" si="15"/>
        <v>318.359375</v>
      </c>
      <c r="H86" s="11">
        <f>[1]ввод!J59</f>
        <v>3</v>
      </c>
      <c r="I86" s="10">
        <f t="shared" si="18"/>
        <v>0.5859375</v>
      </c>
      <c r="J86" s="9">
        <f>[1]ввод!N59</f>
        <v>335</v>
      </c>
      <c r="K86" s="10">
        <f t="shared" si="16"/>
        <v>65.4296875</v>
      </c>
      <c r="L86" s="12">
        <f t="shared" si="17"/>
        <v>385.9375</v>
      </c>
    </row>
    <row r="87" spans="1:12" x14ac:dyDescent="0.2">
      <c r="A87" s="20">
        <v>58</v>
      </c>
      <c r="B87" s="21" t="s">
        <v>69</v>
      </c>
      <c r="C87" s="8">
        <v>5.12</v>
      </c>
      <c r="D87" s="9">
        <f>[1]ввод!B60</f>
        <v>24</v>
      </c>
      <c r="E87" s="10">
        <f t="shared" si="14"/>
        <v>4.6875</v>
      </c>
      <c r="F87" s="11">
        <f>[1]ввод!F60</f>
        <v>1942</v>
      </c>
      <c r="G87" s="10">
        <f t="shared" si="15"/>
        <v>379.296875</v>
      </c>
      <c r="H87" s="11">
        <f>[1]ввод!J60</f>
        <v>2</v>
      </c>
      <c r="I87" s="10">
        <f t="shared" si="18"/>
        <v>0.390625</v>
      </c>
      <c r="J87" s="9">
        <f>[1]ввод!N60</f>
        <v>430</v>
      </c>
      <c r="K87" s="10">
        <f t="shared" si="16"/>
        <v>83.984375</v>
      </c>
      <c r="L87" s="12">
        <f t="shared" si="17"/>
        <v>468.359375</v>
      </c>
    </row>
    <row r="88" spans="1:12" x14ac:dyDescent="0.2">
      <c r="A88" s="20">
        <v>70</v>
      </c>
      <c r="B88" s="21" t="s">
        <v>69</v>
      </c>
      <c r="C88" s="8">
        <v>5.12</v>
      </c>
      <c r="D88" s="9">
        <f>[1]ввод!B72</f>
        <v>28</v>
      </c>
      <c r="E88" s="10">
        <f t="shared" si="14"/>
        <v>5.46875</v>
      </c>
      <c r="F88" s="11">
        <f>[1]ввод!F72</f>
        <v>1980</v>
      </c>
      <c r="G88" s="10">
        <f t="shared" si="15"/>
        <v>386.71875</v>
      </c>
      <c r="H88" s="11">
        <f>[1]ввод!J72</f>
        <v>2</v>
      </c>
      <c r="I88" s="10">
        <f t="shared" si="18"/>
        <v>0.390625</v>
      </c>
      <c r="J88" s="9">
        <f>[1]ввод!N72</f>
        <v>443</v>
      </c>
      <c r="K88" s="10">
        <f t="shared" si="16"/>
        <v>86.5234375</v>
      </c>
      <c r="L88" s="12">
        <f t="shared" si="17"/>
        <v>479.1015625</v>
      </c>
    </row>
    <row r="89" spans="1:12" x14ac:dyDescent="0.2">
      <c r="A89" s="20">
        <v>79</v>
      </c>
      <c r="B89" s="21" t="s">
        <v>69</v>
      </c>
      <c r="C89" s="8">
        <v>5.12</v>
      </c>
      <c r="D89" s="9">
        <f>[1]ввод!B81</f>
        <v>15</v>
      </c>
      <c r="E89" s="10">
        <f>D89/C89</f>
        <v>2.9296875</v>
      </c>
      <c r="F89" s="11">
        <f>[1]ввод!F81</f>
        <v>1338</v>
      </c>
      <c r="G89" s="10">
        <f>F89/C89</f>
        <v>261.328125</v>
      </c>
      <c r="H89" s="11">
        <f>[1]ввод!J81</f>
        <v>6</v>
      </c>
      <c r="I89" s="10">
        <f>H89/C89</f>
        <v>1.171875</v>
      </c>
      <c r="J89" s="9">
        <f>[1]ввод!N81</f>
        <v>391</v>
      </c>
      <c r="K89" s="10">
        <f>J89/C89</f>
        <v>76.3671875</v>
      </c>
      <c r="L89" s="12">
        <f>E89+G89+I89+K89</f>
        <v>341.796875</v>
      </c>
    </row>
    <row r="90" spans="1:12" x14ac:dyDescent="0.2">
      <c r="A90" s="20">
        <v>42</v>
      </c>
      <c r="B90" s="21" t="s">
        <v>69</v>
      </c>
      <c r="C90" s="8">
        <v>5.12</v>
      </c>
      <c r="D90" s="9">
        <f>[1]ввод!B83</f>
        <v>17</v>
      </c>
      <c r="E90" s="10">
        <f>D90/C90</f>
        <v>3.3203125</v>
      </c>
      <c r="F90" s="11">
        <f>[1]ввод!F83</f>
        <v>2750</v>
      </c>
      <c r="G90" s="10">
        <f>F90/C90</f>
        <v>537.109375</v>
      </c>
      <c r="H90" s="11">
        <f>[1]ввод!J83</f>
        <v>0</v>
      </c>
      <c r="I90" s="10">
        <f t="shared" si="18"/>
        <v>0</v>
      </c>
      <c r="J90" s="9">
        <f>[1]ввод!N83</f>
        <v>567</v>
      </c>
      <c r="K90" s="10">
        <f>J90/C90</f>
        <v>110.7421875</v>
      </c>
      <c r="L90" s="12">
        <f t="shared" si="17"/>
        <v>651.171875</v>
      </c>
    </row>
    <row r="91" spans="1:12" x14ac:dyDescent="0.2">
      <c r="A91" s="114" t="s">
        <v>70</v>
      </c>
      <c r="B91" s="115"/>
      <c r="C91" s="8">
        <v>5.12</v>
      </c>
      <c r="D91" s="14">
        <f>D81+D82+D83+D84+D85+D86+D87+D88+D89+D90</f>
        <v>150</v>
      </c>
      <c r="E91" s="15">
        <f>D91/C91/COUNT(C81:C90)</f>
        <v>2.9296875</v>
      </c>
      <c r="F91" s="16">
        <f>F81+F82+F83+F84+F85+F86+F87+F88+F89+F90</f>
        <v>18407</v>
      </c>
      <c r="G91" s="15">
        <f>F91/C91/COUNT(C81:C90)</f>
        <v>359.51171875</v>
      </c>
      <c r="H91" s="16">
        <f>H81+H82+H83+H84+H85+H86+H87+H88+H89+H90</f>
        <v>19</v>
      </c>
      <c r="I91" s="15">
        <f>H91/C91/COUNT(C81:C90)</f>
        <v>0.37109375</v>
      </c>
      <c r="J91" s="14">
        <f>J81+J82+J83+J84+J85+J86+J87+J88+J89+J90</f>
        <v>4162</v>
      </c>
      <c r="K91" s="15">
        <f>J91/C91/COUNT(C81:C90)</f>
        <v>81.2890625</v>
      </c>
      <c r="L91" s="17">
        <f t="shared" si="17"/>
        <v>444.1015625</v>
      </c>
    </row>
    <row r="92" spans="1:12" x14ac:dyDescent="0.2">
      <c r="A92" s="20">
        <v>59</v>
      </c>
      <c r="B92" s="21" t="s">
        <v>71</v>
      </c>
      <c r="C92" s="8">
        <v>5.12</v>
      </c>
      <c r="D92" s="9">
        <f>[1]ввод!B61</f>
        <v>12</v>
      </c>
      <c r="E92" s="10">
        <f>D92/C92</f>
        <v>2.34375</v>
      </c>
      <c r="F92" s="11">
        <f>[1]ввод!F61</f>
        <v>1963</v>
      </c>
      <c r="G92" s="10">
        <f>F92/C92</f>
        <v>383.3984375</v>
      </c>
      <c r="H92" s="11">
        <f>[1]ввод!J61</f>
        <v>1</v>
      </c>
      <c r="I92" s="10">
        <f>H92/C92</f>
        <v>0.1953125</v>
      </c>
      <c r="J92" s="9">
        <f>[1]ввод!N61</f>
        <v>601</v>
      </c>
      <c r="K92" s="10">
        <f>J92/C92</f>
        <v>117.3828125</v>
      </c>
      <c r="L92" s="12">
        <f t="shared" si="17"/>
        <v>503.3203125</v>
      </c>
    </row>
    <row r="93" spans="1:12" x14ac:dyDescent="0.2">
      <c r="A93" s="20">
        <v>60</v>
      </c>
      <c r="B93" s="21" t="s">
        <v>71</v>
      </c>
      <c r="C93" s="8">
        <v>5.12</v>
      </c>
      <c r="D93" s="9">
        <f>[1]ввод!B62</f>
        <v>21</v>
      </c>
      <c r="E93" s="10">
        <f>D93/C93</f>
        <v>4.1015625</v>
      </c>
      <c r="F93" s="11">
        <f>[1]ввод!F62</f>
        <v>1962</v>
      </c>
      <c r="G93" s="10">
        <f>F93/C93</f>
        <v>383.203125</v>
      </c>
      <c r="H93" s="11">
        <f>[1]ввод!J62</f>
        <v>1</v>
      </c>
      <c r="I93" s="10">
        <f>H93/C93</f>
        <v>0.1953125</v>
      </c>
      <c r="J93" s="9">
        <f>[1]ввод!N62</f>
        <v>418</v>
      </c>
      <c r="K93" s="10">
        <f>J93/C93</f>
        <v>81.640625</v>
      </c>
      <c r="L93" s="12">
        <f t="shared" si="17"/>
        <v>469.140625</v>
      </c>
    </row>
    <row r="94" spans="1:12" x14ac:dyDescent="0.2">
      <c r="A94" s="114" t="s">
        <v>72</v>
      </c>
      <c r="B94" s="115"/>
      <c r="C94" s="8">
        <v>5.12</v>
      </c>
      <c r="D94" s="14">
        <f>D92+D93</f>
        <v>33</v>
      </c>
      <c r="E94" s="15">
        <f>D94/C94/COUNT(C92:C93)</f>
        <v>3.22265625</v>
      </c>
      <c r="F94" s="16">
        <f>F92+F93</f>
        <v>3925</v>
      </c>
      <c r="G94" s="15">
        <f>F94/C94/COUNT(C92:C93)</f>
        <v>383.30078125</v>
      </c>
      <c r="H94" s="16">
        <f>H92+H93</f>
        <v>2</v>
      </c>
      <c r="I94" s="15">
        <f>H94/C94/COUNT(C92:C93)</f>
        <v>0.1953125</v>
      </c>
      <c r="J94" s="14">
        <f>J92+J93</f>
        <v>1019</v>
      </c>
      <c r="K94" s="15">
        <f>J94/C94/COUNT(C92:C93)</f>
        <v>99.51171875</v>
      </c>
      <c r="L94" s="17">
        <f t="shared" si="17"/>
        <v>486.23046875</v>
      </c>
    </row>
    <row r="95" spans="1:12" x14ac:dyDescent="0.2">
      <c r="A95" s="20">
        <v>61</v>
      </c>
      <c r="B95" s="21" t="s">
        <v>73</v>
      </c>
      <c r="C95" s="8">
        <v>5.12</v>
      </c>
      <c r="D95" s="9">
        <f>[1]ввод!B63</f>
        <v>11</v>
      </c>
      <c r="E95" s="10">
        <f t="shared" ref="E95:E100" si="19">D95/C95</f>
        <v>2.1484375</v>
      </c>
      <c r="F95" s="11">
        <f>[1]ввод!F63</f>
        <v>1258</v>
      </c>
      <c r="G95" s="10">
        <f t="shared" ref="G95:G100" si="20">F95/C95</f>
        <v>245.703125</v>
      </c>
      <c r="H95" s="11">
        <f>[1]ввод!J63</f>
        <v>0</v>
      </c>
      <c r="I95" s="10">
        <f t="shared" ref="I95:I101" si="21">H95/C95</f>
        <v>0</v>
      </c>
      <c r="J95" s="9">
        <f>[1]ввод!N63</f>
        <v>227</v>
      </c>
      <c r="K95" s="10">
        <f t="shared" ref="K95:K100" si="22">J95/C95</f>
        <v>44.3359375</v>
      </c>
      <c r="L95" s="12">
        <f t="shared" si="17"/>
        <v>292.1875</v>
      </c>
    </row>
    <row r="96" spans="1:12" x14ac:dyDescent="0.2">
      <c r="A96" s="20">
        <v>62</v>
      </c>
      <c r="B96" s="21" t="s">
        <v>73</v>
      </c>
      <c r="C96" s="8">
        <v>5.12</v>
      </c>
      <c r="D96" s="9">
        <f>[1]ввод!B64</f>
        <v>12</v>
      </c>
      <c r="E96" s="10">
        <f t="shared" si="19"/>
        <v>2.34375</v>
      </c>
      <c r="F96" s="11">
        <f>[1]ввод!F64</f>
        <v>1099</v>
      </c>
      <c r="G96" s="10">
        <f t="shared" si="20"/>
        <v>214.6484375</v>
      </c>
      <c r="H96" s="11">
        <f>[1]ввод!J64</f>
        <v>0</v>
      </c>
      <c r="I96" s="10">
        <f t="shared" si="21"/>
        <v>0</v>
      </c>
      <c r="J96" s="9">
        <f>[1]ввод!N64</f>
        <v>175</v>
      </c>
      <c r="K96" s="10">
        <f t="shared" si="22"/>
        <v>34.1796875</v>
      </c>
      <c r="L96" s="12">
        <f t="shared" si="17"/>
        <v>251.171875</v>
      </c>
    </row>
    <row r="97" spans="1:12" x14ac:dyDescent="0.2">
      <c r="A97" s="20">
        <v>63</v>
      </c>
      <c r="B97" s="21" t="s">
        <v>73</v>
      </c>
      <c r="C97" s="8">
        <v>5.12</v>
      </c>
      <c r="D97" s="9">
        <f>[1]ввод!B65</f>
        <v>11</v>
      </c>
      <c r="E97" s="10">
        <f t="shared" si="19"/>
        <v>2.1484375</v>
      </c>
      <c r="F97" s="11">
        <f>[1]ввод!F65</f>
        <v>1851</v>
      </c>
      <c r="G97" s="10">
        <f t="shared" si="20"/>
        <v>361.5234375</v>
      </c>
      <c r="H97" s="11">
        <f>[1]ввод!J65</f>
        <v>2</v>
      </c>
      <c r="I97" s="10">
        <f t="shared" si="21"/>
        <v>0.390625</v>
      </c>
      <c r="J97" s="9">
        <f>[1]ввод!N65</f>
        <v>305</v>
      </c>
      <c r="K97" s="10">
        <f t="shared" si="22"/>
        <v>59.5703125</v>
      </c>
      <c r="L97" s="12">
        <f t="shared" si="17"/>
        <v>423.6328125</v>
      </c>
    </row>
    <row r="98" spans="1:12" x14ac:dyDescent="0.2">
      <c r="A98" s="20">
        <v>64</v>
      </c>
      <c r="B98" s="21" t="s">
        <v>73</v>
      </c>
      <c r="C98" s="8">
        <v>5.12</v>
      </c>
      <c r="D98" s="9">
        <f>[1]ввод!B66</f>
        <v>17</v>
      </c>
      <c r="E98" s="10">
        <f t="shared" si="19"/>
        <v>3.3203125</v>
      </c>
      <c r="F98" s="11">
        <f>[1]ввод!F66</f>
        <v>2206</v>
      </c>
      <c r="G98" s="10">
        <f t="shared" si="20"/>
        <v>430.859375</v>
      </c>
      <c r="H98" s="11">
        <f>[1]ввод!J66</f>
        <v>2</v>
      </c>
      <c r="I98" s="10">
        <f t="shared" si="21"/>
        <v>0.390625</v>
      </c>
      <c r="J98" s="9">
        <f>[1]ввод!N66</f>
        <v>353</v>
      </c>
      <c r="K98" s="10">
        <f t="shared" si="22"/>
        <v>68.9453125</v>
      </c>
      <c r="L98" s="12">
        <f t="shared" si="17"/>
        <v>503.515625</v>
      </c>
    </row>
    <row r="99" spans="1:12" x14ac:dyDescent="0.2">
      <c r="A99" s="20">
        <v>65</v>
      </c>
      <c r="B99" s="21" t="s">
        <v>73</v>
      </c>
      <c r="C99" s="8">
        <v>5.12</v>
      </c>
      <c r="D99" s="9">
        <f>[1]ввод!B67</f>
        <v>22</v>
      </c>
      <c r="E99" s="10">
        <f t="shared" si="19"/>
        <v>4.296875</v>
      </c>
      <c r="F99" s="11">
        <f>[1]ввод!F67</f>
        <v>1890</v>
      </c>
      <c r="G99" s="10">
        <f t="shared" si="20"/>
        <v>369.140625</v>
      </c>
      <c r="H99" s="11">
        <f>[1]ввод!J67</f>
        <v>0</v>
      </c>
      <c r="I99" s="10">
        <f t="shared" si="21"/>
        <v>0</v>
      </c>
      <c r="J99" s="9">
        <f>[1]ввод!N67</f>
        <v>458</v>
      </c>
      <c r="K99" s="10">
        <f t="shared" si="22"/>
        <v>89.453125</v>
      </c>
      <c r="L99" s="12">
        <f t="shared" si="17"/>
        <v>462.890625</v>
      </c>
    </row>
    <row r="100" spans="1:12" x14ac:dyDescent="0.2">
      <c r="A100" s="20">
        <v>66</v>
      </c>
      <c r="B100" s="21" t="s">
        <v>73</v>
      </c>
      <c r="C100" s="8">
        <v>5.12</v>
      </c>
      <c r="D100" s="9">
        <f>[1]ввод!B68</f>
        <v>6</v>
      </c>
      <c r="E100" s="10">
        <f t="shared" si="19"/>
        <v>1.171875</v>
      </c>
      <c r="F100" s="11">
        <f>[1]ввод!F68</f>
        <v>1604</v>
      </c>
      <c r="G100" s="10">
        <f t="shared" si="20"/>
        <v>313.28125</v>
      </c>
      <c r="H100" s="11">
        <f>[1]ввод!J68</f>
        <v>0</v>
      </c>
      <c r="I100" s="10">
        <f t="shared" si="21"/>
        <v>0</v>
      </c>
      <c r="J100" s="9">
        <f>[1]ввод!N68</f>
        <v>317</v>
      </c>
      <c r="K100" s="10">
        <f t="shared" si="22"/>
        <v>61.9140625</v>
      </c>
      <c r="L100" s="12">
        <f t="shared" si="17"/>
        <v>376.3671875</v>
      </c>
    </row>
    <row r="101" spans="1:12" x14ac:dyDescent="0.2">
      <c r="A101" s="20">
        <v>80</v>
      </c>
      <c r="B101" s="21" t="s">
        <v>73</v>
      </c>
      <c r="C101" s="8">
        <v>5.12</v>
      </c>
      <c r="D101" s="9">
        <f>[1]ввод!B82</f>
        <v>19</v>
      </c>
      <c r="E101" s="10">
        <f>D101/C101</f>
        <v>3.7109375</v>
      </c>
      <c r="F101" s="11">
        <f>[1]ввод!F82</f>
        <v>1649</v>
      </c>
      <c r="G101" s="10">
        <f>F101/C101</f>
        <v>322.0703125</v>
      </c>
      <c r="H101" s="11">
        <f>[1]ввод!J82</f>
        <v>1</v>
      </c>
      <c r="I101" s="10">
        <f t="shared" si="21"/>
        <v>0.1953125</v>
      </c>
      <c r="J101" s="9">
        <f>[1]ввод!N82</f>
        <v>399</v>
      </c>
      <c r="K101" s="10">
        <f>J101/C101</f>
        <v>77.9296875</v>
      </c>
      <c r="L101" s="12">
        <f t="shared" si="17"/>
        <v>403.90625</v>
      </c>
    </row>
    <row r="102" spans="1:12" x14ac:dyDescent="0.2">
      <c r="A102" s="20">
        <v>78</v>
      </c>
      <c r="B102" s="21" t="s">
        <v>73</v>
      </c>
      <c r="C102" s="8">
        <v>5.12</v>
      </c>
      <c r="D102" s="9">
        <f>[1]ввод!B85</f>
        <v>18</v>
      </c>
      <c r="E102" s="10">
        <f>D102/C102</f>
        <v>3.515625</v>
      </c>
      <c r="F102" s="11">
        <f>[1]ввод!F85</f>
        <v>1714</v>
      </c>
      <c r="G102" s="10">
        <f>F102/C102</f>
        <v>334.765625</v>
      </c>
      <c r="H102" s="11">
        <f>[1]ввод!J85</f>
        <v>0</v>
      </c>
      <c r="I102" s="10">
        <f>H102/C102</f>
        <v>0</v>
      </c>
      <c r="J102" s="9">
        <f>[1]ввод!N85</f>
        <v>216</v>
      </c>
      <c r="K102" s="10">
        <f>J102/C102</f>
        <v>42.1875</v>
      </c>
      <c r="L102" s="12">
        <f>E102+G102+I102+K102</f>
        <v>380.46875</v>
      </c>
    </row>
    <row r="103" spans="1:12" x14ac:dyDescent="0.2">
      <c r="A103" s="114" t="s">
        <v>74</v>
      </c>
      <c r="B103" s="115"/>
      <c r="C103" s="8">
        <v>5.12</v>
      </c>
      <c r="D103" s="14">
        <f>SUM(D95:D102)</f>
        <v>116</v>
      </c>
      <c r="E103" s="15">
        <f>D103/C103/COUNT(C95:C102)</f>
        <v>2.83203125</v>
      </c>
      <c r="F103" s="14">
        <f>SUM(F95:F102)</f>
        <v>13271</v>
      </c>
      <c r="G103" s="15">
        <f>F103/C103/COUNT(C95:C102)</f>
        <v>323.9990234375</v>
      </c>
      <c r="H103" s="14">
        <f>SUM(H95:H102)</f>
        <v>5</v>
      </c>
      <c r="I103" s="15">
        <f>H103/C103/COUNT(C95:C102)</f>
        <v>0.1220703125</v>
      </c>
      <c r="J103" s="14">
        <f>SUM(J95:J102)</f>
        <v>2450</v>
      </c>
      <c r="K103" s="15">
        <f>J103/C103/COUNT(C95:C102)</f>
        <v>59.814453125</v>
      </c>
      <c r="L103" s="17">
        <f t="shared" si="17"/>
        <v>386.767578125</v>
      </c>
    </row>
    <row r="104" spans="1:12" x14ac:dyDescent="0.2">
      <c r="A104" s="20">
        <v>67</v>
      </c>
      <c r="B104" s="21" t="s">
        <v>75</v>
      </c>
      <c r="C104" s="8">
        <v>5.12</v>
      </c>
      <c r="D104" s="9">
        <f>[1]ввод!B69</f>
        <v>10</v>
      </c>
      <c r="E104" s="10">
        <f t="shared" ref="E104:E109" si="23">D104/C104</f>
        <v>1.953125</v>
      </c>
      <c r="F104" s="11">
        <f>[1]ввод!F69</f>
        <v>3472</v>
      </c>
      <c r="G104" s="10">
        <f t="shared" ref="G104:G109" si="24">F104/C104</f>
        <v>678.125</v>
      </c>
      <c r="H104" s="11">
        <f>[1]ввод!J69</f>
        <v>1</v>
      </c>
      <c r="I104" s="10">
        <f t="shared" ref="I104:I109" si="25">H104/C104</f>
        <v>0.1953125</v>
      </c>
      <c r="J104" s="9">
        <f>[1]ввод!N69</f>
        <v>214</v>
      </c>
      <c r="K104" s="10">
        <f t="shared" ref="K104:K109" si="26">J104/C104</f>
        <v>41.796875</v>
      </c>
      <c r="L104" s="12">
        <f t="shared" si="17"/>
        <v>722.0703125</v>
      </c>
    </row>
    <row r="105" spans="1:12" x14ac:dyDescent="0.2">
      <c r="A105" s="20">
        <v>68</v>
      </c>
      <c r="B105" s="21" t="s">
        <v>75</v>
      </c>
      <c r="C105" s="8">
        <v>5.12</v>
      </c>
      <c r="D105" s="9">
        <f>[1]ввод!B70</f>
        <v>15</v>
      </c>
      <c r="E105" s="10">
        <f t="shared" si="23"/>
        <v>2.9296875</v>
      </c>
      <c r="F105" s="11">
        <f>[1]ввод!F70</f>
        <v>1325</v>
      </c>
      <c r="G105" s="10">
        <f t="shared" si="24"/>
        <v>258.7890625</v>
      </c>
      <c r="H105" s="11">
        <f>[1]ввод!J70</f>
        <v>0</v>
      </c>
      <c r="I105" s="10">
        <f t="shared" si="25"/>
        <v>0</v>
      </c>
      <c r="J105" s="9">
        <f>[1]ввод!N70</f>
        <v>422</v>
      </c>
      <c r="K105" s="10">
        <f t="shared" si="26"/>
        <v>82.421875</v>
      </c>
      <c r="L105" s="12">
        <f t="shared" si="17"/>
        <v>344.140625</v>
      </c>
    </row>
    <row r="106" spans="1:12" x14ac:dyDescent="0.2">
      <c r="A106" s="20">
        <v>69</v>
      </c>
      <c r="B106" s="21" t="s">
        <v>75</v>
      </c>
      <c r="C106" s="8">
        <v>5.12</v>
      </c>
      <c r="D106" s="9">
        <f>[1]ввод!B71</f>
        <v>4</v>
      </c>
      <c r="E106" s="10">
        <f t="shared" si="23"/>
        <v>0.78125</v>
      </c>
      <c r="F106" s="11">
        <f>[1]ввод!F71</f>
        <v>1086</v>
      </c>
      <c r="G106" s="10">
        <f t="shared" si="24"/>
        <v>212.109375</v>
      </c>
      <c r="H106" s="11">
        <f>[1]ввод!J71</f>
        <v>0</v>
      </c>
      <c r="I106" s="10">
        <f t="shared" si="25"/>
        <v>0</v>
      </c>
      <c r="J106" s="9">
        <f>[1]ввод!N71</f>
        <v>328</v>
      </c>
      <c r="K106" s="10">
        <f t="shared" si="26"/>
        <v>64.0625</v>
      </c>
      <c r="L106" s="12">
        <f t="shared" si="17"/>
        <v>276.953125</v>
      </c>
    </row>
    <row r="107" spans="1:12" x14ac:dyDescent="0.2">
      <c r="A107" s="20">
        <v>71</v>
      </c>
      <c r="B107" s="21" t="s">
        <v>75</v>
      </c>
      <c r="C107" s="8">
        <v>5.12</v>
      </c>
      <c r="D107" s="9">
        <f>[1]ввод!B73</f>
        <v>19</v>
      </c>
      <c r="E107" s="10">
        <f t="shared" si="23"/>
        <v>3.7109375</v>
      </c>
      <c r="F107" s="11">
        <f>[1]ввод!F73</f>
        <v>1460</v>
      </c>
      <c r="G107" s="10">
        <f t="shared" si="24"/>
        <v>285.15625</v>
      </c>
      <c r="H107" s="11">
        <f>[1]ввод!J73</f>
        <v>1</v>
      </c>
      <c r="I107" s="10">
        <f t="shared" si="25"/>
        <v>0.1953125</v>
      </c>
      <c r="J107" s="9">
        <f>[1]ввод!N73</f>
        <v>672</v>
      </c>
      <c r="K107" s="10">
        <f t="shared" si="26"/>
        <v>131.25</v>
      </c>
      <c r="L107" s="12">
        <f t="shared" si="17"/>
        <v>420.3125</v>
      </c>
    </row>
    <row r="108" spans="1:12" x14ac:dyDescent="0.2">
      <c r="A108" s="20">
        <v>72</v>
      </c>
      <c r="B108" s="21" t="s">
        <v>75</v>
      </c>
      <c r="C108" s="8">
        <v>5.12</v>
      </c>
      <c r="D108" s="9">
        <f>[1]ввод!B74</f>
        <v>20</v>
      </c>
      <c r="E108" s="10">
        <f t="shared" si="23"/>
        <v>3.90625</v>
      </c>
      <c r="F108" s="11">
        <f>[1]ввод!F74</f>
        <v>1689</v>
      </c>
      <c r="G108" s="10">
        <f t="shared" si="24"/>
        <v>329.8828125</v>
      </c>
      <c r="H108" s="11">
        <f>[1]ввод!J74</f>
        <v>1</v>
      </c>
      <c r="I108" s="10">
        <f t="shared" si="25"/>
        <v>0.1953125</v>
      </c>
      <c r="J108" s="9">
        <f>[1]ввод!N74</f>
        <v>343</v>
      </c>
      <c r="K108" s="10">
        <f t="shared" si="26"/>
        <v>66.9921875</v>
      </c>
      <c r="L108" s="12">
        <f t="shared" si="17"/>
        <v>400.9765625</v>
      </c>
    </row>
    <row r="109" spans="1:12" x14ac:dyDescent="0.2">
      <c r="A109" s="20">
        <v>9</v>
      </c>
      <c r="B109" s="21" t="s">
        <v>75</v>
      </c>
      <c r="C109" s="8">
        <v>5.12</v>
      </c>
      <c r="D109" s="9">
        <f>[1]ввод!B84</f>
        <v>23</v>
      </c>
      <c r="E109" s="10">
        <f t="shared" si="23"/>
        <v>4.4921875</v>
      </c>
      <c r="F109" s="11">
        <f>[1]ввод!F84</f>
        <v>1926</v>
      </c>
      <c r="G109" s="10">
        <f t="shared" si="24"/>
        <v>376.171875</v>
      </c>
      <c r="H109" s="11">
        <f>[1]ввод!J84</f>
        <v>0</v>
      </c>
      <c r="I109" s="10">
        <f t="shared" si="25"/>
        <v>0</v>
      </c>
      <c r="J109" s="9">
        <f>[1]ввод!N84</f>
        <v>669</v>
      </c>
      <c r="K109" s="10">
        <f t="shared" si="26"/>
        <v>130.6640625</v>
      </c>
      <c r="L109" s="12">
        <f>E109+G109+I109+K109</f>
        <v>511.328125</v>
      </c>
    </row>
    <row r="110" spans="1:12" x14ac:dyDescent="0.2">
      <c r="A110" s="114" t="s">
        <v>76</v>
      </c>
      <c r="B110" s="115"/>
      <c r="C110" s="8">
        <v>5.12</v>
      </c>
      <c r="D110" s="16">
        <f>SUM(D104:D109)</f>
        <v>91</v>
      </c>
      <c r="E110" s="15">
        <f>D110/C110/COUNT(C104:C109)</f>
        <v>2.9622395833333335</v>
      </c>
      <c r="F110" s="16">
        <f>SUM(F104:F109)</f>
        <v>10958</v>
      </c>
      <c r="G110" s="15">
        <f>F110/C110/COUNT(C104:C109)</f>
        <v>356.70572916666669</v>
      </c>
      <c r="H110" s="16">
        <f>SUM(H104:H109)</f>
        <v>3</v>
      </c>
      <c r="I110" s="15">
        <f>H110/C110/COUNT(C104:C109)</f>
        <v>9.765625E-2</v>
      </c>
      <c r="J110" s="16">
        <f>SUM(J104:J109)</f>
        <v>2648</v>
      </c>
      <c r="K110" s="15">
        <f>J110/C110/COUNT(C104:C109)</f>
        <v>86.197916666666671</v>
      </c>
      <c r="L110" s="17">
        <f t="shared" si="17"/>
        <v>445.96354166666669</v>
      </c>
    </row>
    <row r="111" spans="1:12" ht="13.5" thickBot="1" x14ac:dyDescent="0.25">
      <c r="A111" s="116" t="s">
        <v>77</v>
      </c>
      <c r="B111" s="117"/>
      <c r="C111" s="8">
        <v>5.12</v>
      </c>
      <c r="D111" s="23">
        <f>SUM(D11:D12)+SUM(D14:D16)+SUM(D18:D19)+SUM(D21:D25)+SUM(D27:D31)+SUM(D33:D36)+SUM(D38:D39)+SUM(D41:D43)+SUM(D45:D48)+SUM(D50:D53) +SUM(D55:D60)+ SUM(D62:D65)+SUM(D67:D68)+SUM(D70:D72)+SUM(D74:D75)+SUM(D77:D79)+SUM(D81:D90)+SUM(D92:D93)+SUM(D95:D102)+SUM(D104:D109)</f>
        <v>922</v>
      </c>
      <c r="E111" s="24">
        <f>D111/C111/80</f>
        <v>2.2509765625</v>
      </c>
      <c r="F111" s="23">
        <f>SUM(F11:F12)+SUM(F14:F16)+SUM(F18:F19)+SUM(F21:F25)+SUM(F27:F31)+SUM(F33:F36)+SUM(F38:F39)+SUM(F41:F43)+SUM(F45:F48)+SUM(F50:F53) +SUM(F55:F60)+ SUM(F62:F65)+SUM(F67:F68)+SUM(F70:F72)+SUM(F74:F75)+SUM(F77:F79)+SUM(F81:F90)+SUM(F92:F93)+SUM(F95:F102)+SUM(F104:F109)</f>
        <v>94406</v>
      </c>
      <c r="G111" s="24">
        <f>F111/C111/80</f>
        <v>230.4833984375</v>
      </c>
      <c r="H111" s="23">
        <f>SUM(H11:H12)+SUM(H14:H16)+SUM(H18:H19)+SUM(H21:H25)+SUM(H27:H31)+SUM(H33:H36)+SUM(H38:H39)+SUM(H41:H43)+SUM(H45:H48)+SUM(H50:H53) +SUM(H55:H60)+ SUM(H62:H65)+SUM(H67:H68)+SUM(H70:H72)+SUM(H74:H75)+SUM(H77:H79)+SUM(H81:H90)+SUM(H92:H93)+SUM(H95:H102)+SUM(H104:H109)</f>
        <v>50</v>
      </c>
      <c r="I111" s="24">
        <f>H111/C111/80</f>
        <v>0.1220703125</v>
      </c>
      <c r="J111" s="23">
        <f>SUM(J11:J12)+SUM(J14:J16)+SUM(J18:J19)+SUM(J21:J25)+SUM(J27:J31)+SUM(J33:J36)+SUM(J38:J39)+SUM(J41:J43)+SUM(J45:J48)+SUM(J50:J53) +SUM(J55:J60)+ SUM(J62:J65)+SUM(J67:J68)+SUM(J70:J72)+SUM(J74:J75)+SUM(J77:J79)+SUM(J81:J90)+SUM(J92:J93)+SUM(J95:J102)+SUM(J104:J109)</f>
        <v>21105</v>
      </c>
      <c r="K111" s="25">
        <f>J111/C111/80</f>
        <v>51.52587890625</v>
      </c>
      <c r="L111" s="26">
        <f>E111+G111+I111+K111</f>
        <v>284.38232421875</v>
      </c>
    </row>
    <row r="114" spans="1:12" ht="12.75" customHeight="1" x14ac:dyDescent="0.2">
      <c r="A114" s="118"/>
      <c r="B114" s="118"/>
      <c r="C114" s="118"/>
      <c r="D114" s="118"/>
    </row>
    <row r="115" spans="1:12" x14ac:dyDescent="0.2">
      <c r="A115" s="118"/>
      <c r="B115" s="118"/>
      <c r="C115" s="118"/>
      <c r="D115" s="118"/>
    </row>
    <row r="116" spans="1:12" x14ac:dyDescent="0.2">
      <c r="A116" s="118"/>
      <c r="B116" s="118"/>
      <c r="C116" s="118"/>
      <c r="D116" s="118"/>
    </row>
    <row r="118" spans="1:12" x14ac:dyDescent="0.2">
      <c r="A118" s="27"/>
      <c r="B118" s="27"/>
      <c r="C118" s="28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1:12" x14ac:dyDescent="0.2">
      <c r="A119" s="27"/>
      <c r="B119" s="27"/>
      <c r="C119" s="28"/>
      <c r="D119" s="27"/>
      <c r="E119" s="27"/>
      <c r="F119" s="27"/>
      <c r="G119" s="27"/>
      <c r="H119" s="27"/>
      <c r="I119" s="27"/>
      <c r="J119" s="27"/>
      <c r="K119" s="27"/>
      <c r="L119" s="27"/>
    </row>
  </sheetData>
  <mergeCells count="41">
    <mergeCell ref="A1:L1"/>
    <mergeCell ref="A2:L2"/>
    <mergeCell ref="A3:A9"/>
    <mergeCell ref="B3:B9"/>
    <mergeCell ref="C3:C9"/>
    <mergeCell ref="D3:L4"/>
    <mergeCell ref="D5:E5"/>
    <mergeCell ref="F5:G5"/>
    <mergeCell ref="H5:I5"/>
    <mergeCell ref="J5:K5"/>
    <mergeCell ref="L5:L9"/>
    <mergeCell ref="D6:D9"/>
    <mergeCell ref="E6:E9"/>
    <mergeCell ref="F6:F9"/>
    <mergeCell ref="G6:G9"/>
    <mergeCell ref="H6:H9"/>
    <mergeCell ref="I6:I9"/>
    <mergeCell ref="J6:J9"/>
    <mergeCell ref="K6:K9"/>
    <mergeCell ref="A66:B66"/>
    <mergeCell ref="A13:B13"/>
    <mergeCell ref="A17:B17"/>
    <mergeCell ref="A20:B20"/>
    <mergeCell ref="A26:B26"/>
    <mergeCell ref="A32:B32"/>
    <mergeCell ref="A37:B37"/>
    <mergeCell ref="A40:B40"/>
    <mergeCell ref="A44:B44"/>
    <mergeCell ref="A49:B49"/>
    <mergeCell ref="A54:B54"/>
    <mergeCell ref="A61:B61"/>
    <mergeCell ref="A103:B103"/>
    <mergeCell ref="A110:B110"/>
    <mergeCell ref="A111:B111"/>
    <mergeCell ref="A114:D116"/>
    <mergeCell ref="A69:B69"/>
    <mergeCell ref="A73:B73"/>
    <mergeCell ref="A76:B76"/>
    <mergeCell ref="A80:B80"/>
    <mergeCell ref="A91:B91"/>
    <mergeCell ref="A94:B94"/>
  </mergeCells>
  <pageMargins left="0.78740157480314965" right="0.78740157480314965" top="0.78740157480314965" bottom="0.78740157480314965" header="0.51181102362204722" footer="0.51181102362204722"/>
  <pageSetup paperSize="9" scale="61" orientation="portrait" r:id="rId1"/>
  <headerFooter alignWithMargins="0"/>
  <rowBreaks count="1" manualBreakCount="1">
    <brk id="6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Z123"/>
  <sheetViews>
    <sheetView zoomScale="90" zoomScaleNormal="90" zoomScaleSheetLayoutView="75" workbookViewId="0">
      <pane xSplit="7" ySplit="10" topLeftCell="H62" activePane="bottomRight" state="frozen"/>
      <selection pane="topRight" activeCell="H1" sqref="H1"/>
      <selection pane="bottomLeft" activeCell="A14" sqref="A14"/>
      <selection pane="bottomRight" activeCell="Y74" sqref="Y74"/>
    </sheetView>
  </sheetViews>
  <sheetFormatPr defaultRowHeight="12.75" x14ac:dyDescent="0.2"/>
  <cols>
    <col min="1" max="1" width="8.7109375" customWidth="1"/>
    <col min="2" max="2" width="32" customWidth="1"/>
    <col min="3" max="3" width="1" style="106" customWidth="1"/>
    <col min="4" max="5" width="8.7109375" customWidth="1"/>
    <col min="6" max="6" width="11" customWidth="1"/>
    <col min="7" max="7" width="10.85546875" customWidth="1"/>
    <col min="8" max="8" width="10.28515625" customWidth="1"/>
    <col min="9" max="9" width="11" customWidth="1"/>
    <col min="10" max="10" width="9.85546875" customWidth="1"/>
    <col min="11" max="11" width="10.7109375" customWidth="1"/>
    <col min="12" max="12" width="10.42578125" customWidth="1"/>
    <col min="13" max="13" width="6.140625" customWidth="1"/>
    <col min="14" max="14" width="7.7109375" customWidth="1"/>
    <col min="15" max="15" width="5.140625" customWidth="1"/>
    <col min="16" max="16" width="6.7109375" customWidth="1"/>
    <col min="17" max="17" width="9.140625" customWidth="1"/>
    <col min="18" max="18" width="4.28515625" customWidth="1"/>
    <col min="19" max="19" width="4.42578125" customWidth="1"/>
    <col min="20" max="20" width="4.28515625" customWidth="1"/>
    <col min="21" max="21" width="6" customWidth="1"/>
    <col min="22" max="22" width="6.85546875" customWidth="1"/>
    <col min="23" max="23" width="6.7109375" customWidth="1"/>
    <col min="24" max="24" width="7" customWidth="1"/>
  </cols>
  <sheetData>
    <row r="1" spans="1:24" ht="20.25" x14ac:dyDescent="0.3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</row>
    <row r="2" spans="1:24" ht="15.6" customHeight="1" thickBot="1" x14ac:dyDescent="0.25">
      <c r="A2" s="186" t="s">
        <v>78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</row>
    <row r="3" spans="1:24" ht="12.75" customHeight="1" x14ac:dyDescent="0.2">
      <c r="A3" s="187" t="s">
        <v>79</v>
      </c>
      <c r="B3" s="132" t="s">
        <v>80</v>
      </c>
      <c r="C3" s="190" t="s">
        <v>81</v>
      </c>
      <c r="D3" s="193" t="s">
        <v>82</v>
      </c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4"/>
      <c r="V3" s="197" t="s">
        <v>83</v>
      </c>
      <c r="W3" s="198"/>
      <c r="X3" s="141"/>
    </row>
    <row r="4" spans="1:24" ht="4.9000000000000004" customHeight="1" thickBot="1" x14ac:dyDescent="0.25">
      <c r="A4" s="188"/>
      <c r="B4" s="133"/>
      <c r="C4" s="191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6"/>
      <c r="V4" s="199"/>
      <c r="W4" s="200"/>
      <c r="X4" s="201"/>
    </row>
    <row r="5" spans="1:24" ht="13.15" customHeight="1" thickBot="1" x14ac:dyDescent="0.25">
      <c r="A5" s="188"/>
      <c r="B5" s="133"/>
      <c r="C5" s="191"/>
      <c r="D5" s="202" t="s">
        <v>84</v>
      </c>
      <c r="E5" s="147"/>
      <c r="F5" s="146" t="s">
        <v>85</v>
      </c>
      <c r="G5" s="147"/>
      <c r="H5" s="146" t="s">
        <v>86</v>
      </c>
      <c r="I5" s="147"/>
      <c r="J5" s="148" t="s">
        <v>87</v>
      </c>
      <c r="K5" s="149"/>
      <c r="L5" s="170" t="s">
        <v>88</v>
      </c>
      <c r="M5" s="173" t="s">
        <v>89</v>
      </c>
      <c r="N5" s="174"/>
      <c r="O5" s="174"/>
      <c r="P5" s="175"/>
      <c r="Q5" s="176" t="s">
        <v>90</v>
      </c>
      <c r="R5" s="179" t="s">
        <v>91</v>
      </c>
      <c r="S5" s="180"/>
      <c r="T5" s="180"/>
      <c r="U5" s="181"/>
      <c r="V5" s="164" t="s">
        <v>6</v>
      </c>
      <c r="W5" s="164" t="s">
        <v>92</v>
      </c>
      <c r="X5" s="164" t="s">
        <v>8</v>
      </c>
    </row>
    <row r="6" spans="1:24" ht="13.7" customHeight="1" thickBot="1" x14ac:dyDescent="0.25">
      <c r="A6" s="188"/>
      <c r="B6" s="133"/>
      <c r="C6" s="191"/>
      <c r="D6" s="124" t="s">
        <v>93</v>
      </c>
      <c r="E6" s="159" t="s">
        <v>12</v>
      </c>
      <c r="F6" s="124" t="s">
        <v>93</v>
      </c>
      <c r="G6" s="159" t="s">
        <v>12</v>
      </c>
      <c r="H6" s="121" t="s">
        <v>93</v>
      </c>
      <c r="I6" s="167" t="s">
        <v>12</v>
      </c>
      <c r="J6" s="124" t="s">
        <v>93</v>
      </c>
      <c r="K6" s="159" t="s">
        <v>12</v>
      </c>
      <c r="L6" s="171"/>
      <c r="M6" s="203" t="s">
        <v>84</v>
      </c>
      <c r="N6" s="203" t="s">
        <v>94</v>
      </c>
      <c r="O6" s="203" t="s">
        <v>95</v>
      </c>
      <c r="P6" s="203" t="s">
        <v>96</v>
      </c>
      <c r="Q6" s="177"/>
      <c r="R6" s="182"/>
      <c r="S6" s="183"/>
      <c r="T6" s="183"/>
      <c r="U6" s="184"/>
      <c r="V6" s="165"/>
      <c r="W6" s="165"/>
      <c r="X6" s="165"/>
    </row>
    <row r="7" spans="1:24" ht="12.75" customHeight="1" x14ac:dyDescent="0.2">
      <c r="A7" s="188"/>
      <c r="B7" s="133"/>
      <c r="C7" s="191"/>
      <c r="D7" s="125"/>
      <c r="E7" s="160"/>
      <c r="F7" s="125"/>
      <c r="G7" s="160"/>
      <c r="H7" s="122"/>
      <c r="I7" s="168"/>
      <c r="J7" s="125"/>
      <c r="K7" s="160"/>
      <c r="L7" s="171"/>
      <c r="M7" s="203"/>
      <c r="N7" s="203"/>
      <c r="O7" s="203"/>
      <c r="P7" s="203"/>
      <c r="Q7" s="177"/>
      <c r="R7" s="124" t="s">
        <v>97</v>
      </c>
      <c r="S7" s="124" t="s">
        <v>98</v>
      </c>
      <c r="T7" s="124" t="s">
        <v>99</v>
      </c>
      <c r="U7" s="159" t="s">
        <v>100</v>
      </c>
      <c r="V7" s="165"/>
      <c r="W7" s="165"/>
      <c r="X7" s="165"/>
    </row>
    <row r="8" spans="1:24" ht="15.6" customHeight="1" x14ac:dyDescent="0.2">
      <c r="A8" s="188"/>
      <c r="B8" s="133"/>
      <c r="C8" s="191"/>
      <c r="D8" s="125"/>
      <c r="E8" s="160"/>
      <c r="F8" s="125"/>
      <c r="G8" s="160"/>
      <c r="H8" s="122"/>
      <c r="I8" s="168"/>
      <c r="J8" s="125"/>
      <c r="K8" s="160"/>
      <c r="L8" s="171"/>
      <c r="M8" s="203"/>
      <c r="N8" s="203"/>
      <c r="O8" s="203"/>
      <c r="P8" s="203"/>
      <c r="Q8" s="177"/>
      <c r="R8" s="125"/>
      <c r="S8" s="125"/>
      <c r="T8" s="125"/>
      <c r="U8" s="160"/>
      <c r="V8" s="165"/>
      <c r="W8" s="165"/>
      <c r="X8" s="165"/>
    </row>
    <row r="9" spans="1:24" ht="67.150000000000006" customHeight="1" thickBot="1" x14ac:dyDescent="0.25">
      <c r="A9" s="189"/>
      <c r="B9" s="134"/>
      <c r="C9" s="192"/>
      <c r="D9" s="126"/>
      <c r="E9" s="161"/>
      <c r="F9" s="126"/>
      <c r="G9" s="161"/>
      <c r="H9" s="123"/>
      <c r="I9" s="169"/>
      <c r="J9" s="126"/>
      <c r="K9" s="161"/>
      <c r="L9" s="172"/>
      <c r="M9" s="204"/>
      <c r="N9" s="204"/>
      <c r="O9" s="204"/>
      <c r="P9" s="204"/>
      <c r="Q9" s="178"/>
      <c r="R9" s="126"/>
      <c r="S9" s="126"/>
      <c r="T9" s="126"/>
      <c r="U9" s="161"/>
      <c r="V9" s="166"/>
      <c r="W9" s="166"/>
      <c r="X9" s="166"/>
    </row>
    <row r="10" spans="1:24" ht="13.5" thickBot="1" x14ac:dyDescent="0.25">
      <c r="A10" s="30">
        <v>1</v>
      </c>
      <c r="B10" s="31" t="s">
        <v>13</v>
      </c>
      <c r="C10" s="3"/>
      <c r="D10" s="30">
        <v>3</v>
      </c>
      <c r="E10" s="30">
        <v>4</v>
      </c>
      <c r="F10" s="30">
        <v>5</v>
      </c>
      <c r="G10" s="30">
        <v>6</v>
      </c>
      <c r="H10" s="30">
        <v>7</v>
      </c>
      <c r="I10" s="30">
        <v>8</v>
      </c>
      <c r="J10" s="30">
        <v>9</v>
      </c>
      <c r="K10" s="32">
        <v>10</v>
      </c>
      <c r="L10" s="30">
        <v>11</v>
      </c>
      <c r="M10" s="32">
        <v>12</v>
      </c>
      <c r="N10" s="30">
        <v>13</v>
      </c>
      <c r="O10" s="30">
        <v>14</v>
      </c>
      <c r="P10" s="30">
        <v>15</v>
      </c>
      <c r="Q10" s="33">
        <v>16</v>
      </c>
      <c r="R10" s="30">
        <v>17</v>
      </c>
      <c r="S10" s="32">
        <v>18</v>
      </c>
      <c r="T10" s="32">
        <v>19</v>
      </c>
      <c r="U10" s="30">
        <v>20</v>
      </c>
      <c r="V10" s="32">
        <v>21</v>
      </c>
      <c r="W10" s="30">
        <v>22</v>
      </c>
      <c r="X10" s="30">
        <v>23</v>
      </c>
    </row>
    <row r="11" spans="1:24" x14ac:dyDescent="0.2">
      <c r="A11" s="34">
        <v>5</v>
      </c>
      <c r="B11" s="35" t="s">
        <v>14</v>
      </c>
      <c r="C11" s="36">
        <v>5.12</v>
      </c>
      <c r="D11" s="37">
        <f>[1]ввод!C7</f>
        <v>7</v>
      </c>
      <c r="E11" s="38">
        <f>D11/C11</f>
        <v>1.3671875</v>
      </c>
      <c r="F11" s="39">
        <f>[1]ввод!G7</f>
        <v>1145</v>
      </c>
      <c r="G11" s="38">
        <f>F11/C11</f>
        <v>223.6328125</v>
      </c>
      <c r="H11" s="39">
        <f>[1]ввод!K7</f>
        <v>1</v>
      </c>
      <c r="I11" s="38">
        <f>H11/C11</f>
        <v>0.1953125</v>
      </c>
      <c r="J11" s="37">
        <f>[1]ввод!O7</f>
        <v>246</v>
      </c>
      <c r="K11" s="38">
        <f>J11/C11</f>
        <v>48.046875</v>
      </c>
      <c r="L11" s="38">
        <f>E11+G11+I11+K11</f>
        <v>273.2421875</v>
      </c>
      <c r="M11" s="39">
        <f>[1]ввод!Q7</f>
        <v>8</v>
      </c>
      <c r="N11" s="39">
        <f>[1]ввод!R7</f>
        <v>326</v>
      </c>
      <c r="O11" s="39">
        <f>[1]ввод!S7</f>
        <v>1</v>
      </c>
      <c r="P11" s="39">
        <f>[1]ввод!T7</f>
        <v>20</v>
      </c>
      <c r="Q11" s="40">
        <f>L11+M11/C11+N11/C11+O11/C11+P11/C11</f>
        <v>342.578125</v>
      </c>
      <c r="R11" s="37">
        <f>[1]ввод!D7</f>
        <v>0</v>
      </c>
      <c r="S11" s="37">
        <f>[1]ввод!H7</f>
        <v>0</v>
      </c>
      <c r="T11" s="37">
        <f>[1]ввод!L7</f>
        <v>0</v>
      </c>
      <c r="U11" s="37">
        <f>[1]ввод!P7</f>
        <v>0</v>
      </c>
      <c r="V11" s="37">
        <f>[1]ввод!E7</f>
        <v>3</v>
      </c>
      <c r="W11" s="37">
        <f>[1]ввод!I7</f>
        <v>15</v>
      </c>
      <c r="X11" s="41">
        <f>[1]ввод!M7</f>
        <v>0</v>
      </c>
    </row>
    <row r="12" spans="1:24" ht="13.5" thickBot="1" x14ac:dyDescent="0.25">
      <c r="A12" s="42">
        <v>6</v>
      </c>
      <c r="B12" s="43" t="s">
        <v>14</v>
      </c>
      <c r="C12" s="36">
        <v>5.12</v>
      </c>
      <c r="D12" s="44">
        <f>[1]ввод!C8</f>
        <v>3</v>
      </c>
      <c r="E12" s="45">
        <f>D12/C12</f>
        <v>0.5859375</v>
      </c>
      <c r="F12" s="46">
        <f>[1]ввод!G8</f>
        <v>504</v>
      </c>
      <c r="G12" s="45">
        <f>F12/C12</f>
        <v>98.4375</v>
      </c>
      <c r="H12" s="46">
        <f>[1]ввод!K8</f>
        <v>0</v>
      </c>
      <c r="I12" s="45">
        <f>H12/C12</f>
        <v>0</v>
      </c>
      <c r="J12" s="44">
        <f>[1]ввод!O8</f>
        <v>98</v>
      </c>
      <c r="K12" s="45">
        <f>J12/C12</f>
        <v>19.140625</v>
      </c>
      <c r="L12" s="45">
        <f>E12+G12+I12+K12</f>
        <v>118.1640625</v>
      </c>
      <c r="M12" s="46">
        <f>[1]ввод!Q8</f>
        <v>3</v>
      </c>
      <c r="N12" s="46">
        <f>[1]ввод!R8</f>
        <v>615</v>
      </c>
      <c r="O12" s="46">
        <f>[1]ввод!S8</f>
        <v>0</v>
      </c>
      <c r="P12" s="46">
        <f>[1]ввод!T8</f>
        <v>7</v>
      </c>
      <c r="Q12" s="47">
        <f>L12+M12/C12+N12/C12+O12/C12+P12/C12</f>
        <v>240.234375</v>
      </c>
      <c r="R12" s="44">
        <f>[1]ввод!D8</f>
        <v>0</v>
      </c>
      <c r="S12" s="44">
        <f>[1]ввод!H8</f>
        <v>0</v>
      </c>
      <c r="T12" s="44">
        <f>[1]ввод!L8</f>
        <v>0</v>
      </c>
      <c r="U12" s="44">
        <f>[1]ввод!P8</f>
        <v>0</v>
      </c>
      <c r="V12" s="44">
        <f>[1]ввод!E8</f>
        <v>1</v>
      </c>
      <c r="W12" s="44">
        <f>[1]ввод!I8</f>
        <v>10</v>
      </c>
      <c r="X12" s="48">
        <f>[1]ввод!M8</f>
        <v>0</v>
      </c>
    </row>
    <row r="13" spans="1:24" ht="15" customHeight="1" thickBot="1" x14ac:dyDescent="0.25">
      <c r="A13" s="162" t="s">
        <v>101</v>
      </c>
      <c r="B13" s="163"/>
      <c r="C13" s="36">
        <v>5.12</v>
      </c>
      <c r="D13" s="49">
        <f>D11+D12</f>
        <v>10</v>
      </c>
      <c r="E13" s="50">
        <f>D13/C13/COUNT(C11:C12)</f>
        <v>0.9765625</v>
      </c>
      <c r="F13" s="51">
        <f>F11+F12</f>
        <v>1649</v>
      </c>
      <c r="G13" s="50">
        <f>F13/C13/COUNT(C11:C12)</f>
        <v>161.03515625</v>
      </c>
      <c r="H13" s="51">
        <f>H11+H12</f>
        <v>1</v>
      </c>
      <c r="I13" s="50">
        <f>H13/C13/COUNT(C11:C12)</f>
        <v>9.765625E-2</v>
      </c>
      <c r="J13" s="49">
        <f>J11+J12</f>
        <v>344</v>
      </c>
      <c r="K13" s="50">
        <f>J13/C13/COUNT(C11:C12)</f>
        <v>33.59375</v>
      </c>
      <c r="L13" s="50">
        <f t="shared" ref="L13:L76" si="0">E13+G13+I13+K13</f>
        <v>195.703125</v>
      </c>
      <c r="M13" s="49">
        <f>M11+M12</f>
        <v>11</v>
      </c>
      <c r="N13" s="49">
        <f>N11+N12</f>
        <v>941</v>
      </c>
      <c r="O13" s="49">
        <f>O11+O12</f>
        <v>1</v>
      </c>
      <c r="P13" s="49">
        <f>P11+P12</f>
        <v>27</v>
      </c>
      <c r="Q13" s="52">
        <f>L13+M13/C13/COUNT(C11:C12)+N13/C13/COUNT(C11:C12)+O13/C13/COUNT(C11:C12)+P13/C13/COUNT(C11:C12)</f>
        <v>291.40625</v>
      </c>
      <c r="R13" s="49">
        <f t="shared" ref="R13:X13" si="1">R11+R12</f>
        <v>0</v>
      </c>
      <c r="S13" s="49">
        <f t="shared" si="1"/>
        <v>0</v>
      </c>
      <c r="T13" s="49">
        <f t="shared" si="1"/>
        <v>0</v>
      </c>
      <c r="U13" s="49">
        <f t="shared" si="1"/>
        <v>0</v>
      </c>
      <c r="V13" s="49">
        <f t="shared" si="1"/>
        <v>4</v>
      </c>
      <c r="W13" s="49">
        <f t="shared" si="1"/>
        <v>25</v>
      </c>
      <c r="X13" s="53">
        <f t="shared" si="1"/>
        <v>0</v>
      </c>
    </row>
    <row r="14" spans="1:24" x14ac:dyDescent="0.2">
      <c r="A14" s="54">
        <v>8</v>
      </c>
      <c r="B14" s="55" t="s">
        <v>16</v>
      </c>
      <c r="C14" s="36">
        <v>5.12</v>
      </c>
      <c r="D14" s="56">
        <f>[1]ввод!C10</f>
        <v>11</v>
      </c>
      <c r="E14" s="57">
        <f>D14/C14</f>
        <v>2.1484375</v>
      </c>
      <c r="F14" s="58">
        <f>[1]ввод!G10</f>
        <v>1204</v>
      </c>
      <c r="G14" s="57">
        <f>F14/C14</f>
        <v>235.15625</v>
      </c>
      <c r="H14" s="58">
        <f>[1]ввод!K10</f>
        <v>0</v>
      </c>
      <c r="I14" s="57">
        <f>H14/C14</f>
        <v>0</v>
      </c>
      <c r="J14" s="56">
        <f>[1]ввод!O10</f>
        <v>303</v>
      </c>
      <c r="K14" s="57">
        <f>J14/C14</f>
        <v>59.1796875</v>
      </c>
      <c r="L14" s="57">
        <f t="shared" si="0"/>
        <v>296.484375</v>
      </c>
      <c r="M14" s="58">
        <f>[1]ввод!Q10</f>
        <v>4</v>
      </c>
      <c r="N14" s="58">
        <f>[1]ввод!R10</f>
        <v>496</v>
      </c>
      <c r="O14" s="58">
        <f>[1]ввод!S10</f>
        <v>0</v>
      </c>
      <c r="P14" s="58">
        <f>[1]ввод!T10</f>
        <v>41</v>
      </c>
      <c r="Q14" s="59">
        <f>L14+M14/C14+N14/C14+O14/C14+P14/C14</f>
        <v>402.1484375</v>
      </c>
      <c r="R14" s="56">
        <f>[1]ввод!D10</f>
        <v>0</v>
      </c>
      <c r="S14" s="56">
        <f>[1]ввод!H10</f>
        <v>0</v>
      </c>
      <c r="T14" s="56">
        <f>[1]ввод!L10</f>
        <v>0</v>
      </c>
      <c r="U14" s="56">
        <f>[1]ввод!P10</f>
        <v>0</v>
      </c>
      <c r="V14" s="56">
        <f>[1]ввод!E10</f>
        <v>4</v>
      </c>
      <c r="W14" s="56">
        <f>[1]ввод!I10</f>
        <v>13</v>
      </c>
      <c r="X14" s="60">
        <f>[1]ввод!M10</f>
        <v>0</v>
      </c>
    </row>
    <row r="15" spans="1:24" x14ac:dyDescent="0.2">
      <c r="A15" s="6">
        <v>10</v>
      </c>
      <c r="B15" s="61" t="s">
        <v>16</v>
      </c>
      <c r="C15" s="36">
        <v>5.12</v>
      </c>
      <c r="D15" s="62">
        <f>[1]ввод!C12</f>
        <v>10</v>
      </c>
      <c r="E15" s="63">
        <f>D15/C15</f>
        <v>1.953125</v>
      </c>
      <c r="F15" s="64">
        <f>[1]ввод!G12</f>
        <v>1309</v>
      </c>
      <c r="G15" s="63">
        <f>F15/C15</f>
        <v>255.6640625</v>
      </c>
      <c r="H15" s="64">
        <f>[1]ввод!K12</f>
        <v>1</v>
      </c>
      <c r="I15" s="63">
        <f>H15/C15</f>
        <v>0.1953125</v>
      </c>
      <c r="J15" s="62">
        <f>[1]ввод!O12</f>
        <v>221</v>
      </c>
      <c r="K15" s="63">
        <f>J15/C15</f>
        <v>43.1640625</v>
      </c>
      <c r="L15" s="63">
        <f t="shared" si="0"/>
        <v>300.9765625</v>
      </c>
      <c r="M15" s="64">
        <f>[1]ввод!Q12</f>
        <v>1</v>
      </c>
      <c r="N15" s="64">
        <f>[1]ввод!R12</f>
        <v>730</v>
      </c>
      <c r="O15" s="64">
        <f>[1]ввод!S12</f>
        <v>2</v>
      </c>
      <c r="P15" s="64">
        <f>[1]ввод!T12</f>
        <v>22</v>
      </c>
      <c r="Q15" s="65">
        <f>L15+M15/C15+N15/C15+O15/C15+P15/C15</f>
        <v>448.4375</v>
      </c>
      <c r="R15" s="62">
        <f>[1]ввод!D12</f>
        <v>0</v>
      </c>
      <c r="S15" s="62">
        <f>[1]ввод!H12</f>
        <v>0</v>
      </c>
      <c r="T15" s="62">
        <f>[1]ввод!L12</f>
        <v>0</v>
      </c>
      <c r="U15" s="62">
        <f>[1]ввод!P12</f>
        <v>0</v>
      </c>
      <c r="V15" s="62">
        <f>[1]ввод!E12</f>
        <v>5</v>
      </c>
      <c r="W15" s="62">
        <f>[1]ввод!I12</f>
        <v>18</v>
      </c>
      <c r="X15" s="66">
        <f>[1]ввод!M12</f>
        <v>0</v>
      </c>
    </row>
    <row r="16" spans="1:24" ht="13.5" thickBot="1" x14ac:dyDescent="0.25">
      <c r="A16" s="42">
        <v>73</v>
      </c>
      <c r="B16" s="43" t="s">
        <v>16</v>
      </c>
      <c r="C16" s="36">
        <v>5.12</v>
      </c>
      <c r="D16" s="44">
        <f>[1]ввод!C75</f>
        <v>12</v>
      </c>
      <c r="E16" s="45">
        <f>D16/C16</f>
        <v>2.34375</v>
      </c>
      <c r="F16" s="46">
        <f>[1]ввод!G75</f>
        <v>1168</v>
      </c>
      <c r="G16" s="45">
        <f>F16/C16</f>
        <v>228.125</v>
      </c>
      <c r="H16" s="46">
        <f>[1]ввод!K75</f>
        <v>1</v>
      </c>
      <c r="I16" s="45">
        <f>H16/C16</f>
        <v>0.1953125</v>
      </c>
      <c r="J16" s="44">
        <f>[1]ввод!O75</f>
        <v>227</v>
      </c>
      <c r="K16" s="45">
        <f>J16/C16</f>
        <v>44.3359375</v>
      </c>
      <c r="L16" s="45">
        <f t="shared" si="0"/>
        <v>275</v>
      </c>
      <c r="M16" s="46">
        <f>[1]ввод!Q75</f>
        <v>2</v>
      </c>
      <c r="N16" s="46">
        <f>[1]ввод!R75</f>
        <v>415</v>
      </c>
      <c r="O16" s="46">
        <f>[1]ввод!S75</f>
        <v>2</v>
      </c>
      <c r="P16" s="46">
        <f>[1]ввод!T75</f>
        <v>10</v>
      </c>
      <c r="Q16" s="47">
        <f>L16+M16/C16+N16/C16+O16/C16+P16/C16</f>
        <v>358.7890625</v>
      </c>
      <c r="R16" s="44">
        <f>[1]ввод!D75</f>
        <v>0</v>
      </c>
      <c r="S16" s="44">
        <f>[1]ввод!H75</f>
        <v>0</v>
      </c>
      <c r="T16" s="44">
        <f>[1]ввод!L75</f>
        <v>0</v>
      </c>
      <c r="U16" s="44">
        <f>[1]ввод!P75</f>
        <v>0</v>
      </c>
      <c r="V16" s="44">
        <f>[1]ввод!E75</f>
        <v>3</v>
      </c>
      <c r="W16" s="44">
        <f>[1]ввод!I75</f>
        <v>10</v>
      </c>
      <c r="X16" s="48">
        <f>[1]ввод!M75</f>
        <v>0</v>
      </c>
    </row>
    <row r="17" spans="1:24" ht="13.7" customHeight="1" thickBot="1" x14ac:dyDescent="0.25">
      <c r="A17" s="162" t="s">
        <v>102</v>
      </c>
      <c r="B17" s="163"/>
      <c r="C17" s="36">
        <v>5.12</v>
      </c>
      <c r="D17" s="49">
        <f>SUM(D14:D16)</f>
        <v>33</v>
      </c>
      <c r="E17" s="50">
        <f>D17/C17/COUNT(C14:C16)</f>
        <v>2.1484375</v>
      </c>
      <c r="F17" s="49">
        <f>SUM(F14:F16)</f>
        <v>3681</v>
      </c>
      <c r="G17" s="50">
        <f>F17/C17/COUNT(C14:C16)</f>
        <v>239.6484375</v>
      </c>
      <c r="H17" s="49">
        <f>SUM(H14:H16)</f>
        <v>2</v>
      </c>
      <c r="I17" s="50">
        <f>H17/C17/COUNT(C14:C16)</f>
        <v>0.13020833333333334</v>
      </c>
      <c r="J17" s="49">
        <f>SUM(J14:J16)</f>
        <v>751</v>
      </c>
      <c r="K17" s="50">
        <f>J17/C17/COUNT(C14:C16)</f>
        <v>48.893229166666664</v>
      </c>
      <c r="L17" s="50">
        <f t="shared" si="0"/>
        <v>290.8203125</v>
      </c>
      <c r="M17" s="49">
        <f>SUM(M14:M16)</f>
        <v>7</v>
      </c>
      <c r="N17" s="49">
        <f>SUM(N14:N16)</f>
        <v>1641</v>
      </c>
      <c r="O17" s="49">
        <f>SUM(O14:O16)</f>
        <v>4</v>
      </c>
      <c r="P17" s="49">
        <f>SUM(P14:P16)</f>
        <v>73</v>
      </c>
      <c r="Q17" s="52">
        <f>L17+M17/C17/COUNT(C14:C16)+N17/C17/COUNT(C14:C16)+O17/C17/COUNT(C14:C16)+P17/C17/COUNT(C14:C16)</f>
        <v>403.12500000000006</v>
      </c>
      <c r="R17" s="49">
        <f t="shared" ref="R17:X17" si="2">SUM(R14:R16)</f>
        <v>0</v>
      </c>
      <c r="S17" s="49">
        <f t="shared" si="2"/>
        <v>0</v>
      </c>
      <c r="T17" s="49">
        <f t="shared" si="2"/>
        <v>0</v>
      </c>
      <c r="U17" s="49">
        <f t="shared" si="2"/>
        <v>0</v>
      </c>
      <c r="V17" s="49">
        <f t="shared" si="2"/>
        <v>12</v>
      </c>
      <c r="W17" s="49">
        <f t="shared" si="2"/>
        <v>41</v>
      </c>
      <c r="X17" s="49">
        <f t="shared" si="2"/>
        <v>0</v>
      </c>
    </row>
    <row r="18" spans="1:24" x14ac:dyDescent="0.2">
      <c r="A18" s="54">
        <v>12</v>
      </c>
      <c r="B18" s="55" t="s">
        <v>18</v>
      </c>
      <c r="C18" s="36">
        <v>5.12</v>
      </c>
      <c r="D18" s="56">
        <f>[1]ввод!C14</f>
        <v>14</v>
      </c>
      <c r="E18" s="57">
        <f t="shared" ref="E18:E24" si="3">D18/C18</f>
        <v>2.734375</v>
      </c>
      <c r="F18" s="58">
        <f>[1]ввод!G14</f>
        <v>1935</v>
      </c>
      <c r="G18" s="57">
        <f t="shared" ref="G18:G24" si="4">F18/C18</f>
        <v>377.9296875</v>
      </c>
      <c r="H18" s="58">
        <f>[1]ввод!K14</f>
        <v>0</v>
      </c>
      <c r="I18" s="57">
        <f>H18/C18</f>
        <v>0</v>
      </c>
      <c r="J18" s="56">
        <f>[1]ввод!O14</f>
        <v>431</v>
      </c>
      <c r="K18" s="57">
        <f t="shared" ref="K18:K24" si="5">J18/C18</f>
        <v>84.1796875</v>
      </c>
      <c r="L18" s="57">
        <f t="shared" si="0"/>
        <v>464.84375</v>
      </c>
      <c r="M18" s="58">
        <f>[1]ввод!Q14</f>
        <v>7</v>
      </c>
      <c r="N18" s="58">
        <f>[1]ввод!R14</f>
        <v>284</v>
      </c>
      <c r="O18" s="58">
        <f>[1]ввод!S14</f>
        <v>0</v>
      </c>
      <c r="P18" s="58">
        <f>[1]ввод!T14</f>
        <v>92</v>
      </c>
      <c r="Q18" s="59">
        <f>L18+M18/C18+N18/C18+O18/C18+P18/C18</f>
        <v>539.6484375</v>
      </c>
      <c r="R18" s="56">
        <f>[1]ввод!D14</f>
        <v>0</v>
      </c>
      <c r="S18" s="56">
        <f>[1]ввод!H14</f>
        <v>0</v>
      </c>
      <c r="T18" s="56">
        <f>[1]ввод!L14</f>
        <v>0</v>
      </c>
      <c r="U18" s="56">
        <f>[1]ввод!P14</f>
        <v>0</v>
      </c>
      <c r="V18" s="56">
        <f>[1]ввод!E14</f>
        <v>4</v>
      </c>
      <c r="W18" s="56">
        <f>[1]ввод!I14</f>
        <v>18</v>
      </c>
      <c r="X18" s="60">
        <f>[1]ввод!M14</f>
        <v>0</v>
      </c>
    </row>
    <row r="19" spans="1:24" ht="13.5" thickBot="1" x14ac:dyDescent="0.25">
      <c r="A19" s="42">
        <v>47</v>
      </c>
      <c r="B19" s="43" t="s">
        <v>19</v>
      </c>
      <c r="C19" s="36">
        <v>5.12</v>
      </c>
      <c r="D19" s="44">
        <f>[1]ввод!C49</f>
        <v>13</v>
      </c>
      <c r="E19" s="45">
        <f>D19/C19</f>
        <v>2.5390625</v>
      </c>
      <c r="F19" s="46">
        <f>[1]ввод!G49</f>
        <v>525</v>
      </c>
      <c r="G19" s="45">
        <f>F19/C19</f>
        <v>102.5390625</v>
      </c>
      <c r="H19" s="46">
        <f>[1]ввод!K49</f>
        <v>0</v>
      </c>
      <c r="I19" s="45">
        <f>H19/C19</f>
        <v>0</v>
      </c>
      <c r="J19" s="44">
        <f>[1]ввод!O49</f>
        <v>159</v>
      </c>
      <c r="K19" s="45">
        <f>J19/C19</f>
        <v>31.0546875</v>
      </c>
      <c r="L19" s="45">
        <f t="shared" si="0"/>
        <v>136.1328125</v>
      </c>
      <c r="M19" s="46">
        <f>[1]ввод!Q49</f>
        <v>0</v>
      </c>
      <c r="N19" s="46">
        <f>[1]ввод!R49</f>
        <v>199</v>
      </c>
      <c r="O19" s="46">
        <f>[1]ввод!S49</f>
        <v>0</v>
      </c>
      <c r="P19" s="46">
        <f>[1]ввод!T49</f>
        <v>39</v>
      </c>
      <c r="Q19" s="47">
        <f>L19+M19/C19+N19/C19+O19/C19+P19/C19</f>
        <v>182.6171875</v>
      </c>
      <c r="R19" s="44">
        <f>[1]ввод!D49</f>
        <v>0</v>
      </c>
      <c r="S19" s="44">
        <f>[1]ввод!H49</f>
        <v>0</v>
      </c>
      <c r="T19" s="44">
        <f>[1]ввод!L49</f>
        <v>0</v>
      </c>
      <c r="U19" s="44">
        <f>[1]ввод!P49</f>
        <v>0</v>
      </c>
      <c r="V19" s="44">
        <f>[1]ввод!E49</f>
        <v>1</v>
      </c>
      <c r="W19" s="44">
        <f>[1]ввод!I49</f>
        <v>1</v>
      </c>
      <c r="X19" s="48">
        <f>[1]ввод!M49</f>
        <v>0</v>
      </c>
    </row>
    <row r="20" spans="1:24" ht="14.25" customHeight="1" thickBot="1" x14ac:dyDescent="0.25">
      <c r="A20" s="162" t="s">
        <v>103</v>
      </c>
      <c r="B20" s="163"/>
      <c r="C20" s="36">
        <v>5.12</v>
      </c>
      <c r="D20" s="49">
        <f>D18+D19</f>
        <v>27</v>
      </c>
      <c r="E20" s="50">
        <f>D20/C20/COUNT(C18:C19)</f>
        <v>2.63671875</v>
      </c>
      <c r="F20" s="51">
        <f>F18+F19</f>
        <v>2460</v>
      </c>
      <c r="G20" s="50">
        <f>F20/C20/COUNT(C18:C19)</f>
        <v>240.234375</v>
      </c>
      <c r="H20" s="51">
        <f>H18+H19</f>
        <v>0</v>
      </c>
      <c r="I20" s="50">
        <f>H20/C20/COUNT(C18:C19)</f>
        <v>0</v>
      </c>
      <c r="J20" s="49">
        <f>J18+J19</f>
        <v>590</v>
      </c>
      <c r="K20" s="50">
        <f>J20/C20/COUNT(C18:C19)</f>
        <v>57.6171875</v>
      </c>
      <c r="L20" s="50">
        <f t="shared" si="0"/>
        <v>300.48828125</v>
      </c>
      <c r="M20" s="49">
        <f>M18+M19</f>
        <v>7</v>
      </c>
      <c r="N20" s="49">
        <f>N18+N19</f>
        <v>483</v>
      </c>
      <c r="O20" s="49">
        <f>O18+O19</f>
        <v>0</v>
      </c>
      <c r="P20" s="49">
        <f>P18+P19</f>
        <v>131</v>
      </c>
      <c r="Q20" s="52">
        <f>L20+M20/C20/COUNT(C18:C19)+N20/C20/COUNT(C18:C19)+O20/C20/COUNT(C18:C19)+P20/C20/COUNT(C18:C19)</f>
        <v>361.1328125</v>
      </c>
      <c r="R20" s="49">
        <f t="shared" ref="R20:X20" si="6">R18+R19</f>
        <v>0</v>
      </c>
      <c r="S20" s="49">
        <f t="shared" si="6"/>
        <v>0</v>
      </c>
      <c r="T20" s="49">
        <f t="shared" si="6"/>
        <v>0</v>
      </c>
      <c r="U20" s="49">
        <f t="shared" si="6"/>
        <v>0</v>
      </c>
      <c r="V20" s="49">
        <f t="shared" si="6"/>
        <v>5</v>
      </c>
      <c r="W20" s="49">
        <f t="shared" si="6"/>
        <v>19</v>
      </c>
      <c r="X20" s="53">
        <f t="shared" si="6"/>
        <v>0</v>
      </c>
    </row>
    <row r="21" spans="1:24" x14ac:dyDescent="0.2">
      <c r="A21" s="54">
        <v>15</v>
      </c>
      <c r="B21" s="55" t="s">
        <v>21</v>
      </c>
      <c r="C21" s="36">
        <v>5.12</v>
      </c>
      <c r="D21" s="56">
        <f>[1]ввод!C17</f>
        <v>4</v>
      </c>
      <c r="E21" s="57">
        <f t="shared" si="3"/>
        <v>0.78125</v>
      </c>
      <c r="F21" s="58">
        <f>[1]ввод!G17</f>
        <v>1668</v>
      </c>
      <c r="G21" s="57">
        <f t="shared" si="4"/>
        <v>325.78125</v>
      </c>
      <c r="H21" s="58">
        <f>[1]ввод!K17</f>
        <v>0</v>
      </c>
      <c r="I21" s="57">
        <f>H21/C21</f>
        <v>0</v>
      </c>
      <c r="J21" s="56">
        <f>[1]ввод!O17</f>
        <v>319</v>
      </c>
      <c r="K21" s="57">
        <f t="shared" si="5"/>
        <v>62.3046875</v>
      </c>
      <c r="L21" s="57">
        <f t="shared" si="0"/>
        <v>388.8671875</v>
      </c>
      <c r="M21" s="58">
        <f>[1]ввод!Q17</f>
        <v>8</v>
      </c>
      <c r="N21" s="58">
        <f>[1]ввод!R17</f>
        <v>406</v>
      </c>
      <c r="O21" s="58">
        <f>[1]ввод!S17</f>
        <v>0</v>
      </c>
      <c r="P21" s="58">
        <f>[1]ввод!T17</f>
        <v>30</v>
      </c>
      <c r="Q21" s="59">
        <f>L21+M21/C21+N21/C21+O21/C21+P21/C21</f>
        <v>475.5859375</v>
      </c>
      <c r="R21" s="56">
        <f>[1]ввод!D17</f>
        <v>0</v>
      </c>
      <c r="S21" s="56">
        <f>[1]ввод!H17</f>
        <v>0</v>
      </c>
      <c r="T21" s="56">
        <f>[1]ввод!L17</f>
        <v>0</v>
      </c>
      <c r="U21" s="56">
        <f>[1]ввод!P17</f>
        <v>0</v>
      </c>
      <c r="V21" s="56">
        <f>[1]ввод!E17</f>
        <v>3</v>
      </c>
      <c r="W21" s="56">
        <f>[1]ввод!I17</f>
        <v>9</v>
      </c>
      <c r="X21" s="60">
        <f>[1]ввод!M17</f>
        <v>0</v>
      </c>
    </row>
    <row r="22" spans="1:24" x14ac:dyDescent="0.2">
      <c r="A22" s="6">
        <v>16</v>
      </c>
      <c r="B22" s="61" t="s">
        <v>21</v>
      </c>
      <c r="C22" s="36">
        <v>5.12</v>
      </c>
      <c r="D22" s="62">
        <f>[1]ввод!C18</f>
        <v>12</v>
      </c>
      <c r="E22" s="63">
        <f t="shared" si="3"/>
        <v>2.34375</v>
      </c>
      <c r="F22" s="64">
        <f>[1]ввод!G18</f>
        <v>1652</v>
      </c>
      <c r="G22" s="63">
        <f t="shared" si="4"/>
        <v>322.65625</v>
      </c>
      <c r="H22" s="64">
        <f>[1]ввод!K18</f>
        <v>2</v>
      </c>
      <c r="I22" s="63">
        <f>H22/C22</f>
        <v>0.390625</v>
      </c>
      <c r="J22" s="62">
        <f>[1]ввод!O18</f>
        <v>251</v>
      </c>
      <c r="K22" s="63">
        <f t="shared" si="5"/>
        <v>49.0234375</v>
      </c>
      <c r="L22" s="63">
        <f t="shared" si="0"/>
        <v>374.4140625</v>
      </c>
      <c r="M22" s="64">
        <f>[1]ввод!Q18</f>
        <v>3</v>
      </c>
      <c r="N22" s="64">
        <f>[1]ввод!R18</f>
        <v>181</v>
      </c>
      <c r="O22" s="64">
        <f>[1]ввод!S18</f>
        <v>0</v>
      </c>
      <c r="P22" s="64">
        <f>[1]ввод!T18</f>
        <v>13</v>
      </c>
      <c r="Q22" s="65">
        <f>L22+M22/C22+N22/C22+O22/C22+P22/C22</f>
        <v>412.890625</v>
      </c>
      <c r="R22" s="62">
        <f>[1]ввод!D18</f>
        <v>0</v>
      </c>
      <c r="S22" s="62">
        <f>[1]ввод!H18</f>
        <v>0</v>
      </c>
      <c r="T22" s="62">
        <f>[1]ввод!L18</f>
        <v>0</v>
      </c>
      <c r="U22" s="62">
        <f>[1]ввод!P18</f>
        <v>0</v>
      </c>
      <c r="V22" s="62">
        <f>[1]ввод!E18</f>
        <v>1</v>
      </c>
      <c r="W22" s="62">
        <f>[1]ввод!I18</f>
        <v>14</v>
      </c>
      <c r="X22" s="66">
        <f>[1]ввод!M18</f>
        <v>0</v>
      </c>
    </row>
    <row r="23" spans="1:24" x14ac:dyDescent="0.2">
      <c r="A23" s="6">
        <v>17</v>
      </c>
      <c r="B23" s="61" t="s">
        <v>21</v>
      </c>
      <c r="C23" s="36">
        <v>5.12</v>
      </c>
      <c r="D23" s="62">
        <f>[1]ввод!C19</f>
        <v>2</v>
      </c>
      <c r="E23" s="63">
        <f t="shared" si="3"/>
        <v>0.390625</v>
      </c>
      <c r="F23" s="64">
        <f>[1]ввод!G19</f>
        <v>1853</v>
      </c>
      <c r="G23" s="63">
        <f t="shared" si="4"/>
        <v>361.9140625</v>
      </c>
      <c r="H23" s="64">
        <f>[1]ввод!K19</f>
        <v>0</v>
      </c>
      <c r="I23" s="63">
        <f>H23/C23</f>
        <v>0</v>
      </c>
      <c r="J23" s="62">
        <f>[1]ввод!O19</f>
        <v>237</v>
      </c>
      <c r="K23" s="63">
        <f t="shared" si="5"/>
        <v>46.2890625</v>
      </c>
      <c r="L23" s="63">
        <f t="shared" si="0"/>
        <v>408.59375</v>
      </c>
      <c r="M23" s="64">
        <f>[1]ввод!Q19</f>
        <v>5</v>
      </c>
      <c r="N23" s="64">
        <f>[1]ввод!R19</f>
        <v>496</v>
      </c>
      <c r="O23" s="64">
        <f>[1]ввод!S19</f>
        <v>0</v>
      </c>
      <c r="P23" s="64">
        <f>[1]ввод!T19</f>
        <v>9</v>
      </c>
      <c r="Q23" s="65">
        <f>L23+M23/C23+N23/C23+O23/C23+P23/C23</f>
        <v>508.203125</v>
      </c>
      <c r="R23" s="62">
        <f>[1]ввод!D19</f>
        <v>0</v>
      </c>
      <c r="S23" s="62">
        <f>[1]ввод!H19</f>
        <v>0</v>
      </c>
      <c r="T23" s="62">
        <f>[1]ввод!L19</f>
        <v>0</v>
      </c>
      <c r="U23" s="62">
        <f>[1]ввод!P19</f>
        <v>0</v>
      </c>
      <c r="V23" s="62">
        <f>[1]ввод!E19</f>
        <v>2</v>
      </c>
      <c r="W23" s="62">
        <f>[1]ввод!I19</f>
        <v>24</v>
      </c>
      <c r="X23" s="66">
        <f>[1]ввод!M19</f>
        <v>0</v>
      </c>
    </row>
    <row r="24" spans="1:24" x14ac:dyDescent="0.2">
      <c r="A24" s="6">
        <v>18</v>
      </c>
      <c r="B24" s="61" t="s">
        <v>21</v>
      </c>
      <c r="C24" s="36">
        <v>5.12</v>
      </c>
      <c r="D24" s="62">
        <f>[1]ввод!C20</f>
        <v>5</v>
      </c>
      <c r="E24" s="63">
        <f t="shared" si="3"/>
        <v>0.9765625</v>
      </c>
      <c r="F24" s="64">
        <f>[1]ввод!G20</f>
        <v>1456</v>
      </c>
      <c r="G24" s="63">
        <f t="shared" si="4"/>
        <v>284.375</v>
      </c>
      <c r="H24" s="64">
        <f>[1]ввод!K20</f>
        <v>0</v>
      </c>
      <c r="I24" s="63">
        <f>H24/C24</f>
        <v>0</v>
      </c>
      <c r="J24" s="62">
        <f>[1]ввод!O20</f>
        <v>475</v>
      </c>
      <c r="K24" s="63">
        <f t="shared" si="5"/>
        <v>92.7734375</v>
      </c>
      <c r="L24" s="63">
        <f t="shared" si="0"/>
        <v>378.125</v>
      </c>
      <c r="M24" s="64">
        <f>[1]ввод!Q20</f>
        <v>5</v>
      </c>
      <c r="N24" s="64">
        <f>[1]ввод!R20</f>
        <v>418</v>
      </c>
      <c r="O24" s="64">
        <f>[1]ввод!S20</f>
        <v>0</v>
      </c>
      <c r="P24" s="64">
        <f>[1]ввод!T20</f>
        <v>18</v>
      </c>
      <c r="Q24" s="65">
        <f>L24+M24/C24+N24/C24+O24/C24+P24/C24</f>
        <v>464.2578125</v>
      </c>
      <c r="R24" s="62">
        <f>[1]ввод!D20</f>
        <v>0</v>
      </c>
      <c r="S24" s="62">
        <f>[1]ввод!H20</f>
        <v>0</v>
      </c>
      <c r="T24" s="62">
        <f>[1]ввод!L20</f>
        <v>0</v>
      </c>
      <c r="U24" s="62">
        <f>[1]ввод!P20</f>
        <v>0</v>
      </c>
      <c r="V24" s="62">
        <f>[1]ввод!E20</f>
        <v>3</v>
      </c>
      <c r="W24" s="62">
        <f>[1]ввод!I20</f>
        <v>35</v>
      </c>
      <c r="X24" s="66">
        <f>[1]ввод!M20</f>
        <v>0</v>
      </c>
    </row>
    <row r="25" spans="1:24" ht="13.5" thickBot="1" x14ac:dyDescent="0.25">
      <c r="A25" s="42">
        <v>74</v>
      </c>
      <c r="B25" s="43" t="s">
        <v>21</v>
      </c>
      <c r="C25" s="36">
        <v>5.12</v>
      </c>
      <c r="D25" s="44">
        <f>[1]ввод!C76</f>
        <v>15</v>
      </c>
      <c r="E25" s="45">
        <f>D25/C25</f>
        <v>2.9296875</v>
      </c>
      <c r="F25" s="46">
        <f>[1]ввод!G76</f>
        <v>1390</v>
      </c>
      <c r="G25" s="45">
        <f>F25/C25</f>
        <v>271.484375</v>
      </c>
      <c r="H25" s="46">
        <f>[1]ввод!K76</f>
        <v>1</v>
      </c>
      <c r="I25" s="45">
        <f>H25/C25</f>
        <v>0.1953125</v>
      </c>
      <c r="J25" s="44">
        <f>[1]ввод!O76</f>
        <v>276</v>
      </c>
      <c r="K25" s="45">
        <f>J25/C25</f>
        <v>53.90625</v>
      </c>
      <c r="L25" s="45">
        <f t="shared" si="0"/>
        <v>328.515625</v>
      </c>
      <c r="M25" s="46">
        <f>[1]ввод!Q76</f>
        <v>14</v>
      </c>
      <c r="N25" s="46">
        <f>[1]ввод!R76</f>
        <v>456</v>
      </c>
      <c r="O25" s="46">
        <f>[1]ввод!S76</f>
        <v>1</v>
      </c>
      <c r="P25" s="46">
        <f>[1]ввод!T76</f>
        <v>28</v>
      </c>
      <c r="Q25" s="47">
        <f>L25+M25/C25+N25/C25+O25/C25+P25/C25</f>
        <v>425.9765625</v>
      </c>
      <c r="R25" s="44">
        <f>[1]ввод!D76</f>
        <v>0</v>
      </c>
      <c r="S25" s="44">
        <f>[1]ввод!H76</f>
        <v>0</v>
      </c>
      <c r="T25" s="44">
        <f>[1]ввод!L76</f>
        <v>0</v>
      </c>
      <c r="U25" s="44">
        <f>[1]ввод!P76</f>
        <v>0</v>
      </c>
      <c r="V25" s="44">
        <f>[1]ввод!E76</f>
        <v>4</v>
      </c>
      <c r="W25" s="44">
        <f>[1]ввод!I76</f>
        <v>13</v>
      </c>
      <c r="X25" s="48">
        <f>[1]ввод!M76</f>
        <v>0</v>
      </c>
    </row>
    <row r="26" spans="1:24" ht="14.25" customHeight="1" thickBot="1" x14ac:dyDescent="0.25">
      <c r="A26" s="162" t="s">
        <v>104</v>
      </c>
      <c r="B26" s="163"/>
      <c r="C26" s="36">
        <v>5.12</v>
      </c>
      <c r="D26" s="49">
        <f>D23+D24+D22+D21+D25</f>
        <v>38</v>
      </c>
      <c r="E26" s="50">
        <f>D26/C26/COUNT(C21:C25)</f>
        <v>1.484375</v>
      </c>
      <c r="F26" s="51">
        <f>F21+F22+F23+F24+F25</f>
        <v>8019</v>
      </c>
      <c r="G26" s="50">
        <f>F26/C26/COUNT(C21:C25)</f>
        <v>313.2421875</v>
      </c>
      <c r="H26" s="51">
        <f>H21+H22+H23+H24+H25</f>
        <v>3</v>
      </c>
      <c r="I26" s="50">
        <f>H26/C26/COUNT(C21:C25)</f>
        <v>0.1171875</v>
      </c>
      <c r="J26" s="49">
        <f>J23+J24+J22+J21+J25</f>
        <v>1558</v>
      </c>
      <c r="K26" s="50">
        <f>J26/C26/COUNT(C21:C25)</f>
        <v>60.859375</v>
      </c>
      <c r="L26" s="50">
        <f t="shared" si="0"/>
        <v>375.703125</v>
      </c>
      <c r="M26" s="49">
        <f>M23+M24+M22+M21+M25</f>
        <v>35</v>
      </c>
      <c r="N26" s="49">
        <f>N23+N24+N22+N21+N25</f>
        <v>1957</v>
      </c>
      <c r="O26" s="49">
        <f>O23+O24+O22+O21+O25</f>
        <v>1</v>
      </c>
      <c r="P26" s="49">
        <f>P23+P24+P22+P21+P25</f>
        <v>98</v>
      </c>
      <c r="Q26" s="52">
        <f>L26+M26/C26/COUNT(C21:C25)+N26/C26/COUNT(C21:C25)+O26/C26/COUNT(C21:C25)+P26/C26/COUNT(C21:C25)</f>
        <v>457.3828125</v>
      </c>
      <c r="R26" s="49">
        <f>R21+R22+R23+R24+R25</f>
        <v>0</v>
      </c>
      <c r="S26" s="49">
        <f>S21+S22+S23+S24+S25</f>
        <v>0</v>
      </c>
      <c r="T26" s="49">
        <f>T21+T22+T23+T24+T25</f>
        <v>0</v>
      </c>
      <c r="U26" s="49">
        <f>U21+U22+U23+U24+U25</f>
        <v>0</v>
      </c>
      <c r="V26" s="49">
        <f>V21+V22+V23+V24+V25</f>
        <v>13</v>
      </c>
      <c r="W26" s="49">
        <f>W23+W24+W22+W21+W25</f>
        <v>95</v>
      </c>
      <c r="X26" s="53">
        <f>X21+X22+X23+X24+X25</f>
        <v>0</v>
      </c>
    </row>
    <row r="27" spans="1:24" x14ac:dyDescent="0.2">
      <c r="A27" s="54">
        <v>19</v>
      </c>
      <c r="B27" s="55" t="s">
        <v>23</v>
      </c>
      <c r="C27" s="36">
        <v>5.12</v>
      </c>
      <c r="D27" s="56">
        <f>[1]ввод!C21</f>
        <v>3</v>
      </c>
      <c r="E27" s="57">
        <f>D27/C27</f>
        <v>0.5859375</v>
      </c>
      <c r="F27" s="58">
        <f>[1]ввод!G21</f>
        <v>796</v>
      </c>
      <c r="G27" s="57">
        <f>F27/C27</f>
        <v>155.46875</v>
      </c>
      <c r="H27" s="58">
        <f>[1]ввод!K21</f>
        <v>0</v>
      </c>
      <c r="I27" s="57">
        <f>H27/C27</f>
        <v>0</v>
      </c>
      <c r="J27" s="56">
        <f>[1]ввод!O21</f>
        <v>141</v>
      </c>
      <c r="K27" s="57">
        <f>J27/C27</f>
        <v>27.5390625</v>
      </c>
      <c r="L27" s="57">
        <f t="shared" si="0"/>
        <v>183.59375</v>
      </c>
      <c r="M27" s="58">
        <f>[1]ввод!Q21</f>
        <v>2</v>
      </c>
      <c r="N27" s="58">
        <f>[1]ввод!R21</f>
        <v>814</v>
      </c>
      <c r="O27" s="58">
        <f>[1]ввод!S21</f>
        <v>1</v>
      </c>
      <c r="P27" s="58">
        <f>[1]ввод!T21</f>
        <v>76</v>
      </c>
      <c r="Q27" s="59">
        <f>L27+M27/C27+N27/C27+O27/C27+P27/C27</f>
        <v>358.0078125</v>
      </c>
      <c r="R27" s="56">
        <f>[1]ввод!D21</f>
        <v>0</v>
      </c>
      <c r="S27" s="56">
        <f>[1]ввод!H21</f>
        <v>0</v>
      </c>
      <c r="T27" s="56">
        <f>[1]ввод!L21</f>
        <v>0</v>
      </c>
      <c r="U27" s="56">
        <f>[1]ввод!P21</f>
        <v>0</v>
      </c>
      <c r="V27" s="56">
        <f>[1]ввод!E21</f>
        <v>3</v>
      </c>
      <c r="W27" s="56">
        <f>[1]ввод!I21</f>
        <v>5</v>
      </c>
      <c r="X27" s="60">
        <f>[1]ввод!M21</f>
        <v>0</v>
      </c>
    </row>
    <row r="28" spans="1:24" x14ac:dyDescent="0.2">
      <c r="A28" s="6">
        <v>20</v>
      </c>
      <c r="B28" s="61" t="s">
        <v>23</v>
      </c>
      <c r="C28" s="36">
        <v>5.12</v>
      </c>
      <c r="D28" s="62">
        <f>[1]ввод!C22</f>
        <v>11</v>
      </c>
      <c r="E28" s="63">
        <f>D28/C28</f>
        <v>2.1484375</v>
      </c>
      <c r="F28" s="64">
        <f>[1]ввод!G22</f>
        <v>622</v>
      </c>
      <c r="G28" s="63">
        <f>F28/C28</f>
        <v>121.484375</v>
      </c>
      <c r="H28" s="64">
        <f>[1]ввод!K22</f>
        <v>1</v>
      </c>
      <c r="I28" s="63">
        <f>H28/C28</f>
        <v>0.1953125</v>
      </c>
      <c r="J28" s="62">
        <f>[1]ввод!O22</f>
        <v>149</v>
      </c>
      <c r="K28" s="63">
        <f>J28/C28</f>
        <v>29.1015625</v>
      </c>
      <c r="L28" s="63">
        <f t="shared" si="0"/>
        <v>152.9296875</v>
      </c>
      <c r="M28" s="64">
        <f>[1]ввод!Q22</f>
        <v>1</v>
      </c>
      <c r="N28" s="64">
        <f>[1]ввод!R22</f>
        <v>1028</v>
      </c>
      <c r="O28" s="64">
        <f>[1]ввод!S22</f>
        <v>0</v>
      </c>
      <c r="P28" s="64">
        <f>[1]ввод!T22</f>
        <v>27</v>
      </c>
      <c r="Q28" s="65">
        <f>L28+M28/C28+N28/C28+O28/C28+P28/C28</f>
        <v>359.1796875</v>
      </c>
      <c r="R28" s="62">
        <f>[1]ввод!D22</f>
        <v>0</v>
      </c>
      <c r="S28" s="62">
        <f>[1]ввод!H22</f>
        <v>0</v>
      </c>
      <c r="T28" s="62">
        <f>[1]ввод!L22</f>
        <v>0</v>
      </c>
      <c r="U28" s="62">
        <f>[1]ввод!P22</f>
        <v>0</v>
      </c>
      <c r="V28" s="62">
        <f>[1]ввод!E22</f>
        <v>2</v>
      </c>
      <c r="W28" s="62">
        <f>[1]ввод!I22</f>
        <v>9</v>
      </c>
      <c r="X28" s="66">
        <f>[1]ввод!M22</f>
        <v>0</v>
      </c>
    </row>
    <row r="29" spans="1:24" x14ac:dyDescent="0.2">
      <c r="A29" s="6">
        <v>75</v>
      </c>
      <c r="B29" s="61" t="s">
        <v>23</v>
      </c>
      <c r="C29" s="36">
        <v>5.12</v>
      </c>
      <c r="D29" s="62">
        <f>[1]ввод!C77</f>
        <v>8</v>
      </c>
      <c r="E29" s="63">
        <f>D29/C29</f>
        <v>1.5625</v>
      </c>
      <c r="F29" s="64">
        <f>[1]ввод!G77</f>
        <v>956</v>
      </c>
      <c r="G29" s="63">
        <f>F29/C29</f>
        <v>186.71875</v>
      </c>
      <c r="H29" s="64">
        <f>[1]ввод!K77</f>
        <v>0</v>
      </c>
      <c r="I29" s="63">
        <f>H29/C29</f>
        <v>0</v>
      </c>
      <c r="J29" s="62">
        <f>[1]ввод!O77</f>
        <v>168</v>
      </c>
      <c r="K29" s="63">
        <f>J29/C29</f>
        <v>32.8125</v>
      </c>
      <c r="L29" s="63">
        <f t="shared" si="0"/>
        <v>221.09375</v>
      </c>
      <c r="M29" s="64">
        <f>[1]ввод!Q77</f>
        <v>6</v>
      </c>
      <c r="N29" s="64">
        <f>[1]ввод!R77</f>
        <v>616</v>
      </c>
      <c r="O29" s="64">
        <f>[1]ввод!S77</f>
        <v>1</v>
      </c>
      <c r="P29" s="64">
        <f>[1]ввод!T77</f>
        <v>31</v>
      </c>
      <c r="Q29" s="65">
        <f>L29+M29/C29+N29/C29+O29/C29+P29/C29</f>
        <v>348.828125</v>
      </c>
      <c r="R29" s="62">
        <f>[1]ввод!D77</f>
        <v>0</v>
      </c>
      <c r="S29" s="62">
        <f>[1]ввод!H77</f>
        <v>0</v>
      </c>
      <c r="T29" s="62">
        <f>[1]ввод!L77</f>
        <v>0</v>
      </c>
      <c r="U29" s="62">
        <f>[1]ввод!P77</f>
        <v>0</v>
      </c>
      <c r="V29" s="62">
        <f>[1]ввод!E77</f>
        <v>3</v>
      </c>
      <c r="W29" s="62">
        <f>[1]ввод!I77</f>
        <v>10</v>
      </c>
      <c r="X29" s="66">
        <f>[1]ввод!M77</f>
        <v>0</v>
      </c>
    </row>
    <row r="30" spans="1:24" ht="14.25" customHeight="1" x14ac:dyDescent="0.2">
      <c r="A30" s="6">
        <v>11</v>
      </c>
      <c r="B30" s="61" t="s">
        <v>24</v>
      </c>
      <c r="C30" s="36">
        <v>5.12</v>
      </c>
      <c r="D30" s="62">
        <f>[1]ввод!C13</f>
        <v>4</v>
      </c>
      <c r="E30" s="63">
        <f>D30/C30</f>
        <v>0.78125</v>
      </c>
      <c r="F30" s="64">
        <f>[1]ввод!G13</f>
        <v>479</v>
      </c>
      <c r="G30" s="63">
        <f>F30/C30</f>
        <v>93.5546875</v>
      </c>
      <c r="H30" s="64">
        <f>[1]ввод!K13</f>
        <v>0</v>
      </c>
      <c r="I30" s="63">
        <f>H30/C30</f>
        <v>0</v>
      </c>
      <c r="J30" s="62">
        <f>[1]ввод!O13</f>
        <v>133</v>
      </c>
      <c r="K30" s="63">
        <f>J30/C30</f>
        <v>25.9765625</v>
      </c>
      <c r="L30" s="63">
        <f t="shared" si="0"/>
        <v>120.3125</v>
      </c>
      <c r="M30" s="64">
        <f>[1]ввод!Q13</f>
        <v>3</v>
      </c>
      <c r="N30" s="64">
        <f>[1]ввод!R13</f>
        <v>265</v>
      </c>
      <c r="O30" s="64">
        <f>[1]ввод!S13</f>
        <v>2</v>
      </c>
      <c r="P30" s="64">
        <f>[1]ввод!T13</f>
        <v>5</v>
      </c>
      <c r="Q30" s="65">
        <f>L30+M30/C30+N30/C30+O30/C30+P30/C30</f>
        <v>174.0234375</v>
      </c>
      <c r="R30" s="62">
        <f>[1]ввод!D13</f>
        <v>0</v>
      </c>
      <c r="S30" s="62">
        <f>[1]ввод!H13</f>
        <v>0</v>
      </c>
      <c r="T30" s="62">
        <f>[1]ввод!L13</f>
        <v>0</v>
      </c>
      <c r="U30" s="62">
        <f>[1]ввод!P13</f>
        <v>0</v>
      </c>
      <c r="V30" s="62">
        <f>[1]ввод!E13</f>
        <v>1</v>
      </c>
      <c r="W30" s="62">
        <f>[1]ввод!I13</f>
        <v>4</v>
      </c>
      <c r="X30" s="66">
        <f>[1]ввод!M13</f>
        <v>0</v>
      </c>
    </row>
    <row r="31" spans="1:24" ht="13.7" customHeight="1" thickBot="1" x14ac:dyDescent="0.25">
      <c r="A31" s="42">
        <v>32</v>
      </c>
      <c r="B31" s="43" t="s">
        <v>25</v>
      </c>
      <c r="C31" s="36">
        <v>5.12</v>
      </c>
      <c r="D31" s="44">
        <f>[1]ввод!C34</f>
        <v>9</v>
      </c>
      <c r="E31" s="45">
        <f>D31/C31</f>
        <v>1.7578125</v>
      </c>
      <c r="F31" s="46">
        <f>[1]ввод!G34</f>
        <v>520</v>
      </c>
      <c r="G31" s="45">
        <f>F31/C31</f>
        <v>101.5625</v>
      </c>
      <c r="H31" s="46">
        <f>[1]ввод!K34</f>
        <v>1</v>
      </c>
      <c r="I31" s="45">
        <f>H31/C31</f>
        <v>0.1953125</v>
      </c>
      <c r="J31" s="44">
        <f>[1]ввод!O34</f>
        <v>160</v>
      </c>
      <c r="K31" s="45">
        <f>J31/C31</f>
        <v>31.25</v>
      </c>
      <c r="L31" s="45">
        <f t="shared" si="0"/>
        <v>134.765625</v>
      </c>
      <c r="M31" s="46">
        <f>[1]ввод!Q34</f>
        <v>1</v>
      </c>
      <c r="N31" s="46">
        <f>[1]ввод!R34</f>
        <v>442</v>
      </c>
      <c r="O31" s="46">
        <f>[1]ввод!S34</f>
        <v>0</v>
      </c>
      <c r="P31" s="46">
        <f>[1]ввод!T34</f>
        <v>79</v>
      </c>
      <c r="Q31" s="47">
        <f>L31+M31/C31+N31/C31+O31/C31+P31/C31</f>
        <v>236.71875</v>
      </c>
      <c r="R31" s="44">
        <f>[1]ввод!D34</f>
        <v>0</v>
      </c>
      <c r="S31" s="44">
        <f>[1]ввод!H34</f>
        <v>0</v>
      </c>
      <c r="T31" s="44">
        <f>[1]ввод!L34</f>
        <v>0</v>
      </c>
      <c r="U31" s="44">
        <f>[1]ввод!P34</f>
        <v>0</v>
      </c>
      <c r="V31" s="44">
        <f>[1]ввод!E34</f>
        <v>0</v>
      </c>
      <c r="W31" s="44">
        <f>[1]ввод!I34</f>
        <v>7</v>
      </c>
      <c r="X31" s="48">
        <f>[1]ввод!M34</f>
        <v>0</v>
      </c>
    </row>
    <row r="32" spans="1:24" ht="15" customHeight="1" thickBot="1" x14ac:dyDescent="0.25">
      <c r="A32" s="162" t="s">
        <v>105</v>
      </c>
      <c r="B32" s="163"/>
      <c r="C32" s="36">
        <v>5.12</v>
      </c>
      <c r="D32" s="49">
        <f>SUM(D27:D31)</f>
        <v>35</v>
      </c>
      <c r="E32" s="50">
        <f>D32/C32/COUNT(C27:C31)</f>
        <v>1.3671875</v>
      </c>
      <c r="F32" s="49">
        <f>SUM(F27:F31)</f>
        <v>3373</v>
      </c>
      <c r="G32" s="50">
        <f>F32/C32/COUNT(C27:C31)</f>
        <v>131.7578125</v>
      </c>
      <c r="H32" s="49">
        <f>SUM(H27:H31)</f>
        <v>2</v>
      </c>
      <c r="I32" s="50">
        <f>H32/C32/COUNT(C27:C31)</f>
        <v>7.8125E-2</v>
      </c>
      <c r="J32" s="49">
        <f>SUM(J27:J31)</f>
        <v>751</v>
      </c>
      <c r="K32" s="50">
        <f>J32/C32/COUNT(C27:C31)</f>
        <v>29.3359375</v>
      </c>
      <c r="L32" s="50">
        <f t="shared" si="0"/>
        <v>162.5390625</v>
      </c>
      <c r="M32" s="49">
        <f>SUM(M27:M31)</f>
        <v>13</v>
      </c>
      <c r="N32" s="49">
        <f>SUM(N27:N31)</f>
        <v>3165</v>
      </c>
      <c r="O32" s="49">
        <f>SUM(O27:O31)</f>
        <v>4</v>
      </c>
      <c r="P32" s="49">
        <f>SUM(P27:P31)</f>
        <v>218</v>
      </c>
      <c r="Q32" s="52">
        <f>L32+M32/C32/COUNT(C27:C31)+N32/C32/COUNT(C27:C31)+O32/C32/COUNT(C27:C31)+P32/C32/COUNT(C27:C31)</f>
        <v>295.3515625</v>
      </c>
      <c r="R32" s="49">
        <f t="shared" ref="R32:X32" si="7">SUM(R27:R31)</f>
        <v>0</v>
      </c>
      <c r="S32" s="49">
        <f t="shared" si="7"/>
        <v>0</v>
      </c>
      <c r="T32" s="49">
        <f t="shared" si="7"/>
        <v>0</v>
      </c>
      <c r="U32" s="49">
        <f t="shared" si="7"/>
        <v>0</v>
      </c>
      <c r="V32" s="49">
        <f t="shared" si="7"/>
        <v>9</v>
      </c>
      <c r="W32" s="49">
        <f t="shared" si="7"/>
        <v>35</v>
      </c>
      <c r="X32" s="53">
        <f t="shared" si="7"/>
        <v>0</v>
      </c>
    </row>
    <row r="33" spans="1:24" ht="13.7" customHeight="1" x14ac:dyDescent="0.2">
      <c r="A33" s="54">
        <v>21</v>
      </c>
      <c r="B33" s="67" t="s">
        <v>27</v>
      </c>
      <c r="C33" s="36">
        <v>5.12</v>
      </c>
      <c r="D33" s="68">
        <f>[1]ввод!C23</f>
        <v>11</v>
      </c>
      <c r="E33" s="69">
        <f t="shared" ref="E33:E46" si="8">D33/C33</f>
        <v>2.1484375</v>
      </c>
      <c r="F33" s="70">
        <f>[1]ввод!G23</f>
        <v>1140</v>
      </c>
      <c r="G33" s="69">
        <f t="shared" ref="G33:G46" si="9">F33/C33</f>
        <v>222.65625</v>
      </c>
      <c r="H33" s="70">
        <f>[1]ввод!K23</f>
        <v>0</v>
      </c>
      <c r="I33" s="69">
        <f>H33/C33</f>
        <v>0</v>
      </c>
      <c r="J33" s="68">
        <f>[1]ввод!O23</f>
        <v>193</v>
      </c>
      <c r="K33" s="69">
        <f t="shared" ref="K33:K46" si="10">J33/C33</f>
        <v>37.6953125</v>
      </c>
      <c r="L33" s="69">
        <f t="shared" si="0"/>
        <v>262.5</v>
      </c>
      <c r="M33" s="70">
        <f>[1]ввод!Q23</f>
        <v>5</v>
      </c>
      <c r="N33" s="70">
        <f>[1]ввод!R23</f>
        <v>319</v>
      </c>
      <c r="O33" s="70">
        <f>[1]ввод!S23</f>
        <v>0</v>
      </c>
      <c r="P33" s="70">
        <f>[1]ввод!T23</f>
        <v>41</v>
      </c>
      <c r="Q33" s="59">
        <f>L33+M33/C33+N33/C33+O33/C33+P33/C33</f>
        <v>333.7890625</v>
      </c>
      <c r="R33" s="68">
        <f>[1]ввод!D23</f>
        <v>0</v>
      </c>
      <c r="S33" s="68">
        <f>[1]ввод!H23</f>
        <v>0</v>
      </c>
      <c r="T33" s="68">
        <f>[1]ввод!L23</f>
        <v>0</v>
      </c>
      <c r="U33" s="68">
        <f>[1]ввод!P23</f>
        <v>0</v>
      </c>
      <c r="V33" s="68">
        <f>[1]ввод!E23</f>
        <v>2</v>
      </c>
      <c r="W33" s="68">
        <f>[1]ввод!I23</f>
        <v>15</v>
      </c>
      <c r="X33" s="71">
        <f>[1]ввод!M23</f>
        <v>0</v>
      </c>
    </row>
    <row r="34" spans="1:24" ht="13.7" customHeight="1" x14ac:dyDescent="0.2">
      <c r="A34" s="6">
        <v>23</v>
      </c>
      <c r="B34" s="72" t="s">
        <v>28</v>
      </c>
      <c r="C34" s="36">
        <v>5.12</v>
      </c>
      <c r="D34" s="73">
        <f>[1]ввод!C25</f>
        <v>10</v>
      </c>
      <c r="E34" s="74">
        <f t="shared" si="8"/>
        <v>1.953125</v>
      </c>
      <c r="F34" s="75">
        <f>[1]ввод!G25</f>
        <v>1151</v>
      </c>
      <c r="G34" s="74">
        <f t="shared" si="9"/>
        <v>224.8046875</v>
      </c>
      <c r="H34" s="75">
        <f>[1]ввод!K25</f>
        <v>0</v>
      </c>
      <c r="I34" s="74">
        <f>H34/C34</f>
        <v>0</v>
      </c>
      <c r="J34" s="73">
        <f>[1]ввод!O25</f>
        <v>364</v>
      </c>
      <c r="K34" s="74">
        <f t="shared" si="10"/>
        <v>71.09375</v>
      </c>
      <c r="L34" s="74">
        <f t="shared" si="0"/>
        <v>297.8515625</v>
      </c>
      <c r="M34" s="75">
        <f>[1]ввод!Q25</f>
        <v>0</v>
      </c>
      <c r="N34" s="75">
        <f>[1]ввод!R25</f>
        <v>522</v>
      </c>
      <c r="O34" s="75">
        <f>[1]ввод!S25</f>
        <v>0</v>
      </c>
      <c r="P34" s="75">
        <f>[1]ввод!T25</f>
        <v>44</v>
      </c>
      <c r="Q34" s="65">
        <f>L34+M34/C34+N34/C34+O34/C34+P34/C34</f>
        <v>408.3984375</v>
      </c>
      <c r="R34" s="73">
        <f>[1]ввод!D25</f>
        <v>0</v>
      </c>
      <c r="S34" s="73">
        <f>[1]ввод!H25</f>
        <v>0</v>
      </c>
      <c r="T34" s="73">
        <f>[1]ввод!L25</f>
        <v>0</v>
      </c>
      <c r="U34" s="73">
        <f>[1]ввод!P25</f>
        <v>0</v>
      </c>
      <c r="V34" s="73">
        <f>[1]ввод!E25</f>
        <v>3</v>
      </c>
      <c r="W34" s="73">
        <f>[1]ввод!I25</f>
        <v>10</v>
      </c>
      <c r="X34" s="76">
        <f>[1]ввод!M25</f>
        <v>0</v>
      </c>
    </row>
    <row r="35" spans="1:24" ht="16.149999999999999" customHeight="1" x14ac:dyDescent="0.2">
      <c r="A35" s="6">
        <v>24</v>
      </c>
      <c r="B35" s="61" t="s">
        <v>29</v>
      </c>
      <c r="C35" s="36">
        <v>5.12</v>
      </c>
      <c r="D35" s="62">
        <f>[1]ввод!C26</f>
        <v>22</v>
      </c>
      <c r="E35" s="63">
        <f t="shared" si="8"/>
        <v>4.296875</v>
      </c>
      <c r="F35" s="64">
        <f>[1]ввод!G26</f>
        <v>1534</v>
      </c>
      <c r="G35" s="63">
        <f t="shared" si="9"/>
        <v>299.609375</v>
      </c>
      <c r="H35" s="64">
        <f>[1]ввод!K26</f>
        <v>0</v>
      </c>
      <c r="I35" s="63">
        <f>H35/C35</f>
        <v>0</v>
      </c>
      <c r="J35" s="62">
        <f>[1]ввод!O26</f>
        <v>287</v>
      </c>
      <c r="K35" s="63">
        <f t="shared" si="10"/>
        <v>56.0546875</v>
      </c>
      <c r="L35" s="63">
        <f t="shared" si="0"/>
        <v>359.9609375</v>
      </c>
      <c r="M35" s="64">
        <f>[1]ввод!Q26</f>
        <v>4</v>
      </c>
      <c r="N35" s="64">
        <f>[1]ввод!R26</f>
        <v>602</v>
      </c>
      <c r="O35" s="64">
        <f>[1]ввод!S26</f>
        <v>0</v>
      </c>
      <c r="P35" s="64">
        <f>[1]ввод!T26</f>
        <v>3</v>
      </c>
      <c r="Q35" s="65">
        <f>L35+M35/C35+N35/C35+O35/C35+P35/C35</f>
        <v>478.90625</v>
      </c>
      <c r="R35" s="62">
        <f>[1]ввод!D26</f>
        <v>0</v>
      </c>
      <c r="S35" s="62">
        <f>[1]ввод!H26</f>
        <v>0</v>
      </c>
      <c r="T35" s="62">
        <f>[1]ввод!L26</f>
        <v>0</v>
      </c>
      <c r="U35" s="62">
        <f>[1]ввод!P26</f>
        <v>0</v>
      </c>
      <c r="V35" s="62">
        <f>[1]ввод!E26</f>
        <v>6</v>
      </c>
      <c r="W35" s="62">
        <f>[1]ввод!I26</f>
        <v>15</v>
      </c>
      <c r="X35" s="66">
        <f>[1]ввод!M26</f>
        <v>0</v>
      </c>
    </row>
    <row r="36" spans="1:24" ht="13.5" thickBot="1" x14ac:dyDescent="0.25">
      <c r="A36" s="42">
        <v>14</v>
      </c>
      <c r="B36" s="43" t="s">
        <v>30</v>
      </c>
      <c r="C36" s="36">
        <v>5.12</v>
      </c>
      <c r="D36" s="44">
        <f>[1]ввод!C16</f>
        <v>18</v>
      </c>
      <c r="E36" s="45">
        <f t="shared" si="8"/>
        <v>3.515625</v>
      </c>
      <c r="F36" s="46">
        <f>[1]ввод!G16</f>
        <v>844</v>
      </c>
      <c r="G36" s="45">
        <f t="shared" si="9"/>
        <v>164.84375</v>
      </c>
      <c r="H36" s="46">
        <f>[1]ввод!K16</f>
        <v>0</v>
      </c>
      <c r="I36" s="45">
        <f>H36/C36</f>
        <v>0</v>
      </c>
      <c r="J36" s="44">
        <f>[1]ввод!O16</f>
        <v>132</v>
      </c>
      <c r="K36" s="45">
        <f t="shared" si="10"/>
        <v>25.78125</v>
      </c>
      <c r="L36" s="45">
        <f t="shared" si="0"/>
        <v>194.140625</v>
      </c>
      <c r="M36" s="46">
        <f>[1]ввод!Q16</f>
        <v>5</v>
      </c>
      <c r="N36" s="46">
        <f>[1]ввод!R16</f>
        <v>501</v>
      </c>
      <c r="O36" s="46">
        <f>[1]ввод!S16</f>
        <v>1</v>
      </c>
      <c r="P36" s="46">
        <f>[1]ввод!T16</f>
        <v>20</v>
      </c>
      <c r="Q36" s="47">
        <f>L36+M36/C36+N36/C36+O36/C36+P36/C36</f>
        <v>297.0703125</v>
      </c>
      <c r="R36" s="44">
        <f>[1]ввод!D16</f>
        <v>0</v>
      </c>
      <c r="S36" s="44">
        <f>[1]ввод!H16</f>
        <v>0</v>
      </c>
      <c r="T36" s="44">
        <f>[1]ввод!L16</f>
        <v>0</v>
      </c>
      <c r="U36" s="44">
        <f>[1]ввод!P16</f>
        <v>0</v>
      </c>
      <c r="V36" s="44">
        <f>[1]ввод!E16</f>
        <v>6</v>
      </c>
      <c r="W36" s="44">
        <f>[1]ввод!I16</f>
        <v>8</v>
      </c>
      <c r="X36" s="48">
        <f>[1]ввод!M16</f>
        <v>0</v>
      </c>
    </row>
    <row r="37" spans="1:24" ht="15" customHeight="1" thickBot="1" x14ac:dyDescent="0.25">
      <c r="A37" s="162" t="s">
        <v>106</v>
      </c>
      <c r="B37" s="163"/>
      <c r="C37" s="36">
        <v>5.12</v>
      </c>
      <c r="D37" s="49">
        <f>D35+D36</f>
        <v>40</v>
      </c>
      <c r="E37" s="50">
        <f>D37/C37/COUNT(C35:C36)</f>
        <v>3.90625</v>
      </c>
      <c r="F37" s="51">
        <f>F35+F36</f>
        <v>2378</v>
      </c>
      <c r="G37" s="50">
        <f>F37/C37/COUNT(C35:C36)</f>
        <v>232.2265625</v>
      </c>
      <c r="H37" s="51">
        <f>H35+H36</f>
        <v>0</v>
      </c>
      <c r="I37" s="50">
        <f>H37/C37/COUNT(C35:C36)</f>
        <v>0</v>
      </c>
      <c r="J37" s="49">
        <f>J35+J36</f>
        <v>419</v>
      </c>
      <c r="K37" s="50">
        <f>J37/C37/COUNT(C35:C36)</f>
        <v>40.91796875</v>
      </c>
      <c r="L37" s="50">
        <f t="shared" si="0"/>
        <v>277.05078125</v>
      </c>
      <c r="M37" s="49">
        <f>M35+M36</f>
        <v>9</v>
      </c>
      <c r="N37" s="49">
        <f>N35+N36</f>
        <v>1103</v>
      </c>
      <c r="O37" s="49">
        <f>O35+O36</f>
        <v>1</v>
      </c>
      <c r="P37" s="49">
        <f>P35+P36</f>
        <v>23</v>
      </c>
      <c r="Q37" s="52">
        <f>L37+M37/C37/COUNT(C35:C36)+N37/C37/COUNT(C35:C36)+O37/C37/COUNT(C35:C36)+P37/C37/COUNT(C35:C36)</f>
        <v>387.98828125</v>
      </c>
      <c r="R37" s="49">
        <f t="shared" ref="R37:X37" si="11">R35+R36</f>
        <v>0</v>
      </c>
      <c r="S37" s="49">
        <f t="shared" si="11"/>
        <v>0</v>
      </c>
      <c r="T37" s="49">
        <f t="shared" si="11"/>
        <v>0</v>
      </c>
      <c r="U37" s="49">
        <f t="shared" si="11"/>
        <v>0</v>
      </c>
      <c r="V37" s="49">
        <f t="shared" si="11"/>
        <v>12</v>
      </c>
      <c r="W37" s="49">
        <f t="shared" si="11"/>
        <v>23</v>
      </c>
      <c r="X37" s="53">
        <f t="shared" si="11"/>
        <v>0</v>
      </c>
    </row>
    <row r="38" spans="1:24" x14ac:dyDescent="0.2">
      <c r="A38" s="54">
        <v>25</v>
      </c>
      <c r="B38" s="55" t="s">
        <v>32</v>
      </c>
      <c r="C38" s="36">
        <v>5.12</v>
      </c>
      <c r="D38" s="56">
        <f>[1]ввод!C27</f>
        <v>10</v>
      </c>
      <c r="E38" s="57">
        <f t="shared" si="8"/>
        <v>1.953125</v>
      </c>
      <c r="F38" s="58">
        <f>[1]ввод!G27</f>
        <v>755</v>
      </c>
      <c r="G38" s="57">
        <f t="shared" si="9"/>
        <v>147.4609375</v>
      </c>
      <c r="H38" s="58">
        <f>[1]ввод!K27</f>
        <v>0</v>
      </c>
      <c r="I38" s="57">
        <f>H38/C38</f>
        <v>0</v>
      </c>
      <c r="J38" s="56">
        <f>[1]ввод!O27</f>
        <v>202</v>
      </c>
      <c r="K38" s="57">
        <f t="shared" si="10"/>
        <v>39.453125</v>
      </c>
      <c r="L38" s="57">
        <f t="shared" si="0"/>
        <v>188.8671875</v>
      </c>
      <c r="M38" s="58">
        <f>[1]ввод!Q27</f>
        <v>1</v>
      </c>
      <c r="N38" s="58">
        <f>[1]ввод!R27</f>
        <v>378</v>
      </c>
      <c r="O38" s="58">
        <f>[1]ввод!S27</f>
        <v>0</v>
      </c>
      <c r="P38" s="58">
        <f>[1]ввод!T27</f>
        <v>17</v>
      </c>
      <c r="Q38" s="59">
        <f>L38+M38/C38+N38/C38+O38/C38+P38/C38</f>
        <v>266.2109375</v>
      </c>
      <c r="R38" s="56">
        <f>[1]ввод!D27</f>
        <v>0</v>
      </c>
      <c r="S38" s="56">
        <f>[1]ввод!H27</f>
        <v>0</v>
      </c>
      <c r="T38" s="56">
        <f>[1]ввод!L27</f>
        <v>0</v>
      </c>
      <c r="U38" s="56">
        <f>[1]ввод!P27</f>
        <v>0</v>
      </c>
      <c r="V38" s="56">
        <f>[1]ввод!E27</f>
        <v>2</v>
      </c>
      <c r="W38" s="56">
        <f>[1]ввод!I27</f>
        <v>5</v>
      </c>
      <c r="X38" s="60">
        <f>[1]ввод!M27</f>
        <v>0</v>
      </c>
    </row>
    <row r="39" spans="1:24" ht="13.5" thickBot="1" x14ac:dyDescent="0.25">
      <c r="A39" s="42">
        <v>31</v>
      </c>
      <c r="B39" s="43" t="s">
        <v>33</v>
      </c>
      <c r="C39" s="36">
        <v>5.12</v>
      </c>
      <c r="D39" s="44">
        <f>[1]ввод!C33</f>
        <v>7</v>
      </c>
      <c r="E39" s="45">
        <f t="shared" si="8"/>
        <v>1.3671875</v>
      </c>
      <c r="F39" s="46">
        <f>[1]ввод!G33</f>
        <v>580</v>
      </c>
      <c r="G39" s="45">
        <f t="shared" si="9"/>
        <v>113.28125</v>
      </c>
      <c r="H39" s="46">
        <f>[1]ввод!K33</f>
        <v>0</v>
      </c>
      <c r="I39" s="45">
        <f>H39/C39</f>
        <v>0</v>
      </c>
      <c r="J39" s="44">
        <f>[1]ввод!O33</f>
        <v>119</v>
      </c>
      <c r="K39" s="45">
        <f t="shared" si="10"/>
        <v>23.2421875</v>
      </c>
      <c r="L39" s="45">
        <f t="shared" si="0"/>
        <v>137.890625</v>
      </c>
      <c r="M39" s="46">
        <f>[1]ввод!Q33</f>
        <v>2</v>
      </c>
      <c r="N39" s="46">
        <f>[1]ввод!R33</f>
        <v>246</v>
      </c>
      <c r="O39" s="46">
        <f>[1]ввод!S33</f>
        <v>1</v>
      </c>
      <c r="P39" s="46">
        <f>[1]ввод!T33</f>
        <v>15</v>
      </c>
      <c r="Q39" s="47">
        <f>L39+M39/C39+N39/C39+O39/C39+P39/C39</f>
        <v>189.453125</v>
      </c>
      <c r="R39" s="44">
        <f>[1]ввод!D33</f>
        <v>0</v>
      </c>
      <c r="S39" s="44">
        <f>[1]ввод!H33</f>
        <v>0</v>
      </c>
      <c r="T39" s="44">
        <f>[1]ввод!L33</f>
        <v>0</v>
      </c>
      <c r="U39" s="44">
        <f>[1]ввод!P33</f>
        <v>0</v>
      </c>
      <c r="V39" s="44">
        <f>[1]ввод!E33</f>
        <v>0</v>
      </c>
      <c r="W39" s="44">
        <f>[1]ввод!I33</f>
        <v>3</v>
      </c>
      <c r="X39" s="48">
        <f>[1]ввод!M33</f>
        <v>0</v>
      </c>
    </row>
    <row r="40" spans="1:24" ht="16.149999999999999" customHeight="1" thickBot="1" x14ac:dyDescent="0.25">
      <c r="A40" s="162" t="s">
        <v>107</v>
      </c>
      <c r="B40" s="163"/>
      <c r="C40" s="36">
        <v>5.12</v>
      </c>
      <c r="D40" s="49">
        <f>D38+D39</f>
        <v>17</v>
      </c>
      <c r="E40" s="50">
        <f>D40/C40/COUNT(C38:C39)</f>
        <v>1.66015625</v>
      </c>
      <c r="F40" s="51">
        <f>F38+F39</f>
        <v>1335</v>
      </c>
      <c r="G40" s="50">
        <f>F40/C40/COUNT(C38:C39)</f>
        <v>130.37109375</v>
      </c>
      <c r="H40" s="51">
        <f>H38+H39</f>
        <v>0</v>
      </c>
      <c r="I40" s="50">
        <f>H40/C40/COUNT(C38:C39)</f>
        <v>0</v>
      </c>
      <c r="J40" s="49">
        <f>J38+J39</f>
        <v>321</v>
      </c>
      <c r="K40" s="50">
        <f>J40/C40/COUNT(C38:C39)</f>
        <v>31.34765625</v>
      </c>
      <c r="L40" s="50">
        <f t="shared" si="0"/>
        <v>163.37890625</v>
      </c>
      <c r="M40" s="49">
        <f>M38+M39</f>
        <v>3</v>
      </c>
      <c r="N40" s="49">
        <f>N38+N39</f>
        <v>624</v>
      </c>
      <c r="O40" s="49">
        <f>O38+O39</f>
        <v>1</v>
      </c>
      <c r="P40" s="49">
        <f>P38+P39</f>
        <v>32</v>
      </c>
      <c r="Q40" s="52">
        <f>L40+M40/C40/COUNT(C38:C39)+N40/C40/COUNT(C38:C39)+O40/C40/COUNT(C38:C39)+P40/C40/COUNT(C38:C39)</f>
        <v>227.83203125</v>
      </c>
      <c r="R40" s="49">
        <f t="shared" ref="R40:X40" si="12">R38+R39</f>
        <v>0</v>
      </c>
      <c r="S40" s="49">
        <f t="shared" si="12"/>
        <v>0</v>
      </c>
      <c r="T40" s="49">
        <f t="shared" si="12"/>
        <v>0</v>
      </c>
      <c r="U40" s="49">
        <f t="shared" si="12"/>
        <v>0</v>
      </c>
      <c r="V40" s="49">
        <f t="shared" si="12"/>
        <v>2</v>
      </c>
      <c r="W40" s="49">
        <f t="shared" si="12"/>
        <v>8</v>
      </c>
      <c r="X40" s="53">
        <f t="shared" si="12"/>
        <v>0</v>
      </c>
    </row>
    <row r="41" spans="1:24" x14ac:dyDescent="0.2">
      <c r="A41" s="54">
        <v>27</v>
      </c>
      <c r="B41" s="55" t="s">
        <v>35</v>
      </c>
      <c r="C41" s="36">
        <v>5.12</v>
      </c>
      <c r="D41" s="56">
        <f>[1]ввод!C29</f>
        <v>7</v>
      </c>
      <c r="E41" s="57">
        <f t="shared" si="8"/>
        <v>1.3671875</v>
      </c>
      <c r="F41" s="58">
        <f>[1]ввод!G29</f>
        <v>350</v>
      </c>
      <c r="G41" s="57">
        <f t="shared" si="9"/>
        <v>68.359375</v>
      </c>
      <c r="H41" s="58">
        <f>[1]ввод!K29</f>
        <v>1</v>
      </c>
      <c r="I41" s="57">
        <f>H41/C41</f>
        <v>0.1953125</v>
      </c>
      <c r="J41" s="56">
        <f>[1]ввод!O29</f>
        <v>108</v>
      </c>
      <c r="K41" s="57">
        <f t="shared" si="10"/>
        <v>21.09375</v>
      </c>
      <c r="L41" s="57">
        <f t="shared" si="0"/>
        <v>91.015625</v>
      </c>
      <c r="M41" s="58">
        <f>[1]ввод!Q29</f>
        <v>3</v>
      </c>
      <c r="N41" s="58">
        <f>[1]ввод!R29</f>
        <v>156</v>
      </c>
      <c r="O41" s="58">
        <f>[1]ввод!S29</f>
        <v>5</v>
      </c>
      <c r="P41" s="58">
        <f>[1]ввод!T29</f>
        <v>46</v>
      </c>
      <c r="Q41" s="59">
        <f>L41+M41/C41+N41/C41+O41/C41+P41/C41</f>
        <v>132.03125</v>
      </c>
      <c r="R41" s="56">
        <f>[1]ввод!D29</f>
        <v>0</v>
      </c>
      <c r="S41" s="56">
        <f>[1]ввод!H29</f>
        <v>0</v>
      </c>
      <c r="T41" s="56">
        <f>[1]ввод!L29</f>
        <v>0</v>
      </c>
      <c r="U41" s="56">
        <f>[1]ввод!P29</f>
        <v>0</v>
      </c>
      <c r="V41" s="56">
        <f>[1]ввод!E29</f>
        <v>2</v>
      </c>
      <c r="W41" s="56">
        <f>[1]ввод!I29</f>
        <v>4</v>
      </c>
      <c r="X41" s="60">
        <f>[1]ввод!M29</f>
        <v>0</v>
      </c>
    </row>
    <row r="42" spans="1:24" x14ac:dyDescent="0.2">
      <c r="A42" s="6">
        <v>28</v>
      </c>
      <c r="B42" s="61" t="s">
        <v>36</v>
      </c>
      <c r="C42" s="36">
        <v>5.12</v>
      </c>
      <c r="D42" s="62">
        <f>[1]ввод!C30</f>
        <v>16</v>
      </c>
      <c r="E42" s="63">
        <f t="shared" si="8"/>
        <v>3.125</v>
      </c>
      <c r="F42" s="64">
        <f>[1]ввод!G30</f>
        <v>1193</v>
      </c>
      <c r="G42" s="63">
        <f t="shared" si="9"/>
        <v>233.0078125</v>
      </c>
      <c r="H42" s="64">
        <f>[1]ввод!K30</f>
        <v>0</v>
      </c>
      <c r="I42" s="63">
        <f>H42/C42</f>
        <v>0</v>
      </c>
      <c r="J42" s="62">
        <f>[1]ввод!O30</f>
        <v>188</v>
      </c>
      <c r="K42" s="63">
        <f t="shared" si="10"/>
        <v>36.71875</v>
      </c>
      <c r="L42" s="63">
        <f t="shared" si="0"/>
        <v>272.8515625</v>
      </c>
      <c r="M42" s="64">
        <f>[1]ввод!Q30</f>
        <v>7</v>
      </c>
      <c r="N42" s="64">
        <f>[1]ввод!R30</f>
        <v>369</v>
      </c>
      <c r="O42" s="64">
        <f>[1]ввод!S30</f>
        <v>0</v>
      </c>
      <c r="P42" s="64">
        <f>[1]ввод!T30</f>
        <v>42</v>
      </c>
      <c r="Q42" s="65">
        <f>L42+M42/C42+N42/C42+O42/C42+P42/C42</f>
        <v>354.4921875</v>
      </c>
      <c r="R42" s="62">
        <f>[1]ввод!D30</f>
        <v>0</v>
      </c>
      <c r="S42" s="62">
        <f>[1]ввод!H30</f>
        <v>0</v>
      </c>
      <c r="T42" s="62">
        <f>[1]ввод!L30</f>
        <v>0</v>
      </c>
      <c r="U42" s="62">
        <f>[1]ввод!P30</f>
        <v>0</v>
      </c>
      <c r="V42" s="62">
        <f>[1]ввод!E30</f>
        <v>5</v>
      </c>
      <c r="W42" s="62">
        <f>[1]ввод!I30</f>
        <v>12</v>
      </c>
      <c r="X42" s="66">
        <f>[1]ввод!M30</f>
        <v>0</v>
      </c>
    </row>
    <row r="43" spans="1:24" ht="13.5" thickBot="1" x14ac:dyDescent="0.25">
      <c r="A43" s="42">
        <v>43</v>
      </c>
      <c r="B43" s="43" t="s">
        <v>37</v>
      </c>
      <c r="C43" s="36">
        <v>5.12</v>
      </c>
      <c r="D43" s="44">
        <f>[1]ввод!C45</f>
        <v>9</v>
      </c>
      <c r="E43" s="45">
        <f t="shared" si="8"/>
        <v>1.7578125</v>
      </c>
      <c r="F43" s="46">
        <f>[1]ввод!G45</f>
        <v>299</v>
      </c>
      <c r="G43" s="45">
        <f t="shared" si="9"/>
        <v>58.3984375</v>
      </c>
      <c r="H43" s="46">
        <f>[1]ввод!K45</f>
        <v>0</v>
      </c>
      <c r="I43" s="45">
        <f>H43/C43</f>
        <v>0</v>
      </c>
      <c r="J43" s="44">
        <f>[1]ввод!O45</f>
        <v>152</v>
      </c>
      <c r="K43" s="45">
        <f t="shared" si="10"/>
        <v>29.6875</v>
      </c>
      <c r="L43" s="45">
        <f t="shared" si="0"/>
        <v>89.84375</v>
      </c>
      <c r="M43" s="46">
        <f>[1]ввод!Q45</f>
        <v>2</v>
      </c>
      <c r="N43" s="46">
        <f>[1]ввод!R45</f>
        <v>119</v>
      </c>
      <c r="O43" s="46">
        <f>[1]ввод!S45</f>
        <v>0</v>
      </c>
      <c r="P43" s="46">
        <f>[1]ввод!T45</f>
        <v>0</v>
      </c>
      <c r="Q43" s="47">
        <f>L43+M43/C43+N43/C43+O43/C43+P43/C43</f>
        <v>113.4765625</v>
      </c>
      <c r="R43" s="44">
        <f>[1]ввод!D45</f>
        <v>0</v>
      </c>
      <c r="S43" s="44">
        <f>[1]ввод!H45</f>
        <v>0</v>
      </c>
      <c r="T43" s="44">
        <f>[1]ввод!L45</f>
        <v>0</v>
      </c>
      <c r="U43" s="44">
        <f>[1]ввод!P45</f>
        <v>0</v>
      </c>
      <c r="V43" s="44">
        <f>[1]ввод!E45</f>
        <v>2</v>
      </c>
      <c r="W43" s="44">
        <f>[1]ввод!I45</f>
        <v>3</v>
      </c>
      <c r="X43" s="48">
        <f>[1]ввод!M45</f>
        <v>0</v>
      </c>
    </row>
    <row r="44" spans="1:24" ht="16.149999999999999" customHeight="1" thickBot="1" x14ac:dyDescent="0.25">
      <c r="A44" s="162" t="s">
        <v>108</v>
      </c>
      <c r="B44" s="163"/>
      <c r="C44" s="36">
        <v>5.12</v>
      </c>
      <c r="D44" s="49">
        <f>SUM(D41:D43)</f>
        <v>32</v>
      </c>
      <c r="E44" s="50">
        <f>D44/C44/COUNT(C41:C43)</f>
        <v>2.0833333333333335</v>
      </c>
      <c r="F44" s="49">
        <f>SUM(F41:F43)</f>
        <v>1842</v>
      </c>
      <c r="G44" s="50">
        <f>F44/C44/COUNT(C41:C43)</f>
        <v>119.921875</v>
      </c>
      <c r="H44" s="49">
        <f>SUM(H41:H43)</f>
        <v>1</v>
      </c>
      <c r="I44" s="50">
        <f>H44/C44/COUNT(C41:C43)</f>
        <v>6.5104166666666671E-2</v>
      </c>
      <c r="J44" s="49">
        <f>SUM(J41:J43)</f>
        <v>448</v>
      </c>
      <c r="K44" s="50">
        <f>J44/C44/COUNT(C41:C43)</f>
        <v>29.166666666666668</v>
      </c>
      <c r="L44" s="50">
        <f t="shared" si="0"/>
        <v>151.23697916666666</v>
      </c>
      <c r="M44" s="49">
        <f>SUM(M41:M43)</f>
        <v>12</v>
      </c>
      <c r="N44" s="49">
        <f>SUM(N41:N43)</f>
        <v>644</v>
      </c>
      <c r="O44" s="49">
        <f>SUM(O41:O43)</f>
        <v>5</v>
      </c>
      <c r="P44" s="49">
        <f>SUM(P41:P43)</f>
        <v>88</v>
      </c>
      <c r="Q44" s="52">
        <f>L44+M44/C44/COUNT(C41:C43)+N44/C44/COUNT(C41:C43)+O44/C44/COUNT(C41:C43)+P44/C44/COUNT(C41:C43)</f>
        <v>200</v>
      </c>
      <c r="R44" s="49">
        <f t="shared" ref="R44:X44" si="13">SUM(R41:R43)</f>
        <v>0</v>
      </c>
      <c r="S44" s="49">
        <f t="shared" si="13"/>
        <v>0</v>
      </c>
      <c r="T44" s="49">
        <f t="shared" si="13"/>
        <v>0</v>
      </c>
      <c r="U44" s="49">
        <f t="shared" si="13"/>
        <v>0</v>
      </c>
      <c r="V44" s="49">
        <f t="shared" si="13"/>
        <v>9</v>
      </c>
      <c r="W44" s="49">
        <f t="shared" si="13"/>
        <v>19</v>
      </c>
      <c r="X44" s="53">
        <f t="shared" si="13"/>
        <v>0</v>
      </c>
    </row>
    <row r="45" spans="1:24" x14ac:dyDescent="0.2">
      <c r="A45" s="54">
        <v>29</v>
      </c>
      <c r="B45" s="55" t="s">
        <v>39</v>
      </c>
      <c r="C45" s="36">
        <v>5.12</v>
      </c>
      <c r="D45" s="56">
        <f>[1]ввод!C31</f>
        <v>5</v>
      </c>
      <c r="E45" s="57">
        <f t="shared" si="8"/>
        <v>0.9765625</v>
      </c>
      <c r="F45" s="58">
        <f>[1]ввод!G31</f>
        <v>750</v>
      </c>
      <c r="G45" s="57">
        <f t="shared" si="9"/>
        <v>146.484375</v>
      </c>
      <c r="H45" s="58">
        <f>[1]ввод!K31</f>
        <v>2</v>
      </c>
      <c r="I45" s="57">
        <f>H45/C45</f>
        <v>0.390625</v>
      </c>
      <c r="J45" s="56">
        <f>[1]ввод!O31</f>
        <v>214</v>
      </c>
      <c r="K45" s="57">
        <f t="shared" si="10"/>
        <v>41.796875</v>
      </c>
      <c r="L45" s="57">
        <f t="shared" si="0"/>
        <v>189.6484375</v>
      </c>
      <c r="M45" s="58">
        <f>[1]ввод!Q31</f>
        <v>0</v>
      </c>
      <c r="N45" s="58">
        <f>[1]ввод!R31</f>
        <v>212</v>
      </c>
      <c r="O45" s="58">
        <f>[1]ввод!S31</f>
        <v>0</v>
      </c>
      <c r="P45" s="58">
        <f>[1]ввод!T31</f>
        <v>23</v>
      </c>
      <c r="Q45" s="59">
        <f>L45+M45/C45+N45/C45+O45/C45+P45/C45</f>
        <v>235.546875</v>
      </c>
      <c r="R45" s="56">
        <f>[1]ввод!D31</f>
        <v>0</v>
      </c>
      <c r="S45" s="56">
        <f>[1]ввод!H31</f>
        <v>0</v>
      </c>
      <c r="T45" s="56">
        <f>[1]ввод!L31</f>
        <v>0</v>
      </c>
      <c r="U45" s="56">
        <f>[1]ввод!P31</f>
        <v>0</v>
      </c>
      <c r="V45" s="56">
        <f>[1]ввод!E31</f>
        <v>0</v>
      </c>
      <c r="W45" s="56">
        <f>[1]ввод!I31</f>
        <v>6</v>
      </c>
      <c r="X45" s="60">
        <f>[1]ввод!M31</f>
        <v>0</v>
      </c>
    </row>
    <row r="46" spans="1:24" x14ac:dyDescent="0.2">
      <c r="A46" s="6">
        <v>30</v>
      </c>
      <c r="B46" s="61" t="s">
        <v>39</v>
      </c>
      <c r="C46" s="36">
        <v>5.12</v>
      </c>
      <c r="D46" s="62">
        <f>[1]ввод!C32</f>
        <v>8</v>
      </c>
      <c r="E46" s="63">
        <f t="shared" si="8"/>
        <v>1.5625</v>
      </c>
      <c r="F46" s="64">
        <f>[1]ввод!G32</f>
        <v>817</v>
      </c>
      <c r="G46" s="63">
        <f t="shared" si="9"/>
        <v>159.5703125</v>
      </c>
      <c r="H46" s="64">
        <f>[1]ввод!K32</f>
        <v>0</v>
      </c>
      <c r="I46" s="63">
        <f>H46/C46</f>
        <v>0</v>
      </c>
      <c r="J46" s="62">
        <f>[1]ввод!O32</f>
        <v>240</v>
      </c>
      <c r="K46" s="63">
        <f t="shared" si="10"/>
        <v>46.875</v>
      </c>
      <c r="L46" s="63">
        <f t="shared" si="0"/>
        <v>208.0078125</v>
      </c>
      <c r="M46" s="64">
        <f>[1]ввод!Q32</f>
        <v>5</v>
      </c>
      <c r="N46" s="64">
        <f>[1]ввод!R32</f>
        <v>283</v>
      </c>
      <c r="O46" s="64">
        <f>[1]ввод!S32</f>
        <v>0</v>
      </c>
      <c r="P46" s="64">
        <f>[1]ввод!T32</f>
        <v>30</v>
      </c>
      <c r="Q46" s="65">
        <f>L46+M46/C46+N46/C46+O46/C46+P46/C46</f>
        <v>270.1171875</v>
      </c>
      <c r="R46" s="62">
        <f>[1]ввод!D32</f>
        <v>0</v>
      </c>
      <c r="S46" s="62">
        <f>[1]ввод!H32</f>
        <v>0</v>
      </c>
      <c r="T46" s="62">
        <f>[1]ввод!L32</f>
        <v>0</v>
      </c>
      <c r="U46" s="62">
        <f>[1]ввод!P32</f>
        <v>0</v>
      </c>
      <c r="V46" s="62">
        <f>[1]ввод!E32</f>
        <v>0</v>
      </c>
      <c r="W46" s="62">
        <f>[1]ввод!I32</f>
        <v>4</v>
      </c>
      <c r="X46" s="66">
        <f>[1]ввод!M32</f>
        <v>0</v>
      </c>
    </row>
    <row r="47" spans="1:24" x14ac:dyDescent="0.2">
      <c r="A47" s="6">
        <v>76</v>
      </c>
      <c r="B47" s="61" t="s">
        <v>39</v>
      </c>
      <c r="C47" s="36">
        <v>5.12</v>
      </c>
      <c r="D47" s="62">
        <f>[1]ввод!C78</f>
        <v>14</v>
      </c>
      <c r="E47" s="63">
        <f>D47/C47</f>
        <v>2.734375</v>
      </c>
      <c r="F47" s="64">
        <f>[1]ввод!G78</f>
        <v>875</v>
      </c>
      <c r="G47" s="63">
        <f>F47/C47</f>
        <v>170.8984375</v>
      </c>
      <c r="H47" s="64">
        <f>[1]ввод!K78</f>
        <v>0</v>
      </c>
      <c r="I47" s="63">
        <f>H47/C47</f>
        <v>0</v>
      </c>
      <c r="J47" s="62">
        <f>[1]ввод!O78</f>
        <v>170</v>
      </c>
      <c r="K47" s="63">
        <f>J47/C47</f>
        <v>33.203125</v>
      </c>
      <c r="L47" s="63">
        <f t="shared" si="0"/>
        <v>206.8359375</v>
      </c>
      <c r="M47" s="64">
        <f>[1]ввод!Q78</f>
        <v>4</v>
      </c>
      <c r="N47" s="64">
        <f>[1]ввод!R78</f>
        <v>399</v>
      </c>
      <c r="O47" s="64">
        <f>[1]ввод!S78</f>
        <v>0</v>
      </c>
      <c r="P47" s="64">
        <f>[1]ввод!T78</f>
        <v>14</v>
      </c>
      <c r="Q47" s="65">
        <f>L47+M47/C47+N47/C47+O47/C47+P47/C47</f>
        <v>288.28125</v>
      </c>
      <c r="R47" s="62">
        <f>[1]ввод!D78</f>
        <v>0</v>
      </c>
      <c r="S47" s="62">
        <f>[1]ввод!H78</f>
        <v>0</v>
      </c>
      <c r="T47" s="62">
        <f>[1]ввод!L78</f>
        <v>0</v>
      </c>
      <c r="U47" s="62">
        <f>[1]ввод!P78</f>
        <v>0</v>
      </c>
      <c r="V47" s="62">
        <f>[1]ввод!E78</f>
        <v>1</v>
      </c>
      <c r="W47" s="62">
        <f>[1]ввод!I78</f>
        <v>13</v>
      </c>
      <c r="X47" s="66">
        <f>[1]ввод!M78</f>
        <v>0</v>
      </c>
    </row>
    <row r="48" spans="1:24" ht="13.5" thickBot="1" x14ac:dyDescent="0.25">
      <c r="A48" s="42">
        <v>2</v>
      </c>
      <c r="B48" s="43" t="s">
        <v>40</v>
      </c>
      <c r="C48" s="36">
        <v>5.12</v>
      </c>
      <c r="D48" s="44">
        <f>[1]ввод!C4</f>
        <v>3</v>
      </c>
      <c r="E48" s="45">
        <f>D48/C48</f>
        <v>0.5859375</v>
      </c>
      <c r="F48" s="46">
        <f>[1]ввод!G4</f>
        <v>516</v>
      </c>
      <c r="G48" s="45">
        <f>F48/C48</f>
        <v>100.78125</v>
      </c>
      <c r="H48" s="46">
        <f>[1]ввод!K4</f>
        <v>1</v>
      </c>
      <c r="I48" s="45">
        <f>H48/C48</f>
        <v>0.1953125</v>
      </c>
      <c r="J48" s="44">
        <f>[1]ввод!O4</f>
        <v>141</v>
      </c>
      <c r="K48" s="45">
        <f>J48/C48</f>
        <v>27.5390625</v>
      </c>
      <c r="L48" s="45">
        <f t="shared" si="0"/>
        <v>129.1015625</v>
      </c>
      <c r="M48" s="46">
        <f>[1]ввод!Q4</f>
        <v>1</v>
      </c>
      <c r="N48" s="46">
        <f>[1]ввод!R4</f>
        <v>171</v>
      </c>
      <c r="O48" s="46">
        <f>[1]ввод!S4</f>
        <v>0</v>
      </c>
      <c r="P48" s="46">
        <f>[1]ввод!T4</f>
        <v>8</v>
      </c>
      <c r="Q48" s="47">
        <f>L48+M48/C48+N48/C48+O48/C48+P48/C48</f>
        <v>164.2578125</v>
      </c>
      <c r="R48" s="44">
        <f>[1]ввод!D4</f>
        <v>0</v>
      </c>
      <c r="S48" s="44">
        <f>[1]ввод!H4</f>
        <v>0</v>
      </c>
      <c r="T48" s="44">
        <f>[1]ввод!L4</f>
        <v>0</v>
      </c>
      <c r="U48" s="44">
        <f>[1]ввод!P4</f>
        <v>0</v>
      </c>
      <c r="V48" s="44">
        <f>[1]ввод!E4</f>
        <v>0</v>
      </c>
      <c r="W48" s="44">
        <f>[1]ввод!I4</f>
        <v>3</v>
      </c>
      <c r="X48" s="48">
        <f>[1]ввод!M4</f>
        <v>0</v>
      </c>
    </row>
    <row r="49" spans="1:24" ht="12.6" customHeight="1" thickBot="1" x14ac:dyDescent="0.25">
      <c r="A49" s="162" t="s">
        <v>109</v>
      </c>
      <c r="B49" s="163"/>
      <c r="C49" s="36">
        <v>5.12</v>
      </c>
      <c r="D49" s="49">
        <f>SUM(D45:D48)</f>
        <v>30</v>
      </c>
      <c r="E49" s="50">
        <f>D49/C49/COUNT(C45:C48)</f>
        <v>1.46484375</v>
      </c>
      <c r="F49" s="49">
        <f>SUM(F45:F48)</f>
        <v>2958</v>
      </c>
      <c r="G49" s="50">
        <f>F49/C49/COUNT(C45:C48)</f>
        <v>144.43359375</v>
      </c>
      <c r="H49" s="49">
        <f>SUM(H45:H48)</f>
        <v>3</v>
      </c>
      <c r="I49" s="50">
        <f>H49/C49/COUNT(C45:C48)</f>
        <v>0.146484375</v>
      </c>
      <c r="J49" s="49">
        <f>SUM(J45:J48)</f>
        <v>765</v>
      </c>
      <c r="K49" s="50">
        <f>J49/C49/COUNT(C45:C48)</f>
        <v>37.353515625</v>
      </c>
      <c r="L49" s="50">
        <f t="shared" si="0"/>
        <v>183.3984375</v>
      </c>
      <c r="M49" s="49">
        <f>SUM(M45:M48)</f>
        <v>10</v>
      </c>
      <c r="N49" s="49">
        <f>SUM(N45:N48)</f>
        <v>1065</v>
      </c>
      <c r="O49" s="49">
        <f>SUM(O45:O48)</f>
        <v>0</v>
      </c>
      <c r="P49" s="49">
        <f>SUM(P45:P48)</f>
        <v>75</v>
      </c>
      <c r="Q49" s="52">
        <f>L49+M49/C49/COUNT(C45:C48)+N49/C49/COUNT(C45:C48)+O49/C49/COUNT(C45:C48)+P49/C49/COUNT(C45:C48)</f>
        <v>239.55078125</v>
      </c>
      <c r="R49" s="49">
        <f t="shared" ref="R49:X49" si="14">SUM(R45:R48)</f>
        <v>0</v>
      </c>
      <c r="S49" s="49">
        <f t="shared" si="14"/>
        <v>0</v>
      </c>
      <c r="T49" s="49">
        <f t="shared" si="14"/>
        <v>0</v>
      </c>
      <c r="U49" s="49">
        <f t="shared" si="14"/>
        <v>0</v>
      </c>
      <c r="V49" s="49">
        <f t="shared" si="14"/>
        <v>1</v>
      </c>
      <c r="W49" s="49">
        <f t="shared" si="14"/>
        <v>26</v>
      </c>
      <c r="X49" s="53">
        <f t="shared" si="14"/>
        <v>0</v>
      </c>
    </row>
    <row r="50" spans="1:24" x14ac:dyDescent="0.2">
      <c r="A50" s="54">
        <v>33</v>
      </c>
      <c r="B50" s="67" t="s">
        <v>42</v>
      </c>
      <c r="C50" s="36">
        <v>5.12</v>
      </c>
      <c r="D50" s="68">
        <f>[1]ввод!C35</f>
        <v>25</v>
      </c>
      <c r="E50" s="69">
        <f t="shared" ref="E50:E57" si="15">D50/C50</f>
        <v>4.8828125</v>
      </c>
      <c r="F50" s="70">
        <f>[1]ввод!G35</f>
        <v>1688</v>
      </c>
      <c r="G50" s="69">
        <f t="shared" ref="G50:G57" si="16">F50/C50</f>
        <v>329.6875</v>
      </c>
      <c r="H50" s="70">
        <f>[1]ввод!K35</f>
        <v>0</v>
      </c>
      <c r="I50" s="69">
        <f>H50/C50</f>
        <v>0</v>
      </c>
      <c r="J50" s="68">
        <f>[1]ввод!O35</f>
        <v>393</v>
      </c>
      <c r="K50" s="69">
        <f t="shared" ref="K50:K57" si="17">J50/C50</f>
        <v>76.7578125</v>
      </c>
      <c r="L50" s="69">
        <f t="shared" si="0"/>
        <v>411.328125</v>
      </c>
      <c r="M50" s="70">
        <f>[1]ввод!Q35</f>
        <v>8</v>
      </c>
      <c r="N50" s="70">
        <f>[1]ввод!R35</f>
        <v>657</v>
      </c>
      <c r="O50" s="70">
        <f>[1]ввод!S35</f>
        <v>0</v>
      </c>
      <c r="P50" s="70">
        <f>[1]ввод!T35</f>
        <v>25</v>
      </c>
      <c r="Q50" s="59">
        <f>L50+M50/C50+N50/C50+O50/C50+P50/C50</f>
        <v>546.09375</v>
      </c>
      <c r="R50" s="68">
        <f>[1]ввод!D35</f>
        <v>0</v>
      </c>
      <c r="S50" s="68">
        <f>[1]ввод!H35</f>
        <v>0</v>
      </c>
      <c r="T50" s="68">
        <f>[1]ввод!L35</f>
        <v>0</v>
      </c>
      <c r="U50" s="68">
        <f>[1]ввод!P35</f>
        <v>0</v>
      </c>
      <c r="V50" s="68">
        <f>[1]ввод!E35</f>
        <v>6</v>
      </c>
      <c r="W50" s="68">
        <f>[1]ввод!I35</f>
        <v>25</v>
      </c>
      <c r="X50" s="71">
        <f>[1]ввод!M35</f>
        <v>0</v>
      </c>
    </row>
    <row r="51" spans="1:24" x14ac:dyDescent="0.2">
      <c r="A51" s="6">
        <v>35</v>
      </c>
      <c r="B51" s="72" t="s">
        <v>43</v>
      </c>
      <c r="C51" s="36">
        <v>5.12</v>
      </c>
      <c r="D51" s="73">
        <f>[1]ввод!C37</f>
        <v>11</v>
      </c>
      <c r="E51" s="74">
        <f t="shared" si="15"/>
        <v>2.1484375</v>
      </c>
      <c r="F51" s="75">
        <f>[1]ввод!G37</f>
        <v>945</v>
      </c>
      <c r="G51" s="74">
        <f t="shared" si="16"/>
        <v>184.5703125</v>
      </c>
      <c r="H51" s="75">
        <f>[1]ввод!K37</f>
        <v>1</v>
      </c>
      <c r="I51" s="74">
        <f>H51/C51</f>
        <v>0.1953125</v>
      </c>
      <c r="J51" s="73">
        <f>[1]ввод!O37</f>
        <v>281</v>
      </c>
      <c r="K51" s="74">
        <f t="shared" si="17"/>
        <v>54.8828125</v>
      </c>
      <c r="L51" s="74">
        <f t="shared" si="0"/>
        <v>241.796875</v>
      </c>
      <c r="M51" s="75">
        <f>[1]ввод!Q37</f>
        <v>3</v>
      </c>
      <c r="N51" s="75">
        <f>[1]ввод!R37</f>
        <v>439</v>
      </c>
      <c r="O51" s="75">
        <f>[1]ввод!S37</f>
        <v>0</v>
      </c>
      <c r="P51" s="75">
        <f>[1]ввод!T37</f>
        <v>39</v>
      </c>
      <c r="Q51" s="65">
        <f>L51+M51/C51+N51/C51+O51/C51+P51/C51</f>
        <v>335.7421875</v>
      </c>
      <c r="R51" s="73">
        <f>[1]ввод!D37</f>
        <v>0</v>
      </c>
      <c r="S51" s="73">
        <f>[1]ввод!H37</f>
        <v>0</v>
      </c>
      <c r="T51" s="73">
        <f>[1]ввод!L37</f>
        <v>0</v>
      </c>
      <c r="U51" s="73">
        <f>[1]ввод!P37</f>
        <v>0</v>
      </c>
      <c r="V51" s="73">
        <f>[1]ввод!E37</f>
        <v>2</v>
      </c>
      <c r="W51" s="73">
        <f>[1]ввод!I37</f>
        <v>2</v>
      </c>
      <c r="X51" s="76">
        <f>[1]ввод!M37</f>
        <v>0</v>
      </c>
    </row>
    <row r="52" spans="1:24" x14ac:dyDescent="0.2">
      <c r="A52" s="6">
        <v>36</v>
      </c>
      <c r="B52" s="61" t="s">
        <v>44</v>
      </c>
      <c r="C52" s="36">
        <v>5.12</v>
      </c>
      <c r="D52" s="62">
        <f>[1]ввод!C38</f>
        <v>4</v>
      </c>
      <c r="E52" s="63">
        <f t="shared" si="15"/>
        <v>0.78125</v>
      </c>
      <c r="F52" s="64">
        <f>[1]ввод!G38</f>
        <v>437</v>
      </c>
      <c r="G52" s="63">
        <f t="shared" si="16"/>
        <v>85.3515625</v>
      </c>
      <c r="H52" s="64">
        <f>[1]ввод!K38</f>
        <v>1</v>
      </c>
      <c r="I52" s="63">
        <f>H52/C52</f>
        <v>0.1953125</v>
      </c>
      <c r="J52" s="62">
        <f>[1]ввод!O38</f>
        <v>135</v>
      </c>
      <c r="K52" s="63">
        <f t="shared" si="17"/>
        <v>26.3671875</v>
      </c>
      <c r="L52" s="63">
        <f t="shared" si="0"/>
        <v>112.6953125</v>
      </c>
      <c r="M52" s="64">
        <f>[1]ввод!Q38</f>
        <v>0</v>
      </c>
      <c r="N52" s="64">
        <f>[1]ввод!R38</f>
        <v>447</v>
      </c>
      <c r="O52" s="64">
        <f>[1]ввод!S38</f>
        <v>1</v>
      </c>
      <c r="P52" s="64">
        <f>[1]ввод!T38</f>
        <v>5</v>
      </c>
      <c r="Q52" s="65">
        <f>L52+M52/C52+N52/C52+O52/C52+P52/C52</f>
        <v>201.171875</v>
      </c>
      <c r="R52" s="62">
        <f>[1]ввод!D38</f>
        <v>0</v>
      </c>
      <c r="S52" s="62">
        <f>[1]ввод!H38</f>
        <v>0</v>
      </c>
      <c r="T52" s="62">
        <f>[1]ввод!L38</f>
        <v>0</v>
      </c>
      <c r="U52" s="62">
        <f>[1]ввод!P38</f>
        <v>0</v>
      </c>
      <c r="V52" s="62">
        <f>[1]ввод!E38</f>
        <v>0</v>
      </c>
      <c r="W52" s="62">
        <f>[1]ввод!I38</f>
        <v>2</v>
      </c>
      <c r="X52" s="66">
        <f>[1]ввод!M38</f>
        <v>0</v>
      </c>
    </row>
    <row r="53" spans="1:24" ht="13.5" thickBot="1" x14ac:dyDescent="0.25">
      <c r="A53" s="42">
        <v>13</v>
      </c>
      <c r="B53" s="43" t="s">
        <v>45</v>
      </c>
      <c r="C53" s="36">
        <v>5.12</v>
      </c>
      <c r="D53" s="44">
        <f>[1]ввод!C15</f>
        <v>4</v>
      </c>
      <c r="E53" s="45">
        <f t="shared" si="15"/>
        <v>0.78125</v>
      </c>
      <c r="F53" s="46">
        <f>[1]ввод!G15</f>
        <v>350</v>
      </c>
      <c r="G53" s="45">
        <f t="shared" si="16"/>
        <v>68.359375</v>
      </c>
      <c r="H53" s="46">
        <f>[1]ввод!K15</f>
        <v>1</v>
      </c>
      <c r="I53" s="45">
        <f>H53/C53</f>
        <v>0.1953125</v>
      </c>
      <c r="J53" s="44">
        <f>[1]ввод!O15</f>
        <v>83</v>
      </c>
      <c r="K53" s="45">
        <f t="shared" si="17"/>
        <v>16.2109375</v>
      </c>
      <c r="L53" s="45">
        <f t="shared" si="0"/>
        <v>85.546875</v>
      </c>
      <c r="M53" s="46">
        <f>[1]ввод!Q15</f>
        <v>2</v>
      </c>
      <c r="N53" s="46">
        <f>[1]ввод!R15</f>
        <v>176</v>
      </c>
      <c r="O53" s="46">
        <f>[1]ввод!S15</f>
        <v>0</v>
      </c>
      <c r="P53" s="46">
        <f>[1]ввод!T15</f>
        <v>18</v>
      </c>
      <c r="Q53" s="47">
        <f>L53+M53/C53+N53/C53+O53/C53+P53/C53</f>
        <v>123.828125</v>
      </c>
      <c r="R53" s="44">
        <f>[1]ввод!D15</f>
        <v>0</v>
      </c>
      <c r="S53" s="44">
        <f>[1]ввод!H15</f>
        <v>0</v>
      </c>
      <c r="T53" s="44">
        <f>[1]ввод!L15</f>
        <v>0</v>
      </c>
      <c r="U53" s="44">
        <f>[1]ввод!P15</f>
        <v>0</v>
      </c>
      <c r="V53" s="44">
        <f>[1]ввод!E15</f>
        <v>0</v>
      </c>
      <c r="W53" s="44">
        <f>[1]ввод!I15</f>
        <v>3</v>
      </c>
      <c r="X53" s="48">
        <f>[1]ввод!M15</f>
        <v>0</v>
      </c>
    </row>
    <row r="54" spans="1:24" ht="12.75" customHeight="1" thickBot="1" x14ac:dyDescent="0.25">
      <c r="A54" s="162" t="s">
        <v>110</v>
      </c>
      <c r="B54" s="163"/>
      <c r="C54" s="36">
        <v>5.12</v>
      </c>
      <c r="D54" s="49">
        <f>D52+D53</f>
        <v>8</v>
      </c>
      <c r="E54" s="50">
        <f>D54/C54/COUNT(C52:C53)</f>
        <v>0.78125</v>
      </c>
      <c r="F54" s="51">
        <f>F52+F53</f>
        <v>787</v>
      </c>
      <c r="G54" s="50">
        <f>F54/C54/COUNT(C52:C53)</f>
        <v>76.85546875</v>
      </c>
      <c r="H54" s="51">
        <f>H52+H53</f>
        <v>2</v>
      </c>
      <c r="I54" s="50">
        <f>H54/C54/COUNT(C52:C53)</f>
        <v>0.1953125</v>
      </c>
      <c r="J54" s="49">
        <f>J52+J53</f>
        <v>218</v>
      </c>
      <c r="K54" s="50">
        <f>J54/C54/COUNT(C52:C53)</f>
        <v>21.2890625</v>
      </c>
      <c r="L54" s="50">
        <f t="shared" si="0"/>
        <v>99.12109375</v>
      </c>
      <c r="M54" s="49">
        <f>M52+M53</f>
        <v>2</v>
      </c>
      <c r="N54" s="49">
        <f>N52+N53</f>
        <v>623</v>
      </c>
      <c r="O54" s="49">
        <f>O52+O53</f>
        <v>1</v>
      </c>
      <c r="P54" s="49">
        <f>P52+P53</f>
        <v>23</v>
      </c>
      <c r="Q54" s="52">
        <f>L54+M54/C54/COUNT(C52:C53)+N54/C54/COUNT(C52:C53)+O54/C54/COUNT(C52:C53)+P54/C54/COUNT(C52:C53)</f>
        <v>162.5</v>
      </c>
      <c r="R54" s="49">
        <f t="shared" ref="R54:X54" si="18">R52+R53</f>
        <v>0</v>
      </c>
      <c r="S54" s="49">
        <f t="shared" si="18"/>
        <v>0</v>
      </c>
      <c r="T54" s="49">
        <f t="shared" si="18"/>
        <v>0</v>
      </c>
      <c r="U54" s="49">
        <f t="shared" si="18"/>
        <v>0</v>
      </c>
      <c r="V54" s="49">
        <f t="shared" si="18"/>
        <v>0</v>
      </c>
      <c r="W54" s="49">
        <f t="shared" si="18"/>
        <v>5</v>
      </c>
      <c r="X54" s="53">
        <f t="shared" si="18"/>
        <v>0</v>
      </c>
    </row>
    <row r="55" spans="1:24" x14ac:dyDescent="0.2">
      <c r="A55" s="54">
        <v>38</v>
      </c>
      <c r="B55" s="55" t="s">
        <v>47</v>
      </c>
      <c r="C55" s="36">
        <v>5.12</v>
      </c>
      <c r="D55" s="56">
        <f>[1]ввод!C40</f>
        <v>10</v>
      </c>
      <c r="E55" s="57">
        <f t="shared" si="15"/>
        <v>1.953125</v>
      </c>
      <c r="F55" s="58">
        <f>[1]ввод!G40</f>
        <v>799</v>
      </c>
      <c r="G55" s="57">
        <f t="shared" si="16"/>
        <v>156.0546875</v>
      </c>
      <c r="H55" s="58">
        <f>[1]ввод!K40</f>
        <v>0</v>
      </c>
      <c r="I55" s="57">
        <f t="shared" ref="I55:I60" si="19">H55/C55</f>
        <v>0</v>
      </c>
      <c r="J55" s="56">
        <f>[1]ввод!O40</f>
        <v>193</v>
      </c>
      <c r="K55" s="57">
        <f t="shared" si="17"/>
        <v>37.6953125</v>
      </c>
      <c r="L55" s="57">
        <f t="shared" si="0"/>
        <v>195.703125</v>
      </c>
      <c r="M55" s="58">
        <f>[1]ввод!Q40</f>
        <v>5</v>
      </c>
      <c r="N55" s="58">
        <f>[1]ввод!R40</f>
        <v>478</v>
      </c>
      <c r="O55" s="58">
        <f>[1]ввод!S40</f>
        <v>1</v>
      </c>
      <c r="P55" s="58">
        <f>[1]ввод!T40</f>
        <v>4</v>
      </c>
      <c r="Q55" s="59">
        <f t="shared" ref="Q55:Q60" si="20">L55+M55/C55+N55/C55+O55/C55+P55/C55</f>
        <v>291.015625</v>
      </c>
      <c r="R55" s="56">
        <f>[1]ввод!D40</f>
        <v>0</v>
      </c>
      <c r="S55" s="56">
        <f>[1]ввод!H40</f>
        <v>0</v>
      </c>
      <c r="T55" s="56">
        <f>[1]ввод!L40</f>
        <v>0</v>
      </c>
      <c r="U55" s="56">
        <f>[1]ввод!P40</f>
        <v>0</v>
      </c>
      <c r="V55" s="56">
        <f>[1]ввод!E40</f>
        <v>2</v>
      </c>
      <c r="W55" s="56">
        <f>[1]ввод!I40</f>
        <v>8</v>
      </c>
      <c r="X55" s="60">
        <f>[1]ввод!M40</f>
        <v>0</v>
      </c>
    </row>
    <row r="56" spans="1:24" x14ac:dyDescent="0.2">
      <c r="A56" s="6">
        <v>39</v>
      </c>
      <c r="B56" s="61" t="s">
        <v>47</v>
      </c>
      <c r="C56" s="36">
        <v>5.12</v>
      </c>
      <c r="D56" s="62">
        <f>[1]ввод!C41</f>
        <v>16</v>
      </c>
      <c r="E56" s="63">
        <f t="shared" si="15"/>
        <v>3.125</v>
      </c>
      <c r="F56" s="64">
        <f>[1]ввод!G41</f>
        <v>1185</v>
      </c>
      <c r="G56" s="63">
        <f t="shared" si="16"/>
        <v>231.4453125</v>
      </c>
      <c r="H56" s="64">
        <f>[1]ввод!K41</f>
        <v>0</v>
      </c>
      <c r="I56" s="63">
        <f t="shared" si="19"/>
        <v>0</v>
      </c>
      <c r="J56" s="62">
        <f>[1]ввод!O41</f>
        <v>163</v>
      </c>
      <c r="K56" s="63">
        <f t="shared" si="17"/>
        <v>31.8359375</v>
      </c>
      <c r="L56" s="63">
        <f t="shared" si="0"/>
        <v>266.40625</v>
      </c>
      <c r="M56" s="64">
        <f>[1]ввод!Q41</f>
        <v>5</v>
      </c>
      <c r="N56" s="64">
        <f>[1]ввод!R41</f>
        <v>750</v>
      </c>
      <c r="O56" s="64">
        <f>[1]ввод!S41</f>
        <v>0</v>
      </c>
      <c r="P56" s="64">
        <f>[1]ввод!T41</f>
        <v>17</v>
      </c>
      <c r="Q56" s="65">
        <f t="shared" si="20"/>
        <v>417.1875</v>
      </c>
      <c r="R56" s="62">
        <f>[1]ввод!D41</f>
        <v>0</v>
      </c>
      <c r="S56" s="62">
        <f>[1]ввод!H41</f>
        <v>0</v>
      </c>
      <c r="T56" s="62">
        <f>[1]ввод!L41</f>
        <v>0</v>
      </c>
      <c r="U56" s="62">
        <f>[1]ввод!P41</f>
        <v>0</v>
      </c>
      <c r="V56" s="62">
        <f>[1]ввод!E41</f>
        <v>1</v>
      </c>
      <c r="W56" s="62">
        <f>[1]ввод!I41</f>
        <v>3</v>
      </c>
      <c r="X56" s="66">
        <f>[1]ввод!M41</f>
        <v>0</v>
      </c>
    </row>
    <row r="57" spans="1:24" x14ac:dyDescent="0.2">
      <c r="A57" s="6">
        <v>40</v>
      </c>
      <c r="B57" s="61" t="s">
        <v>47</v>
      </c>
      <c r="C57" s="36">
        <v>5.12</v>
      </c>
      <c r="D57" s="62">
        <f>[1]ввод!C42</f>
        <v>12</v>
      </c>
      <c r="E57" s="63">
        <f t="shared" si="15"/>
        <v>2.34375</v>
      </c>
      <c r="F57" s="64">
        <f>[1]ввод!G42</f>
        <v>1273</v>
      </c>
      <c r="G57" s="63">
        <f t="shared" si="16"/>
        <v>248.6328125</v>
      </c>
      <c r="H57" s="64">
        <f>[1]ввод!K42</f>
        <v>4</v>
      </c>
      <c r="I57" s="63">
        <f t="shared" si="19"/>
        <v>0.78125</v>
      </c>
      <c r="J57" s="62">
        <f>[1]ввод!O42</f>
        <v>310</v>
      </c>
      <c r="K57" s="63">
        <f t="shared" si="17"/>
        <v>60.546875</v>
      </c>
      <c r="L57" s="63">
        <f t="shared" si="0"/>
        <v>312.3046875</v>
      </c>
      <c r="M57" s="64">
        <f>[1]ввод!Q42</f>
        <v>7</v>
      </c>
      <c r="N57" s="64">
        <f>[1]ввод!R42</f>
        <v>548</v>
      </c>
      <c r="O57" s="64">
        <f>[1]ввод!S42</f>
        <v>3</v>
      </c>
      <c r="P57" s="64">
        <f>[1]ввод!T42</f>
        <v>26</v>
      </c>
      <c r="Q57" s="65">
        <f t="shared" si="20"/>
        <v>426.3671875</v>
      </c>
      <c r="R57" s="62">
        <f>[1]ввод!D42</f>
        <v>0</v>
      </c>
      <c r="S57" s="62">
        <f>[1]ввод!H42</f>
        <v>0</v>
      </c>
      <c r="T57" s="62">
        <f>[1]ввод!L42</f>
        <v>0</v>
      </c>
      <c r="U57" s="62">
        <f>[1]ввод!P42</f>
        <v>0</v>
      </c>
      <c r="V57" s="62">
        <f>[1]ввод!E42</f>
        <v>1</v>
      </c>
      <c r="W57" s="62">
        <f>[1]ввод!I42</f>
        <v>14</v>
      </c>
      <c r="X57" s="66">
        <f>[1]ввод!M42</f>
        <v>0</v>
      </c>
    </row>
    <row r="58" spans="1:24" x14ac:dyDescent="0.2">
      <c r="A58" s="6">
        <v>77</v>
      </c>
      <c r="B58" s="61" t="s">
        <v>47</v>
      </c>
      <c r="C58" s="36">
        <v>5.12</v>
      </c>
      <c r="D58" s="62">
        <f>[1]ввод!C79</f>
        <v>4</v>
      </c>
      <c r="E58" s="63">
        <f>D58/C58</f>
        <v>0.78125</v>
      </c>
      <c r="F58" s="64">
        <f>[1]ввод!G79</f>
        <v>896</v>
      </c>
      <c r="G58" s="63">
        <f>F58/C58</f>
        <v>175</v>
      </c>
      <c r="H58" s="64">
        <f>[1]ввод!K79</f>
        <v>0</v>
      </c>
      <c r="I58" s="63">
        <f t="shared" si="19"/>
        <v>0</v>
      </c>
      <c r="J58" s="62">
        <f>[1]ввод!O79</f>
        <v>215</v>
      </c>
      <c r="K58" s="63">
        <f>J58/C58</f>
        <v>41.9921875</v>
      </c>
      <c r="L58" s="63">
        <f t="shared" si="0"/>
        <v>217.7734375</v>
      </c>
      <c r="M58" s="64">
        <f>[1]ввод!Q79</f>
        <v>1</v>
      </c>
      <c r="N58" s="64">
        <f>[1]ввод!R79</f>
        <v>498</v>
      </c>
      <c r="O58" s="64">
        <f>[1]ввод!S79</f>
        <v>0</v>
      </c>
      <c r="P58" s="64">
        <f>[1]ввод!T79</f>
        <v>17</v>
      </c>
      <c r="Q58" s="65">
        <f t="shared" si="20"/>
        <v>318.5546875</v>
      </c>
      <c r="R58" s="62">
        <f>[1]ввод!D79</f>
        <v>0</v>
      </c>
      <c r="S58" s="62">
        <f>[1]ввод!H79</f>
        <v>0</v>
      </c>
      <c r="T58" s="62">
        <f>[1]ввод!L79</f>
        <v>0</v>
      </c>
      <c r="U58" s="62">
        <f>[1]ввод!P79</f>
        <v>0</v>
      </c>
      <c r="V58" s="62">
        <f>[1]ввод!E79</f>
        <v>1</v>
      </c>
      <c r="W58" s="62">
        <f>[1]ввод!I79</f>
        <v>10</v>
      </c>
      <c r="X58" s="66">
        <f>[1]ввод!M79</f>
        <v>0</v>
      </c>
    </row>
    <row r="59" spans="1:24" x14ac:dyDescent="0.2">
      <c r="A59" s="6">
        <v>3</v>
      </c>
      <c r="B59" s="61" t="s">
        <v>48</v>
      </c>
      <c r="C59" s="36">
        <v>5.12</v>
      </c>
      <c r="D59" s="62">
        <f>[1]ввод!C5</f>
        <v>3</v>
      </c>
      <c r="E59" s="63">
        <f>D59/C59</f>
        <v>0.5859375</v>
      </c>
      <c r="F59" s="64">
        <f>[1]ввод!G5</f>
        <v>1017</v>
      </c>
      <c r="G59" s="63">
        <f>F59/C59</f>
        <v>198.6328125</v>
      </c>
      <c r="H59" s="64">
        <f>[1]ввод!K5</f>
        <v>0</v>
      </c>
      <c r="I59" s="63">
        <f t="shared" si="19"/>
        <v>0</v>
      </c>
      <c r="J59" s="62">
        <f>[1]ввод!O5</f>
        <v>206</v>
      </c>
      <c r="K59" s="63">
        <f>J59/C59</f>
        <v>40.234375</v>
      </c>
      <c r="L59" s="63">
        <f t="shared" si="0"/>
        <v>239.453125</v>
      </c>
      <c r="M59" s="64">
        <f>[1]ввод!Q5</f>
        <v>1</v>
      </c>
      <c r="N59" s="64">
        <f>[1]ввод!R5</f>
        <v>449</v>
      </c>
      <c r="O59" s="64">
        <f>[1]ввод!S5</f>
        <v>0</v>
      </c>
      <c r="P59" s="64">
        <f>[1]ввод!T5</f>
        <v>6</v>
      </c>
      <c r="Q59" s="65">
        <f t="shared" si="20"/>
        <v>328.515625</v>
      </c>
      <c r="R59" s="62">
        <f>[1]ввод!D5</f>
        <v>0</v>
      </c>
      <c r="S59" s="62">
        <f>[1]ввод!H5</f>
        <v>0</v>
      </c>
      <c r="T59" s="62">
        <f>[1]ввод!L5</f>
        <v>0</v>
      </c>
      <c r="U59" s="62">
        <f>[1]ввод!P5</f>
        <v>0</v>
      </c>
      <c r="V59" s="62">
        <f>[1]ввод!E5</f>
        <v>1</v>
      </c>
      <c r="W59" s="62">
        <f>[1]ввод!I5</f>
        <v>12</v>
      </c>
      <c r="X59" s="66">
        <f>[1]ввод!M5</f>
        <v>0</v>
      </c>
    </row>
    <row r="60" spans="1:24" ht="13.5" thickBot="1" x14ac:dyDescent="0.25">
      <c r="A60" s="42">
        <v>26</v>
      </c>
      <c r="B60" s="43" t="s">
        <v>49</v>
      </c>
      <c r="C60" s="36">
        <v>5.12</v>
      </c>
      <c r="D60" s="44">
        <f>[1]ввод!C28</f>
        <v>5</v>
      </c>
      <c r="E60" s="45">
        <f>D60/C60</f>
        <v>0.9765625</v>
      </c>
      <c r="F60" s="46">
        <f>[1]ввод!G28</f>
        <v>351</v>
      </c>
      <c r="G60" s="45">
        <f>F60/C60</f>
        <v>68.5546875</v>
      </c>
      <c r="H60" s="46">
        <f>[1]ввод!K28</f>
        <v>0</v>
      </c>
      <c r="I60" s="45">
        <f t="shared" si="19"/>
        <v>0</v>
      </c>
      <c r="J60" s="44">
        <f>[1]ввод!O28</f>
        <v>105</v>
      </c>
      <c r="K60" s="45">
        <f>J60/C60</f>
        <v>20.5078125</v>
      </c>
      <c r="L60" s="45">
        <f t="shared" si="0"/>
        <v>90.0390625</v>
      </c>
      <c r="M60" s="46">
        <f>[1]ввод!Q28</f>
        <v>0</v>
      </c>
      <c r="N60" s="46">
        <f>[1]ввод!R28</f>
        <v>173</v>
      </c>
      <c r="O60" s="46">
        <f>[1]ввод!S28</f>
        <v>0</v>
      </c>
      <c r="P60" s="46">
        <f>[1]ввод!T28</f>
        <v>18</v>
      </c>
      <c r="Q60" s="47">
        <f t="shared" si="20"/>
        <v>127.34375</v>
      </c>
      <c r="R60" s="44">
        <f>[1]ввод!D28</f>
        <v>0</v>
      </c>
      <c r="S60" s="44">
        <f>[1]ввод!H28</f>
        <v>0</v>
      </c>
      <c r="T60" s="44">
        <f>[1]ввод!L28</f>
        <v>0</v>
      </c>
      <c r="U60" s="44">
        <f>[1]ввод!P28</f>
        <v>0</v>
      </c>
      <c r="V60" s="44">
        <f>[1]ввод!E28</f>
        <v>0</v>
      </c>
      <c r="W60" s="44">
        <f>[1]ввод!I28</f>
        <v>4</v>
      </c>
      <c r="X60" s="48">
        <f>[1]ввод!M28</f>
        <v>0</v>
      </c>
    </row>
    <row r="61" spans="1:24" ht="13.7" customHeight="1" thickBot="1" x14ac:dyDescent="0.25">
      <c r="A61" s="162" t="s">
        <v>111</v>
      </c>
      <c r="B61" s="163"/>
      <c r="C61" s="36">
        <v>5.12</v>
      </c>
      <c r="D61" s="49">
        <f>SUM(D55:D60)</f>
        <v>50</v>
      </c>
      <c r="E61" s="50">
        <f>D61/C61/COUNT(C55:C60)</f>
        <v>1.6276041666666667</v>
      </c>
      <c r="F61" s="49">
        <f>SUM(F55:F60)</f>
        <v>5521</v>
      </c>
      <c r="G61" s="50">
        <f>F61/C61/COUNT(C55:C60)</f>
        <v>179.72005208333334</v>
      </c>
      <c r="H61" s="49">
        <f>SUM(H55:H60)</f>
        <v>4</v>
      </c>
      <c r="I61" s="50">
        <f>H61/C61/COUNT(C55:C60)</f>
        <v>0.13020833333333334</v>
      </c>
      <c r="J61" s="49">
        <f>SUM(J55:J60)</f>
        <v>1192</v>
      </c>
      <c r="K61" s="50">
        <f>J61/C61/COUNT(C55:C60)</f>
        <v>38.802083333333336</v>
      </c>
      <c r="L61" s="50">
        <f t="shared" si="0"/>
        <v>220.27994791666669</v>
      </c>
      <c r="M61" s="49">
        <f>SUM(M55:M60)</f>
        <v>19</v>
      </c>
      <c r="N61" s="49">
        <f>SUM(N55:N60)</f>
        <v>2896</v>
      </c>
      <c r="O61" s="49">
        <f>SUM(O55:O60)</f>
        <v>4</v>
      </c>
      <c r="P61" s="49">
        <f>SUM(P55:P60)</f>
        <v>88</v>
      </c>
      <c r="Q61" s="52">
        <f>L61+M61/C61/COUNT(C55:C60)+N61/C61/COUNT(C55:C60)+O61/C61/COUNT(C55:C60)+P61/C61/COUNT(C55:C60)</f>
        <v>318.1640625</v>
      </c>
      <c r="R61" s="49">
        <f t="shared" ref="R61:X61" si="21">SUM(R55:R60)</f>
        <v>0</v>
      </c>
      <c r="S61" s="49">
        <f t="shared" si="21"/>
        <v>0</v>
      </c>
      <c r="T61" s="49">
        <f t="shared" si="21"/>
        <v>0</v>
      </c>
      <c r="U61" s="49">
        <f t="shared" si="21"/>
        <v>0</v>
      </c>
      <c r="V61" s="49">
        <f t="shared" si="21"/>
        <v>6</v>
      </c>
      <c r="W61" s="49">
        <f t="shared" si="21"/>
        <v>51</v>
      </c>
      <c r="X61" s="53">
        <f t="shared" si="21"/>
        <v>0</v>
      </c>
    </row>
    <row r="62" spans="1:24" x14ac:dyDescent="0.2">
      <c r="A62" s="54">
        <v>41</v>
      </c>
      <c r="B62" s="55" t="s">
        <v>51</v>
      </c>
      <c r="C62" s="36">
        <v>5.12</v>
      </c>
      <c r="D62" s="56">
        <f>[1]ввод!C43</f>
        <v>25</v>
      </c>
      <c r="E62" s="57">
        <f>D62/C62</f>
        <v>4.8828125</v>
      </c>
      <c r="F62" s="58">
        <f>[1]ввод!G43</f>
        <v>1132</v>
      </c>
      <c r="G62" s="57">
        <f>F62/C62</f>
        <v>221.09375</v>
      </c>
      <c r="H62" s="58">
        <f>[1]ввод!K43</f>
        <v>0</v>
      </c>
      <c r="I62" s="57">
        <f>H62/C62</f>
        <v>0</v>
      </c>
      <c r="J62" s="56">
        <f>[1]ввод!O43</f>
        <v>433</v>
      </c>
      <c r="K62" s="57">
        <f t="shared" ref="K62:K75" si="22">J62/C62</f>
        <v>84.5703125</v>
      </c>
      <c r="L62" s="57">
        <f t="shared" si="0"/>
        <v>310.546875</v>
      </c>
      <c r="M62" s="58">
        <f>[1]ввод!Q43</f>
        <v>3</v>
      </c>
      <c r="N62" s="58">
        <f>[1]ввод!R43</f>
        <v>483</v>
      </c>
      <c r="O62" s="58">
        <f>[1]ввод!S43</f>
        <v>0</v>
      </c>
      <c r="P62" s="58">
        <f>[1]ввод!T43</f>
        <v>40</v>
      </c>
      <c r="Q62" s="59">
        <f>L62+M62/C62+N62/C62+O62/C62+P62/C62</f>
        <v>413.28125</v>
      </c>
      <c r="R62" s="56">
        <f>[1]ввод!D43</f>
        <v>0</v>
      </c>
      <c r="S62" s="56">
        <f>[1]ввод!H43</f>
        <v>0</v>
      </c>
      <c r="T62" s="56">
        <f>[1]ввод!L43</f>
        <v>0</v>
      </c>
      <c r="U62" s="56">
        <f>[1]ввод!P43</f>
        <v>0</v>
      </c>
      <c r="V62" s="56">
        <f>[1]ввод!E43</f>
        <v>7</v>
      </c>
      <c r="W62" s="56">
        <f>[1]ввод!I43</f>
        <v>15</v>
      </c>
      <c r="X62" s="60">
        <f>[1]ввод!M43</f>
        <v>0</v>
      </c>
    </row>
    <row r="63" spans="1:24" x14ac:dyDescent="0.2">
      <c r="A63" s="6">
        <v>7</v>
      </c>
      <c r="B63" s="77" t="s">
        <v>52</v>
      </c>
      <c r="C63" s="36">
        <v>5.12</v>
      </c>
      <c r="D63" s="62">
        <f>[1]ввод!C9</f>
        <v>6</v>
      </c>
      <c r="E63" s="63">
        <f>D63/C63</f>
        <v>1.171875</v>
      </c>
      <c r="F63" s="64">
        <f>[1]ввод!G9</f>
        <v>451</v>
      </c>
      <c r="G63" s="63">
        <f>F63/C63</f>
        <v>88.0859375</v>
      </c>
      <c r="H63" s="64">
        <f>[1]ввод!K9</f>
        <v>0</v>
      </c>
      <c r="I63" s="63">
        <f>H63/C63</f>
        <v>0</v>
      </c>
      <c r="J63" s="62">
        <f>[1]ввод!O9</f>
        <v>116</v>
      </c>
      <c r="K63" s="63">
        <f>J63/C63</f>
        <v>22.65625</v>
      </c>
      <c r="L63" s="63">
        <f t="shared" si="0"/>
        <v>111.9140625</v>
      </c>
      <c r="M63" s="64">
        <f>[1]ввод!Q9</f>
        <v>3</v>
      </c>
      <c r="N63" s="64">
        <f>[1]ввод!R9</f>
        <v>655</v>
      </c>
      <c r="O63" s="64">
        <f>[1]ввод!S9</f>
        <v>0</v>
      </c>
      <c r="P63" s="64">
        <f>[1]ввод!T9</f>
        <v>8</v>
      </c>
      <c r="Q63" s="65">
        <f>L63+M63/C63+N63/C63+O63/C63+P63/C63</f>
        <v>241.9921875</v>
      </c>
      <c r="R63" s="62">
        <f>[1]ввод!D9</f>
        <v>0</v>
      </c>
      <c r="S63" s="62">
        <f>[1]ввод!H9</f>
        <v>0</v>
      </c>
      <c r="T63" s="62">
        <f>[1]ввод!L9</f>
        <v>0</v>
      </c>
      <c r="U63" s="62">
        <f>[1]ввод!P9</f>
        <v>0</v>
      </c>
      <c r="V63" s="62">
        <f>[1]ввод!E9</f>
        <v>1</v>
      </c>
      <c r="W63" s="62">
        <f>[1]ввод!I9</f>
        <v>8</v>
      </c>
      <c r="X63" s="66">
        <f>[1]ввод!M9</f>
        <v>0</v>
      </c>
    </row>
    <row r="64" spans="1:24" x14ac:dyDescent="0.2">
      <c r="A64" s="6">
        <v>22</v>
      </c>
      <c r="B64" s="61" t="s">
        <v>53</v>
      </c>
      <c r="C64" s="36">
        <v>5.12</v>
      </c>
      <c r="D64" s="62">
        <f>[1]ввод!C24</f>
        <v>8</v>
      </c>
      <c r="E64" s="63">
        <f>D64/C64</f>
        <v>1.5625</v>
      </c>
      <c r="F64" s="64">
        <f>[1]ввод!G24</f>
        <v>333</v>
      </c>
      <c r="G64" s="63">
        <f>F64/C64</f>
        <v>65.0390625</v>
      </c>
      <c r="H64" s="64">
        <f>[1]ввод!K24</f>
        <v>0</v>
      </c>
      <c r="I64" s="63">
        <f>H64/C64</f>
        <v>0</v>
      </c>
      <c r="J64" s="62">
        <f>[1]ввод!O24</f>
        <v>82</v>
      </c>
      <c r="K64" s="63">
        <f>J64/C64</f>
        <v>16.015625</v>
      </c>
      <c r="L64" s="63">
        <f t="shared" si="0"/>
        <v>82.6171875</v>
      </c>
      <c r="M64" s="64">
        <f>[1]ввод!Q24</f>
        <v>3</v>
      </c>
      <c r="N64" s="64">
        <f>[1]ввод!R24</f>
        <v>144</v>
      </c>
      <c r="O64" s="64">
        <f>[1]ввод!S24</f>
        <v>1</v>
      </c>
      <c r="P64" s="64">
        <f>[1]ввод!T24</f>
        <v>4</v>
      </c>
      <c r="Q64" s="65">
        <f>L64+M64/C64+N64/C64+O64/C64+P64/C64</f>
        <v>112.3046875</v>
      </c>
      <c r="R64" s="62">
        <f>[1]ввод!D24</f>
        <v>0</v>
      </c>
      <c r="S64" s="62">
        <f>[1]ввод!H24</f>
        <v>0</v>
      </c>
      <c r="T64" s="62">
        <f>[1]ввод!L24</f>
        <v>0</v>
      </c>
      <c r="U64" s="62">
        <f>[1]ввод!P24</f>
        <v>0</v>
      </c>
      <c r="V64" s="62">
        <f>[1]ввод!E24</f>
        <v>4</v>
      </c>
      <c r="W64" s="62">
        <f>[1]ввод!I24</f>
        <v>3</v>
      </c>
      <c r="X64" s="66">
        <f>[1]ввод!M24</f>
        <v>0</v>
      </c>
    </row>
    <row r="65" spans="1:24" ht="13.5" thickBot="1" x14ac:dyDescent="0.25">
      <c r="A65" s="42">
        <v>34</v>
      </c>
      <c r="B65" s="43" t="s">
        <v>54</v>
      </c>
      <c r="C65" s="36">
        <v>5.12</v>
      </c>
      <c r="D65" s="44">
        <f>[1]ввод!C36</f>
        <v>13</v>
      </c>
      <c r="E65" s="45">
        <f>D65/C65</f>
        <v>2.5390625</v>
      </c>
      <c r="F65" s="46">
        <f>[1]ввод!G36</f>
        <v>451</v>
      </c>
      <c r="G65" s="45">
        <f>F65/C65</f>
        <v>88.0859375</v>
      </c>
      <c r="H65" s="46">
        <f>[1]ввод!K36</f>
        <v>0</v>
      </c>
      <c r="I65" s="45">
        <f>H65/C65</f>
        <v>0</v>
      </c>
      <c r="J65" s="44">
        <f>[1]ввод!O36</f>
        <v>107</v>
      </c>
      <c r="K65" s="45">
        <f>J65/C65</f>
        <v>20.8984375</v>
      </c>
      <c r="L65" s="45">
        <f t="shared" si="0"/>
        <v>111.5234375</v>
      </c>
      <c r="M65" s="46">
        <f>[1]ввод!Q36</f>
        <v>3</v>
      </c>
      <c r="N65" s="46">
        <f>[1]ввод!R36</f>
        <v>206</v>
      </c>
      <c r="O65" s="46">
        <f>[1]ввод!S36</f>
        <v>0</v>
      </c>
      <c r="P65" s="46">
        <f>[1]ввод!T36</f>
        <v>3</v>
      </c>
      <c r="Q65" s="47">
        <f>L65+M65/C65+N65/C65+O65/C65+P65/C65</f>
        <v>152.9296875</v>
      </c>
      <c r="R65" s="44">
        <f>[1]ввод!D36</f>
        <v>0</v>
      </c>
      <c r="S65" s="44">
        <f>[1]ввод!H36</f>
        <v>0</v>
      </c>
      <c r="T65" s="44">
        <f>[1]ввод!L36</f>
        <v>0</v>
      </c>
      <c r="U65" s="44">
        <f>[1]ввод!P36</f>
        <v>0</v>
      </c>
      <c r="V65" s="44">
        <f>[1]ввод!E36</f>
        <v>1</v>
      </c>
      <c r="W65" s="44">
        <f>[1]ввод!I36</f>
        <v>1</v>
      </c>
      <c r="X65" s="48">
        <f>[1]ввод!M36</f>
        <v>0</v>
      </c>
    </row>
    <row r="66" spans="1:24" ht="14.25" customHeight="1" thickBot="1" x14ac:dyDescent="0.25">
      <c r="A66" s="162" t="s">
        <v>112</v>
      </c>
      <c r="B66" s="163"/>
      <c r="C66" s="36">
        <v>5.12</v>
      </c>
      <c r="D66" s="49">
        <f>SUM(D62:D65)</f>
        <v>52</v>
      </c>
      <c r="E66" s="50">
        <f>D66/C66/COUNT(C62:C65)</f>
        <v>2.5390625</v>
      </c>
      <c r="F66" s="49">
        <f>SUM(F62:F65)</f>
        <v>2367</v>
      </c>
      <c r="G66" s="50">
        <f>F66/C66/COUNT(C62:C65)</f>
        <v>115.576171875</v>
      </c>
      <c r="H66" s="49">
        <f>SUM(H62:H65)</f>
        <v>0</v>
      </c>
      <c r="I66" s="50">
        <f>H66/C66/COUNT(C62:C65)</f>
        <v>0</v>
      </c>
      <c r="J66" s="49">
        <f>SUM(J62:J65)</f>
        <v>738</v>
      </c>
      <c r="K66" s="50">
        <f>J66/C66/COUNT(C62:C65)</f>
        <v>36.03515625</v>
      </c>
      <c r="L66" s="50">
        <f t="shared" si="0"/>
        <v>154.150390625</v>
      </c>
      <c r="M66" s="49">
        <f>SUM(M62:M65)</f>
        <v>12</v>
      </c>
      <c r="N66" s="49">
        <f>SUM(N62:N65)</f>
        <v>1488</v>
      </c>
      <c r="O66" s="49">
        <f>SUM(O62:O65)</f>
        <v>1</v>
      </c>
      <c r="P66" s="49">
        <f>SUM(P62:P65)</f>
        <v>55</v>
      </c>
      <c r="Q66" s="52">
        <f>L66+M66/C66/COUNT(C62:C65)+N66/C66/COUNT(C62:C65)+O66/C66/COUNT(C62:C65)+P66/C66/COUNT(C62:C65)</f>
        <v>230.126953125</v>
      </c>
      <c r="R66" s="49">
        <f t="shared" ref="R66:X66" si="23">SUM(R62:R65)</f>
        <v>0</v>
      </c>
      <c r="S66" s="49">
        <f t="shared" si="23"/>
        <v>0</v>
      </c>
      <c r="T66" s="49">
        <f t="shared" si="23"/>
        <v>0</v>
      </c>
      <c r="U66" s="49">
        <f t="shared" si="23"/>
        <v>0</v>
      </c>
      <c r="V66" s="49">
        <f t="shared" si="23"/>
        <v>13</v>
      </c>
      <c r="W66" s="49">
        <f t="shared" si="23"/>
        <v>27</v>
      </c>
      <c r="X66" s="53">
        <f t="shared" si="23"/>
        <v>0</v>
      </c>
    </row>
    <row r="67" spans="1:24" x14ac:dyDescent="0.2">
      <c r="A67" s="54">
        <v>45</v>
      </c>
      <c r="B67" s="55" t="s">
        <v>56</v>
      </c>
      <c r="C67" s="36">
        <v>5.12</v>
      </c>
      <c r="D67" s="56">
        <f>[1]ввод!C47</f>
        <v>5</v>
      </c>
      <c r="E67" s="57">
        <f t="shared" ref="E67:E75" si="24">D67/C67</f>
        <v>0.9765625</v>
      </c>
      <c r="F67" s="58">
        <f>[1]ввод!G47</f>
        <v>388</v>
      </c>
      <c r="G67" s="57">
        <f t="shared" ref="G67:G75" si="25">F67/C67</f>
        <v>75.78125</v>
      </c>
      <c r="H67" s="58">
        <f>[1]ввод!K47</f>
        <v>0</v>
      </c>
      <c r="I67" s="57">
        <f>H67/C67</f>
        <v>0</v>
      </c>
      <c r="J67" s="56">
        <f>[1]ввод!O47</f>
        <v>96</v>
      </c>
      <c r="K67" s="57">
        <f t="shared" si="22"/>
        <v>18.75</v>
      </c>
      <c r="L67" s="57">
        <f t="shared" si="0"/>
        <v>95.5078125</v>
      </c>
      <c r="M67" s="58">
        <f>[1]ввод!Q47</f>
        <v>4</v>
      </c>
      <c r="N67" s="58">
        <f>[1]ввод!R47</f>
        <v>237</v>
      </c>
      <c r="O67" s="58">
        <f>[1]ввод!S47</f>
        <v>1</v>
      </c>
      <c r="P67" s="58">
        <f>[1]ввод!T47</f>
        <v>18</v>
      </c>
      <c r="Q67" s="59">
        <f>L67+M67/C67+N67/C67+O67/C67+P67/C67</f>
        <v>146.2890625</v>
      </c>
      <c r="R67" s="56">
        <f>[1]ввод!D47</f>
        <v>0</v>
      </c>
      <c r="S67" s="56">
        <f>[1]ввод!H47</f>
        <v>0</v>
      </c>
      <c r="T67" s="56">
        <f>[1]ввод!L47</f>
        <v>0</v>
      </c>
      <c r="U67" s="56">
        <f>[1]ввод!P47</f>
        <v>0</v>
      </c>
      <c r="V67" s="56">
        <f>[1]ввод!E47</f>
        <v>0</v>
      </c>
      <c r="W67" s="56">
        <f>[1]ввод!I47</f>
        <v>3</v>
      </c>
      <c r="X67" s="60">
        <f>[1]ввод!M47</f>
        <v>0</v>
      </c>
    </row>
    <row r="68" spans="1:24" ht="13.5" thickBot="1" x14ac:dyDescent="0.25">
      <c r="A68" s="42">
        <v>4</v>
      </c>
      <c r="B68" s="43" t="s">
        <v>57</v>
      </c>
      <c r="C68" s="36">
        <v>5.12</v>
      </c>
      <c r="D68" s="44">
        <f>[1]ввод!C6</f>
        <v>5</v>
      </c>
      <c r="E68" s="45">
        <f t="shared" si="24"/>
        <v>0.9765625</v>
      </c>
      <c r="F68" s="46">
        <f>[1]ввод!G6</f>
        <v>320</v>
      </c>
      <c r="G68" s="45">
        <f t="shared" si="25"/>
        <v>62.5</v>
      </c>
      <c r="H68" s="46">
        <f>[1]ввод!K6</f>
        <v>0</v>
      </c>
      <c r="I68" s="45">
        <f>H68/C68</f>
        <v>0</v>
      </c>
      <c r="J68" s="44">
        <f>[1]ввод!O6</f>
        <v>80</v>
      </c>
      <c r="K68" s="45">
        <f t="shared" si="22"/>
        <v>15.625</v>
      </c>
      <c r="L68" s="45">
        <f t="shared" si="0"/>
        <v>79.1015625</v>
      </c>
      <c r="M68" s="46">
        <f>[1]ввод!Q6</f>
        <v>4</v>
      </c>
      <c r="N68" s="46">
        <f>[1]ввод!R6</f>
        <v>132</v>
      </c>
      <c r="O68" s="46">
        <f>[1]ввод!S6</f>
        <v>0</v>
      </c>
      <c r="P68" s="46">
        <f>[1]ввод!T6</f>
        <v>18</v>
      </c>
      <c r="Q68" s="47">
        <f>L68+M68/C68+N68/C68+O68/C68+P68/C68</f>
        <v>109.1796875</v>
      </c>
      <c r="R68" s="44">
        <f>[1]ввод!D6</f>
        <v>0</v>
      </c>
      <c r="S68" s="44">
        <f>[1]ввод!H6</f>
        <v>0</v>
      </c>
      <c r="T68" s="44">
        <f>[1]ввод!L6</f>
        <v>0</v>
      </c>
      <c r="U68" s="44">
        <f>[1]ввод!P6</f>
        <v>0</v>
      </c>
      <c r="V68" s="44">
        <f>[1]ввод!E6</f>
        <v>1</v>
      </c>
      <c r="W68" s="44">
        <f>[1]ввод!I6</f>
        <v>3</v>
      </c>
      <c r="X68" s="48">
        <f>[1]ввод!M6</f>
        <v>0</v>
      </c>
    </row>
    <row r="69" spans="1:24" ht="13.7" customHeight="1" thickBot="1" x14ac:dyDescent="0.25">
      <c r="A69" s="162" t="s">
        <v>113</v>
      </c>
      <c r="B69" s="163"/>
      <c r="C69" s="36">
        <v>5.12</v>
      </c>
      <c r="D69" s="49">
        <f>D67+D68</f>
        <v>10</v>
      </c>
      <c r="E69" s="50">
        <f>D69/C69/COUNT(C67:C68)</f>
        <v>0.9765625</v>
      </c>
      <c r="F69" s="51">
        <f>F67+F68</f>
        <v>708</v>
      </c>
      <c r="G69" s="50">
        <f>F69/C69/COUNT(C67:C68)</f>
        <v>69.140625</v>
      </c>
      <c r="H69" s="51">
        <f>H67+H68</f>
        <v>0</v>
      </c>
      <c r="I69" s="50">
        <f>H69/C69/COUNT(C67:C68)</f>
        <v>0</v>
      </c>
      <c r="J69" s="49">
        <f>J67+J68</f>
        <v>176</v>
      </c>
      <c r="K69" s="50">
        <f>J69/C69/COUNT(C67:C68)</f>
        <v>17.1875</v>
      </c>
      <c r="L69" s="50">
        <f t="shared" si="0"/>
        <v>87.3046875</v>
      </c>
      <c r="M69" s="49">
        <f>M67+M68</f>
        <v>8</v>
      </c>
      <c r="N69" s="49">
        <f>N67+N68</f>
        <v>369</v>
      </c>
      <c r="O69" s="49">
        <f>O67+O68</f>
        <v>1</v>
      </c>
      <c r="P69" s="49">
        <f>P67+P68</f>
        <v>36</v>
      </c>
      <c r="Q69" s="52">
        <f>L69+M69/C69/COUNT(C67:C68)+N69/C69/COUNT(C67:C68)+P69/C69/COUNT(C67:C68)+P69/C69/COUNT(C67:C68)</f>
        <v>131.15234375</v>
      </c>
      <c r="R69" s="49">
        <f t="shared" ref="R69:X69" si="26">R67+R68</f>
        <v>0</v>
      </c>
      <c r="S69" s="49">
        <f t="shared" si="26"/>
        <v>0</v>
      </c>
      <c r="T69" s="49">
        <f t="shared" si="26"/>
        <v>0</v>
      </c>
      <c r="U69" s="49">
        <f t="shared" si="26"/>
        <v>0</v>
      </c>
      <c r="V69" s="49">
        <f t="shared" si="26"/>
        <v>1</v>
      </c>
      <c r="W69" s="49">
        <f t="shared" si="26"/>
        <v>6</v>
      </c>
      <c r="X69" s="53">
        <f t="shared" si="26"/>
        <v>0</v>
      </c>
    </row>
    <row r="70" spans="1:24" x14ac:dyDescent="0.2">
      <c r="A70" s="54">
        <v>46</v>
      </c>
      <c r="B70" s="55" t="s">
        <v>59</v>
      </c>
      <c r="C70" s="36">
        <v>5.12</v>
      </c>
      <c r="D70" s="56">
        <f>[1]ввод!C48</f>
        <v>18</v>
      </c>
      <c r="E70" s="57">
        <f t="shared" si="24"/>
        <v>3.515625</v>
      </c>
      <c r="F70" s="58">
        <f>[1]ввод!G48</f>
        <v>1429</v>
      </c>
      <c r="G70" s="57">
        <f t="shared" si="25"/>
        <v>279.1015625</v>
      </c>
      <c r="H70" s="58">
        <f>[1]ввод!K48</f>
        <v>0</v>
      </c>
      <c r="I70" s="57">
        <f>H70/C70</f>
        <v>0</v>
      </c>
      <c r="J70" s="56">
        <f>[1]ввод!O48</f>
        <v>315</v>
      </c>
      <c r="K70" s="57">
        <f t="shared" si="22"/>
        <v>61.5234375</v>
      </c>
      <c r="L70" s="57">
        <f t="shared" si="0"/>
        <v>344.140625</v>
      </c>
      <c r="M70" s="58">
        <f>[1]ввод!Q48</f>
        <v>2</v>
      </c>
      <c r="N70" s="58">
        <f>[1]ввод!R48</f>
        <v>719</v>
      </c>
      <c r="O70" s="58">
        <f>[1]ввод!S48</f>
        <v>0</v>
      </c>
      <c r="P70" s="58">
        <f>[1]ввод!T48</f>
        <v>11</v>
      </c>
      <c r="Q70" s="59">
        <f>L70+M70/C70+N70/C70+O70/C70+P70/C70</f>
        <v>487.109375</v>
      </c>
      <c r="R70" s="56">
        <f>[1]ввод!D48</f>
        <v>0</v>
      </c>
      <c r="S70" s="56">
        <f>[1]ввод!H48</f>
        <v>0</v>
      </c>
      <c r="T70" s="56">
        <f>[1]ввод!L48</f>
        <v>0</v>
      </c>
      <c r="U70" s="56">
        <f>[1]ввод!P48</f>
        <v>0</v>
      </c>
      <c r="V70" s="56">
        <f>[1]ввод!E48</f>
        <v>2</v>
      </c>
      <c r="W70" s="56">
        <f>[1]ввод!I48</f>
        <v>21</v>
      </c>
      <c r="X70" s="60">
        <f>[1]ввод!M48</f>
        <v>0</v>
      </c>
    </row>
    <row r="71" spans="1:24" x14ac:dyDescent="0.2">
      <c r="A71" s="6">
        <v>48</v>
      </c>
      <c r="B71" s="61" t="s">
        <v>60</v>
      </c>
      <c r="C71" s="36">
        <v>5.12</v>
      </c>
      <c r="D71" s="62">
        <f>[1]ввод!C50</f>
        <v>6</v>
      </c>
      <c r="E71" s="63">
        <f t="shared" si="24"/>
        <v>1.171875</v>
      </c>
      <c r="F71" s="64">
        <f>[1]ввод!G50</f>
        <v>447</v>
      </c>
      <c r="G71" s="63">
        <f t="shared" si="25"/>
        <v>87.3046875</v>
      </c>
      <c r="H71" s="64">
        <f>[1]ввод!K50</f>
        <v>0</v>
      </c>
      <c r="I71" s="63">
        <f>H71/C71</f>
        <v>0</v>
      </c>
      <c r="J71" s="62">
        <f>[1]ввод!O50</f>
        <v>100</v>
      </c>
      <c r="K71" s="63">
        <f t="shared" si="22"/>
        <v>19.53125</v>
      </c>
      <c r="L71" s="63">
        <f t="shared" si="0"/>
        <v>108.0078125</v>
      </c>
      <c r="M71" s="64">
        <f>[1]ввод!Q50</f>
        <v>0</v>
      </c>
      <c r="N71" s="64">
        <f>[1]ввод!R50</f>
        <v>212</v>
      </c>
      <c r="O71" s="64">
        <f>[1]ввод!S50</f>
        <v>3</v>
      </c>
      <c r="P71" s="64">
        <f>[1]ввод!T50</f>
        <v>16</v>
      </c>
      <c r="Q71" s="65">
        <f>L71+M71/C71+N71/C71+O71/C71+P71/C71</f>
        <v>153.125</v>
      </c>
      <c r="R71" s="62">
        <f>[1]ввод!D50</f>
        <v>0</v>
      </c>
      <c r="S71" s="62">
        <f>[1]ввод!H50</f>
        <v>0</v>
      </c>
      <c r="T71" s="62">
        <f>[1]ввод!L50</f>
        <v>0</v>
      </c>
      <c r="U71" s="62">
        <f>[1]ввод!P50</f>
        <v>0</v>
      </c>
      <c r="V71" s="62">
        <f>[1]ввод!E50</f>
        <v>2</v>
      </c>
      <c r="W71" s="62">
        <f>[1]ввод!I50</f>
        <v>2</v>
      </c>
      <c r="X71" s="66">
        <f>[1]ввод!M50</f>
        <v>0</v>
      </c>
    </row>
    <row r="72" spans="1:24" ht="13.5" thickBot="1" x14ac:dyDescent="0.25">
      <c r="A72" s="42">
        <v>37</v>
      </c>
      <c r="B72" s="43" t="s">
        <v>61</v>
      </c>
      <c r="C72" s="36">
        <v>5.12</v>
      </c>
      <c r="D72" s="44">
        <f>[1]ввод!C39</f>
        <v>1</v>
      </c>
      <c r="E72" s="45">
        <f t="shared" si="24"/>
        <v>0.1953125</v>
      </c>
      <c r="F72" s="46">
        <f>[1]ввод!G39</f>
        <v>386</v>
      </c>
      <c r="G72" s="45">
        <f t="shared" si="25"/>
        <v>75.390625</v>
      </c>
      <c r="H72" s="46">
        <f>[1]ввод!K39</f>
        <v>0</v>
      </c>
      <c r="I72" s="45">
        <f>H72/C72</f>
        <v>0</v>
      </c>
      <c r="J72" s="44">
        <f>[1]ввод!O39</f>
        <v>80</v>
      </c>
      <c r="K72" s="45">
        <f t="shared" si="22"/>
        <v>15.625</v>
      </c>
      <c r="L72" s="45">
        <f t="shared" si="0"/>
        <v>91.2109375</v>
      </c>
      <c r="M72" s="46">
        <f>[1]ввод!Q39</f>
        <v>1</v>
      </c>
      <c r="N72" s="46">
        <f>[1]ввод!R39</f>
        <v>275</v>
      </c>
      <c r="O72" s="46">
        <f>[1]ввод!S39</f>
        <v>1</v>
      </c>
      <c r="P72" s="46">
        <f>[1]ввод!T39</f>
        <v>4</v>
      </c>
      <c r="Q72" s="47">
        <f>L72+M72/C72+N72/C72+O72/C72+P72/C72</f>
        <v>146.09375</v>
      </c>
      <c r="R72" s="44">
        <f>[1]ввод!D39</f>
        <v>0</v>
      </c>
      <c r="S72" s="44">
        <f>[1]ввод!H39</f>
        <v>0</v>
      </c>
      <c r="T72" s="44">
        <f>[1]ввод!L39</f>
        <v>0</v>
      </c>
      <c r="U72" s="44">
        <f>[1]ввод!P39</f>
        <v>0</v>
      </c>
      <c r="V72" s="44">
        <f>[1]ввод!E39</f>
        <v>0</v>
      </c>
      <c r="W72" s="44">
        <f>[1]ввод!I39</f>
        <v>2</v>
      </c>
      <c r="X72" s="48">
        <f>[1]ввод!M39</f>
        <v>0</v>
      </c>
    </row>
    <row r="73" spans="1:24" ht="13.7" customHeight="1" thickBot="1" x14ac:dyDescent="0.25">
      <c r="A73" s="162" t="s">
        <v>114</v>
      </c>
      <c r="B73" s="163"/>
      <c r="C73" s="36">
        <v>5.12</v>
      </c>
      <c r="D73" s="49">
        <f>D71+D72</f>
        <v>7</v>
      </c>
      <c r="E73" s="50">
        <f>D73/C73/COUNT(C71:C72)</f>
        <v>0.68359375</v>
      </c>
      <c r="F73" s="51">
        <f>F71+F72</f>
        <v>833</v>
      </c>
      <c r="G73" s="50">
        <f>F73/C73/COUNT(C71:C72)</f>
        <v>81.34765625</v>
      </c>
      <c r="H73" s="51">
        <f>H71+H72</f>
        <v>0</v>
      </c>
      <c r="I73" s="50">
        <f>H73/C73/COUNT(C71:C72)</f>
        <v>0</v>
      </c>
      <c r="J73" s="49">
        <f>J71+J72</f>
        <v>180</v>
      </c>
      <c r="K73" s="50">
        <f>J73/C73/COUNT(C71:C72)</f>
        <v>17.578125</v>
      </c>
      <c r="L73" s="50">
        <f t="shared" si="0"/>
        <v>99.609375</v>
      </c>
      <c r="M73" s="49">
        <f>M71+M72</f>
        <v>1</v>
      </c>
      <c r="N73" s="49">
        <f>N71+N72</f>
        <v>487</v>
      </c>
      <c r="O73" s="49">
        <f>O71+O72</f>
        <v>4</v>
      </c>
      <c r="P73" s="49">
        <f>P71+P72</f>
        <v>20</v>
      </c>
      <c r="Q73" s="52">
        <f>L73+M73/C73/COUNT(C71:C72)+N73/C73/COUNT(C71:C72)+O73/C73/COUNT(C71:C72)+P73/C73/COUNT(C71:C72)</f>
        <v>149.609375</v>
      </c>
      <c r="R73" s="49">
        <f t="shared" ref="R73:X73" si="27">R71+R72</f>
        <v>0</v>
      </c>
      <c r="S73" s="49">
        <f t="shared" si="27"/>
        <v>0</v>
      </c>
      <c r="T73" s="49">
        <f t="shared" si="27"/>
        <v>0</v>
      </c>
      <c r="U73" s="49">
        <f t="shared" si="27"/>
        <v>0</v>
      </c>
      <c r="V73" s="49">
        <f t="shared" si="27"/>
        <v>2</v>
      </c>
      <c r="W73" s="49">
        <f t="shared" si="27"/>
        <v>4</v>
      </c>
      <c r="X73" s="53">
        <f t="shared" si="27"/>
        <v>0</v>
      </c>
    </row>
    <row r="74" spans="1:24" x14ac:dyDescent="0.2">
      <c r="A74" s="54">
        <v>49</v>
      </c>
      <c r="B74" s="55" t="s">
        <v>63</v>
      </c>
      <c r="C74" s="36">
        <v>5.12</v>
      </c>
      <c r="D74" s="56">
        <f>[1]ввод!C51</f>
        <v>4</v>
      </c>
      <c r="E74" s="57">
        <f t="shared" si="24"/>
        <v>0.78125</v>
      </c>
      <c r="F74" s="58">
        <f>[1]ввод!G51</f>
        <v>870</v>
      </c>
      <c r="G74" s="57">
        <f t="shared" si="25"/>
        <v>169.921875</v>
      </c>
      <c r="H74" s="58">
        <f>[1]ввод!K51</f>
        <v>0</v>
      </c>
      <c r="I74" s="57">
        <f>H74/C74</f>
        <v>0</v>
      </c>
      <c r="J74" s="56">
        <f>[1]ввод!O51</f>
        <v>151</v>
      </c>
      <c r="K74" s="57">
        <f t="shared" si="22"/>
        <v>29.4921875</v>
      </c>
      <c r="L74" s="57">
        <f t="shared" si="0"/>
        <v>200.1953125</v>
      </c>
      <c r="M74" s="58">
        <f>[1]ввод!Q51</f>
        <v>1</v>
      </c>
      <c r="N74" s="58">
        <f>[1]ввод!R51</f>
        <v>274</v>
      </c>
      <c r="O74" s="58">
        <f>[1]ввод!S51</f>
        <v>0</v>
      </c>
      <c r="P74" s="58">
        <f>[1]ввод!T51</f>
        <v>6</v>
      </c>
      <c r="Q74" s="59">
        <f>L74+M74/C74+N74/C74+O74/C74+P74/C74</f>
        <v>255.078125</v>
      </c>
      <c r="R74" s="56">
        <f>[1]ввод!D51</f>
        <v>0</v>
      </c>
      <c r="S74" s="56">
        <f>[1]ввод!H51</f>
        <v>0</v>
      </c>
      <c r="T74" s="56">
        <f>[1]ввод!L51</f>
        <v>0</v>
      </c>
      <c r="U74" s="56">
        <v>0</v>
      </c>
      <c r="V74" s="56">
        <f>[1]ввод!E51</f>
        <v>2</v>
      </c>
      <c r="W74" s="56">
        <f>[1]ввод!I51</f>
        <v>4</v>
      </c>
      <c r="X74" s="60">
        <f>[1]ввод!M51</f>
        <v>0</v>
      </c>
    </row>
    <row r="75" spans="1:24" ht="16.5" customHeight="1" thickBot="1" x14ac:dyDescent="0.25">
      <c r="A75" s="42">
        <v>50</v>
      </c>
      <c r="B75" s="43" t="s">
        <v>63</v>
      </c>
      <c r="C75" s="36">
        <v>5.12</v>
      </c>
      <c r="D75" s="44">
        <f>[1]ввод!C52</f>
        <v>12</v>
      </c>
      <c r="E75" s="45">
        <f t="shared" si="24"/>
        <v>2.34375</v>
      </c>
      <c r="F75" s="46">
        <f>[1]ввод!G52</f>
        <v>958</v>
      </c>
      <c r="G75" s="45">
        <f t="shared" si="25"/>
        <v>187.109375</v>
      </c>
      <c r="H75" s="46">
        <f>[1]ввод!K52</f>
        <v>0</v>
      </c>
      <c r="I75" s="45">
        <f>H75/C75</f>
        <v>0</v>
      </c>
      <c r="J75" s="44">
        <f>[1]ввод!O52</f>
        <v>262</v>
      </c>
      <c r="K75" s="45">
        <f t="shared" si="22"/>
        <v>51.171875</v>
      </c>
      <c r="L75" s="45">
        <f t="shared" si="0"/>
        <v>240.625</v>
      </c>
      <c r="M75" s="46">
        <f>[1]ввод!Q52</f>
        <v>4</v>
      </c>
      <c r="N75" s="46">
        <f>[1]ввод!R52</f>
        <v>301</v>
      </c>
      <c r="O75" s="46">
        <f>[1]ввод!S52</f>
        <v>0</v>
      </c>
      <c r="P75" s="46">
        <f>[1]ввод!T52</f>
        <v>5</v>
      </c>
      <c r="Q75" s="47">
        <f>L75+M75/C75+N75/C75+O75/C75+P75/C75</f>
        <v>301.171875</v>
      </c>
      <c r="R75" s="44">
        <f>[1]ввод!D52</f>
        <v>0</v>
      </c>
      <c r="S75" s="44">
        <f>[1]ввод!H52</f>
        <v>0</v>
      </c>
      <c r="T75" s="44">
        <f>[1]ввод!L52</f>
        <v>0</v>
      </c>
      <c r="U75" s="44">
        <f>[1]ввод!P52</f>
        <v>0</v>
      </c>
      <c r="V75" s="44">
        <f>[1]ввод!E52</f>
        <v>1</v>
      </c>
      <c r="W75" s="44">
        <f>[1]ввод!I52</f>
        <v>6</v>
      </c>
      <c r="X75" s="48">
        <f>[1]ввод!M52</f>
        <v>0</v>
      </c>
    </row>
    <row r="76" spans="1:24" ht="15" customHeight="1" thickBot="1" x14ac:dyDescent="0.25">
      <c r="A76" s="155" t="s">
        <v>115</v>
      </c>
      <c r="B76" s="156"/>
      <c r="C76" s="36">
        <v>5.12</v>
      </c>
      <c r="D76" s="49">
        <f>D74+D75</f>
        <v>16</v>
      </c>
      <c r="E76" s="50">
        <f>D76/C76/COUNT(C74:C75)</f>
        <v>1.5625</v>
      </c>
      <c r="F76" s="51">
        <f>F74+F75</f>
        <v>1828</v>
      </c>
      <c r="G76" s="50">
        <f>F76/C76/COUNT(C74:C75)</f>
        <v>178.515625</v>
      </c>
      <c r="H76" s="51">
        <f>H74+H75</f>
        <v>0</v>
      </c>
      <c r="I76" s="50">
        <f>H76/C76/COUNT(C74:C75)</f>
        <v>0</v>
      </c>
      <c r="J76" s="49">
        <f>J74+J75</f>
        <v>413</v>
      </c>
      <c r="K76" s="50">
        <f>J76/C76/COUNT(C74:C75)</f>
        <v>40.33203125</v>
      </c>
      <c r="L76" s="50">
        <f t="shared" si="0"/>
        <v>220.41015625</v>
      </c>
      <c r="M76" s="78">
        <f>M74+M75</f>
        <v>5</v>
      </c>
      <c r="N76" s="78">
        <f>N74+N75</f>
        <v>575</v>
      </c>
      <c r="O76" s="78">
        <f>O74+O75</f>
        <v>0</v>
      </c>
      <c r="P76" s="78">
        <f>P74+P75</f>
        <v>11</v>
      </c>
      <c r="Q76" s="52">
        <f>L76+M76/C76/COUNT(C74:C75)+N76/C76/COUNT(C74:C75)+O76/C76/COUNT(C74:C75)+P76/C76/COUNT(C74:C75)</f>
        <v>278.125</v>
      </c>
      <c r="R76" s="49">
        <f t="shared" ref="R76:X76" si="28">R74+R75</f>
        <v>0</v>
      </c>
      <c r="S76" s="49">
        <f t="shared" si="28"/>
        <v>0</v>
      </c>
      <c r="T76" s="49">
        <f t="shared" si="28"/>
        <v>0</v>
      </c>
      <c r="U76" s="49">
        <v>0</v>
      </c>
      <c r="V76" s="49">
        <f t="shared" si="28"/>
        <v>3</v>
      </c>
      <c r="W76" s="49">
        <f t="shared" si="28"/>
        <v>10</v>
      </c>
      <c r="X76" s="53">
        <f t="shared" si="28"/>
        <v>0</v>
      </c>
    </row>
    <row r="77" spans="1:24" x14ac:dyDescent="0.2">
      <c r="A77" s="54">
        <v>51</v>
      </c>
      <c r="B77" s="55" t="s">
        <v>65</v>
      </c>
      <c r="C77" s="36">
        <v>5.12</v>
      </c>
      <c r="D77" s="56">
        <f>[1]ввод!C53</f>
        <v>13</v>
      </c>
      <c r="E77" s="57">
        <f t="shared" ref="E77:E88" si="29">D77/C77</f>
        <v>2.5390625</v>
      </c>
      <c r="F77" s="58">
        <f>[1]ввод!G53</f>
        <v>1168</v>
      </c>
      <c r="G77" s="57">
        <f t="shared" ref="G77:G88" si="30">F77/C77</f>
        <v>228.125</v>
      </c>
      <c r="H77" s="58">
        <f>[1]ввод!K53</f>
        <v>2</v>
      </c>
      <c r="I77" s="57">
        <f t="shared" ref="I77:I108" si="31">H77/C77</f>
        <v>0.390625</v>
      </c>
      <c r="J77" s="56">
        <f>[1]ввод!O53</f>
        <v>234</v>
      </c>
      <c r="K77" s="57">
        <f t="shared" ref="K77:K88" si="32">J77/C77</f>
        <v>45.703125</v>
      </c>
      <c r="L77" s="57">
        <f t="shared" ref="L77:L110" si="33">E77+G77+I77+K77</f>
        <v>276.7578125</v>
      </c>
      <c r="M77" s="58">
        <f>[1]ввод!Q53</f>
        <v>13</v>
      </c>
      <c r="N77" s="58">
        <f>[1]ввод!R53</f>
        <v>520</v>
      </c>
      <c r="O77" s="58">
        <f>[1]ввод!S53</f>
        <v>2</v>
      </c>
      <c r="P77" s="58">
        <f>[1]ввод!T53</f>
        <v>46</v>
      </c>
      <c r="Q77" s="59">
        <f>L77+M77/C77+N77/C77+O77/C77+P77/C77</f>
        <v>390.234375</v>
      </c>
      <c r="R77" s="56">
        <f>[1]ввод!D53</f>
        <v>0</v>
      </c>
      <c r="S77" s="56">
        <f>[1]ввод!H53</f>
        <v>0</v>
      </c>
      <c r="T77" s="56">
        <f>[1]ввод!L53</f>
        <v>0</v>
      </c>
      <c r="U77" s="56">
        <f>[1]ввод!P53</f>
        <v>0</v>
      </c>
      <c r="V77" s="56">
        <f>[1]ввод!E53</f>
        <v>5</v>
      </c>
      <c r="W77" s="56">
        <f>[1]ввод!I53</f>
        <v>20</v>
      </c>
      <c r="X77" s="60">
        <f>[1]ввод!M53</f>
        <v>0</v>
      </c>
    </row>
    <row r="78" spans="1:24" x14ac:dyDescent="0.2">
      <c r="A78" s="6">
        <v>1</v>
      </c>
      <c r="B78" s="61" t="s">
        <v>66</v>
      </c>
      <c r="C78" s="36">
        <v>5.12</v>
      </c>
      <c r="D78" s="62">
        <f>[1]ввод!C3</f>
        <v>2</v>
      </c>
      <c r="E78" s="63">
        <f>D78/C78</f>
        <v>0.390625</v>
      </c>
      <c r="F78" s="64">
        <f>[1]ввод!G3</f>
        <v>289</v>
      </c>
      <c r="G78" s="63">
        <f>F78/C78</f>
        <v>56.4453125</v>
      </c>
      <c r="H78" s="64">
        <f>[1]ввод!K3</f>
        <v>0</v>
      </c>
      <c r="I78" s="63">
        <f t="shared" si="31"/>
        <v>0</v>
      </c>
      <c r="J78" s="62">
        <f>[1]ввод!O3</f>
        <v>102</v>
      </c>
      <c r="K78" s="63">
        <f>J78/C78</f>
        <v>19.921875</v>
      </c>
      <c r="L78" s="63">
        <f t="shared" si="33"/>
        <v>76.7578125</v>
      </c>
      <c r="M78" s="64">
        <f>[1]ввод!Q3</f>
        <v>1</v>
      </c>
      <c r="N78" s="64">
        <f>[1]ввод!R3</f>
        <v>381</v>
      </c>
      <c r="O78" s="64">
        <f>[1]ввод!S3</f>
        <v>0</v>
      </c>
      <c r="P78" s="64">
        <f>[1]ввод!T3</f>
        <v>0</v>
      </c>
      <c r="Q78" s="65">
        <f>L78+M78/C78+N78/C78+O78/C78+P78/C78</f>
        <v>151.3671875</v>
      </c>
      <c r="R78" s="62">
        <f>[1]ввод!D3</f>
        <v>0</v>
      </c>
      <c r="S78" s="62">
        <f>[1]ввод!H3</f>
        <v>0</v>
      </c>
      <c r="T78" s="62">
        <f>[1]ввод!L3</f>
        <v>0</v>
      </c>
      <c r="U78" s="62">
        <f>[1]ввод!P3</f>
        <v>0</v>
      </c>
      <c r="V78" s="62">
        <f>[1]ввод!E3</f>
        <v>0</v>
      </c>
      <c r="W78" s="62">
        <f>[1]ввод!I3</f>
        <v>7</v>
      </c>
      <c r="X78" s="66">
        <f>[1]ввод!M3</f>
        <v>0</v>
      </c>
    </row>
    <row r="79" spans="1:24" ht="13.5" thickBot="1" x14ac:dyDescent="0.25">
      <c r="A79" s="42">
        <v>44</v>
      </c>
      <c r="B79" s="43" t="s">
        <v>67</v>
      </c>
      <c r="C79" s="36">
        <v>5.12</v>
      </c>
      <c r="D79" s="44">
        <f>[1]ввод!C46</f>
        <v>2</v>
      </c>
      <c r="E79" s="45">
        <f>D79/C79</f>
        <v>0.390625</v>
      </c>
      <c r="F79" s="46">
        <f>[1]ввод!G46</f>
        <v>237</v>
      </c>
      <c r="G79" s="45">
        <f>F79/C79</f>
        <v>46.2890625</v>
      </c>
      <c r="H79" s="46">
        <f>[1]ввод!K46</f>
        <v>0</v>
      </c>
      <c r="I79" s="45">
        <f t="shared" si="31"/>
        <v>0</v>
      </c>
      <c r="J79" s="44">
        <f>[1]ввод!O46</f>
        <v>94</v>
      </c>
      <c r="K79" s="45">
        <f>J79/C79</f>
        <v>18.359375</v>
      </c>
      <c r="L79" s="45">
        <f t="shared" si="33"/>
        <v>65.0390625</v>
      </c>
      <c r="M79" s="46">
        <f>[1]ввод!Q46</f>
        <v>6</v>
      </c>
      <c r="N79" s="46">
        <f>[1]ввод!R46</f>
        <v>272</v>
      </c>
      <c r="O79" s="46">
        <f>[1]ввод!S46</f>
        <v>1</v>
      </c>
      <c r="P79" s="46">
        <f>[1]ввод!T46</f>
        <v>5</v>
      </c>
      <c r="Q79" s="47">
        <f>L79+M79/C79+N79/C79+O79/C79+P79/C79</f>
        <v>120.5078125</v>
      </c>
      <c r="R79" s="44">
        <f>[1]ввод!D46</f>
        <v>0</v>
      </c>
      <c r="S79" s="44">
        <f>[1]ввод!H46</f>
        <v>0</v>
      </c>
      <c r="T79" s="44">
        <f>[1]ввод!L46</f>
        <v>0</v>
      </c>
      <c r="U79" s="44">
        <f>[1]ввод!P46</f>
        <v>0</v>
      </c>
      <c r="V79" s="44">
        <f>[1]ввод!E46</f>
        <v>3</v>
      </c>
      <c r="W79" s="44">
        <f>[1]ввод!I46</f>
        <v>4</v>
      </c>
      <c r="X79" s="48">
        <f>[1]ввод!M46</f>
        <v>0</v>
      </c>
    </row>
    <row r="80" spans="1:24" ht="16.149999999999999" customHeight="1" thickBot="1" x14ac:dyDescent="0.25">
      <c r="A80" s="155" t="s">
        <v>116</v>
      </c>
      <c r="B80" s="156"/>
      <c r="C80" s="36">
        <v>5.12</v>
      </c>
      <c r="D80" s="49">
        <f>SUM(D77:D79)</f>
        <v>17</v>
      </c>
      <c r="E80" s="50">
        <f>D80/C80/COUNT(C77:C79)</f>
        <v>1.1067708333333333</v>
      </c>
      <c r="F80" s="49">
        <f>SUM(F77:F79)</f>
        <v>1694</v>
      </c>
      <c r="G80" s="50">
        <f>F80/C80/COUNT(C77:C79)</f>
        <v>110.28645833333333</v>
      </c>
      <c r="H80" s="49">
        <f>SUM(H77:H79)</f>
        <v>2</v>
      </c>
      <c r="I80" s="50">
        <f>H80/C80/COUNT(C77:C79)</f>
        <v>0.13020833333333334</v>
      </c>
      <c r="J80" s="49">
        <f>SUM(J77:J79)</f>
        <v>430</v>
      </c>
      <c r="K80" s="50">
        <f>J80/C80/COUNT(C77:C79)</f>
        <v>27.994791666666668</v>
      </c>
      <c r="L80" s="50">
        <f t="shared" si="33"/>
        <v>139.51822916666666</v>
      </c>
      <c r="M80" s="49">
        <f>SUM(M77:M79)</f>
        <v>20</v>
      </c>
      <c r="N80" s="49">
        <f>SUM(N77:N79)</f>
        <v>1173</v>
      </c>
      <c r="O80" s="49">
        <f>SUM(O77:O79)</f>
        <v>3</v>
      </c>
      <c r="P80" s="49">
        <f>SUM(P77:P79)</f>
        <v>51</v>
      </c>
      <c r="Q80" s="52">
        <f>L80+M80/C80/COUNT(C77:C79)+N80/C80/COUNT(C77:C79)+O80/C80/COUNT(C77:C79)+P80/C80/COUNT(C77:C79)</f>
        <v>220.703125</v>
      </c>
      <c r="R80" s="49">
        <f t="shared" ref="R80:X80" si="34">SUM(R77:R79)</f>
        <v>0</v>
      </c>
      <c r="S80" s="49">
        <f t="shared" si="34"/>
        <v>0</v>
      </c>
      <c r="T80" s="49">
        <f t="shared" si="34"/>
        <v>0</v>
      </c>
      <c r="U80" s="49">
        <f t="shared" si="34"/>
        <v>0</v>
      </c>
      <c r="V80" s="49">
        <f t="shared" si="34"/>
        <v>8</v>
      </c>
      <c r="W80" s="49">
        <f t="shared" si="34"/>
        <v>31</v>
      </c>
      <c r="X80" s="53">
        <f t="shared" si="34"/>
        <v>0</v>
      </c>
    </row>
    <row r="81" spans="1:24" x14ac:dyDescent="0.2">
      <c r="A81" s="54">
        <v>52</v>
      </c>
      <c r="B81" s="55" t="s">
        <v>69</v>
      </c>
      <c r="C81" s="36">
        <v>5.12</v>
      </c>
      <c r="D81" s="56">
        <f>[1]ввод!C54</f>
        <v>2</v>
      </c>
      <c r="E81" s="57">
        <f t="shared" si="29"/>
        <v>0.390625</v>
      </c>
      <c r="F81" s="58">
        <f>[1]ввод!G54</f>
        <v>2061</v>
      </c>
      <c r="G81" s="57">
        <f t="shared" si="30"/>
        <v>402.5390625</v>
      </c>
      <c r="H81" s="58">
        <f>[1]ввод!K54</f>
        <v>3</v>
      </c>
      <c r="I81" s="57">
        <f t="shared" si="31"/>
        <v>0.5859375</v>
      </c>
      <c r="J81" s="56">
        <f>[1]ввод!O54</f>
        <v>290</v>
      </c>
      <c r="K81" s="57">
        <f t="shared" si="32"/>
        <v>56.640625</v>
      </c>
      <c r="L81" s="57">
        <f t="shared" si="33"/>
        <v>460.15625</v>
      </c>
      <c r="M81" s="58">
        <f>[1]ввод!Q54</f>
        <v>3</v>
      </c>
      <c r="N81" s="58">
        <f>[1]ввод!R54</f>
        <v>999</v>
      </c>
      <c r="O81" s="58">
        <f>[1]ввод!S54</f>
        <v>5</v>
      </c>
      <c r="P81" s="58">
        <f>[1]ввод!T54</f>
        <v>29</v>
      </c>
      <c r="Q81" s="59">
        <f t="shared" ref="Q81:Q90" si="35">L81+M81/C81+N81/C81+O81/C81+P81/C81</f>
        <v>662.5</v>
      </c>
      <c r="R81" s="56">
        <f>[1]ввод!D54</f>
        <v>0</v>
      </c>
      <c r="S81" s="56">
        <f>[1]ввод!H54</f>
        <v>0</v>
      </c>
      <c r="T81" s="56">
        <f>[1]ввод!L54</f>
        <v>0</v>
      </c>
      <c r="U81" s="56">
        <f>[1]ввод!P54</f>
        <v>0</v>
      </c>
      <c r="V81" s="56">
        <f>[1]ввод!E54</f>
        <v>1</v>
      </c>
      <c r="W81" s="56">
        <f>[1]ввод!I54</f>
        <v>22</v>
      </c>
      <c r="X81" s="60">
        <f>[1]ввод!M54</f>
        <v>0</v>
      </c>
    </row>
    <row r="82" spans="1:24" x14ac:dyDescent="0.2">
      <c r="A82" s="6">
        <v>53</v>
      </c>
      <c r="B82" s="61" t="s">
        <v>69</v>
      </c>
      <c r="C82" s="36">
        <v>5.12</v>
      </c>
      <c r="D82" s="62">
        <f>[1]ввод!C55</f>
        <v>16</v>
      </c>
      <c r="E82" s="63">
        <f t="shared" si="29"/>
        <v>3.125</v>
      </c>
      <c r="F82" s="64">
        <f>[1]ввод!G55</f>
        <v>1797</v>
      </c>
      <c r="G82" s="63">
        <f t="shared" si="30"/>
        <v>350.9765625</v>
      </c>
      <c r="H82" s="64">
        <f>[1]ввод!K55</f>
        <v>0</v>
      </c>
      <c r="I82" s="63">
        <f t="shared" si="31"/>
        <v>0</v>
      </c>
      <c r="J82" s="62">
        <f>[1]ввод!O55</f>
        <v>538</v>
      </c>
      <c r="K82" s="63">
        <f t="shared" si="32"/>
        <v>105.078125</v>
      </c>
      <c r="L82" s="63">
        <f t="shared" si="33"/>
        <v>459.1796875</v>
      </c>
      <c r="M82" s="64">
        <f>[1]ввод!Q55</f>
        <v>2</v>
      </c>
      <c r="N82" s="64">
        <f>[1]ввод!R55</f>
        <v>1593</v>
      </c>
      <c r="O82" s="64">
        <f>[1]ввод!S55</f>
        <v>0</v>
      </c>
      <c r="P82" s="64">
        <f>[1]ввод!T55</f>
        <v>36</v>
      </c>
      <c r="Q82" s="65">
        <f t="shared" si="35"/>
        <v>777.734375</v>
      </c>
      <c r="R82" s="62">
        <f>[1]ввод!D55</f>
        <v>0</v>
      </c>
      <c r="S82" s="62">
        <f>[1]ввод!H55</f>
        <v>0</v>
      </c>
      <c r="T82" s="62">
        <f>[1]ввод!L55</f>
        <v>0</v>
      </c>
      <c r="U82" s="62">
        <f>[1]ввод!P55</f>
        <v>0</v>
      </c>
      <c r="V82" s="62">
        <f>[1]ввод!E55</f>
        <v>7</v>
      </c>
      <c r="W82" s="62">
        <f>[1]ввод!I55</f>
        <v>25</v>
      </c>
      <c r="X82" s="66">
        <f>[1]ввод!M55</f>
        <v>0</v>
      </c>
    </row>
    <row r="83" spans="1:24" x14ac:dyDescent="0.2">
      <c r="A83" s="6">
        <v>54</v>
      </c>
      <c r="B83" s="61" t="s">
        <v>69</v>
      </c>
      <c r="C83" s="36">
        <v>5.12</v>
      </c>
      <c r="D83" s="62">
        <f>[1]ввод!C56</f>
        <v>13</v>
      </c>
      <c r="E83" s="63">
        <f t="shared" si="29"/>
        <v>2.5390625</v>
      </c>
      <c r="F83" s="64">
        <f>[1]ввод!G56</f>
        <v>1697</v>
      </c>
      <c r="G83" s="63">
        <f t="shared" si="30"/>
        <v>331.4453125</v>
      </c>
      <c r="H83" s="64">
        <f>[1]ввод!K56</f>
        <v>0</v>
      </c>
      <c r="I83" s="63">
        <f t="shared" si="31"/>
        <v>0</v>
      </c>
      <c r="J83" s="62">
        <f>[1]ввод!O56</f>
        <v>507</v>
      </c>
      <c r="K83" s="63">
        <f t="shared" si="32"/>
        <v>99.0234375</v>
      </c>
      <c r="L83" s="63">
        <f t="shared" si="33"/>
        <v>433.0078125</v>
      </c>
      <c r="M83" s="64">
        <f>[1]ввод!Q56</f>
        <v>2</v>
      </c>
      <c r="N83" s="64">
        <f>[1]ввод!R56</f>
        <v>1210</v>
      </c>
      <c r="O83" s="64">
        <f>[1]ввод!S56</f>
        <v>0</v>
      </c>
      <c r="P83" s="64">
        <f>[1]ввод!T56</f>
        <v>33</v>
      </c>
      <c r="Q83" s="65">
        <f t="shared" si="35"/>
        <v>676.171875</v>
      </c>
      <c r="R83" s="62">
        <f>[1]ввод!D56</f>
        <v>0</v>
      </c>
      <c r="S83" s="62">
        <f>[1]ввод!H56</f>
        <v>0</v>
      </c>
      <c r="T83" s="62">
        <f>[1]ввод!L56</f>
        <v>0</v>
      </c>
      <c r="U83" s="62">
        <f>[1]ввод!P56</f>
        <v>0</v>
      </c>
      <c r="V83" s="62">
        <f>[1]ввод!E56</f>
        <v>1</v>
      </c>
      <c r="W83" s="62">
        <f>[1]ввод!I56</f>
        <v>13</v>
      </c>
      <c r="X83" s="66">
        <f>[1]ввод!M56</f>
        <v>0</v>
      </c>
    </row>
    <row r="84" spans="1:24" x14ac:dyDescent="0.2">
      <c r="A84" s="6">
        <v>55</v>
      </c>
      <c r="B84" s="61" t="s">
        <v>69</v>
      </c>
      <c r="C84" s="36">
        <v>5.12</v>
      </c>
      <c r="D84" s="62">
        <f>[1]ввод!C57</f>
        <v>14</v>
      </c>
      <c r="E84" s="63">
        <f t="shared" si="29"/>
        <v>2.734375</v>
      </c>
      <c r="F84" s="64">
        <f>[1]ввод!G57</f>
        <v>1804</v>
      </c>
      <c r="G84" s="63">
        <f t="shared" si="30"/>
        <v>352.34375</v>
      </c>
      <c r="H84" s="64">
        <f>[1]ввод!K57</f>
        <v>1</v>
      </c>
      <c r="I84" s="63">
        <f t="shared" si="31"/>
        <v>0.1953125</v>
      </c>
      <c r="J84" s="62">
        <f>[1]ввод!O57</f>
        <v>478</v>
      </c>
      <c r="K84" s="63">
        <f t="shared" si="32"/>
        <v>93.359375</v>
      </c>
      <c r="L84" s="63">
        <f t="shared" si="33"/>
        <v>448.6328125</v>
      </c>
      <c r="M84" s="64">
        <f>[1]ввод!Q57</f>
        <v>6</v>
      </c>
      <c r="N84" s="64">
        <f>[1]ввод!R57</f>
        <v>1205</v>
      </c>
      <c r="O84" s="64">
        <f>[1]ввод!S57</f>
        <v>9</v>
      </c>
      <c r="P84" s="64">
        <f>[1]ввод!T57</f>
        <v>16</v>
      </c>
      <c r="Q84" s="65">
        <f t="shared" si="35"/>
        <v>690.0390625</v>
      </c>
      <c r="R84" s="62">
        <f>[1]ввод!D57</f>
        <v>0</v>
      </c>
      <c r="S84" s="62">
        <f>[1]ввод!H57</f>
        <v>0</v>
      </c>
      <c r="T84" s="62">
        <f>[1]ввод!L57</f>
        <v>0</v>
      </c>
      <c r="U84" s="62">
        <f>[1]ввод!P57</f>
        <v>0</v>
      </c>
      <c r="V84" s="62">
        <f>[1]ввод!E57</f>
        <v>6</v>
      </c>
      <c r="W84" s="62">
        <f>[1]ввод!I57</f>
        <v>36</v>
      </c>
      <c r="X84" s="66">
        <f>[1]ввод!M57</f>
        <v>0</v>
      </c>
    </row>
    <row r="85" spans="1:24" x14ac:dyDescent="0.2">
      <c r="A85" s="6">
        <v>56</v>
      </c>
      <c r="B85" s="61" t="s">
        <v>69</v>
      </c>
      <c r="C85" s="36">
        <v>5.12</v>
      </c>
      <c r="D85" s="62">
        <f>[1]ввод!C58</f>
        <v>10</v>
      </c>
      <c r="E85" s="63">
        <f t="shared" si="29"/>
        <v>1.953125</v>
      </c>
      <c r="F85" s="64">
        <f>[1]ввод!G58</f>
        <v>1433</v>
      </c>
      <c r="G85" s="63">
        <f t="shared" si="30"/>
        <v>279.8828125</v>
      </c>
      <c r="H85" s="64">
        <f>[1]ввод!K58</f>
        <v>2</v>
      </c>
      <c r="I85" s="63">
        <f t="shared" si="31"/>
        <v>0.390625</v>
      </c>
      <c r="J85" s="62">
        <f>[1]ввод!O58</f>
        <v>226</v>
      </c>
      <c r="K85" s="63">
        <f t="shared" si="32"/>
        <v>44.140625</v>
      </c>
      <c r="L85" s="63">
        <f t="shared" si="33"/>
        <v>326.3671875</v>
      </c>
      <c r="M85" s="64">
        <f>[1]ввод!Q58</f>
        <v>6</v>
      </c>
      <c r="N85" s="64">
        <f>[1]ввод!R58</f>
        <v>1115</v>
      </c>
      <c r="O85" s="64">
        <f>[1]ввод!S58</f>
        <v>2</v>
      </c>
      <c r="P85" s="64">
        <f>[1]ввод!T58</f>
        <v>4</v>
      </c>
      <c r="Q85" s="65">
        <f t="shared" si="35"/>
        <v>546.484375</v>
      </c>
      <c r="R85" s="62">
        <f>[1]ввод!D58</f>
        <v>0</v>
      </c>
      <c r="S85" s="62">
        <f>[1]ввод!H58</f>
        <v>0</v>
      </c>
      <c r="T85" s="62">
        <f>[1]ввод!L58</f>
        <v>0</v>
      </c>
      <c r="U85" s="62">
        <f>[1]ввод!P58</f>
        <v>0</v>
      </c>
      <c r="V85" s="62">
        <f>[1]ввод!E58</f>
        <v>5</v>
      </c>
      <c r="W85" s="62">
        <f>[1]ввод!I58</f>
        <v>12</v>
      </c>
      <c r="X85" s="66">
        <f>[1]ввод!M58</f>
        <v>0</v>
      </c>
    </row>
    <row r="86" spans="1:24" x14ac:dyDescent="0.2">
      <c r="A86" s="20">
        <v>57</v>
      </c>
      <c r="B86" s="79" t="s">
        <v>69</v>
      </c>
      <c r="C86" s="36">
        <v>5.12</v>
      </c>
      <c r="D86" s="80">
        <f>[1]ввод!C59</f>
        <v>11</v>
      </c>
      <c r="E86" s="81">
        <f t="shared" si="29"/>
        <v>2.1484375</v>
      </c>
      <c r="F86" s="82">
        <f>[1]ввод!G59</f>
        <v>1629</v>
      </c>
      <c r="G86" s="81">
        <f t="shared" si="30"/>
        <v>318.1640625</v>
      </c>
      <c r="H86" s="82">
        <f>[1]ввод!K59</f>
        <v>3</v>
      </c>
      <c r="I86" s="63">
        <f t="shared" si="31"/>
        <v>0.5859375</v>
      </c>
      <c r="J86" s="80">
        <f>[1]ввод!O59</f>
        <v>376</v>
      </c>
      <c r="K86" s="81">
        <f t="shared" si="32"/>
        <v>73.4375</v>
      </c>
      <c r="L86" s="81">
        <f t="shared" si="33"/>
        <v>394.3359375</v>
      </c>
      <c r="M86" s="82">
        <f>[1]ввод!Q59</f>
        <v>7</v>
      </c>
      <c r="N86" s="82">
        <f>[1]ввод!R59</f>
        <v>1779</v>
      </c>
      <c r="O86" s="82">
        <f>[1]ввод!S59</f>
        <v>8</v>
      </c>
      <c r="P86" s="82">
        <f>[1]ввод!T59</f>
        <v>7</v>
      </c>
      <c r="Q86" s="65">
        <f t="shared" si="35"/>
        <v>746.09375</v>
      </c>
      <c r="R86" s="80">
        <f>[1]ввод!D59</f>
        <v>0</v>
      </c>
      <c r="S86" s="80">
        <f>[1]ввод!H59</f>
        <v>0</v>
      </c>
      <c r="T86" s="80">
        <f>[1]ввод!L59</f>
        <v>0</v>
      </c>
      <c r="U86" s="80">
        <f>[1]ввод!P59</f>
        <v>0</v>
      </c>
      <c r="V86" s="80">
        <f>[1]ввод!E59</f>
        <v>2</v>
      </c>
      <c r="W86" s="80">
        <f>[1]ввод!I59</f>
        <v>22</v>
      </c>
      <c r="X86" s="83">
        <f>[1]ввод!M59</f>
        <v>0</v>
      </c>
    </row>
    <row r="87" spans="1:24" x14ac:dyDescent="0.2">
      <c r="A87" s="20">
        <v>58</v>
      </c>
      <c r="B87" s="79" t="s">
        <v>69</v>
      </c>
      <c r="C87" s="36">
        <v>5.12</v>
      </c>
      <c r="D87" s="80">
        <f>[1]ввод!C60</f>
        <v>21</v>
      </c>
      <c r="E87" s="81">
        <f t="shared" si="29"/>
        <v>4.1015625</v>
      </c>
      <c r="F87" s="82">
        <f>[1]ввод!G60</f>
        <v>1944</v>
      </c>
      <c r="G87" s="81">
        <f t="shared" si="30"/>
        <v>379.6875</v>
      </c>
      <c r="H87" s="82">
        <f>[1]ввод!K60</f>
        <v>2</v>
      </c>
      <c r="I87" s="63">
        <f t="shared" si="31"/>
        <v>0.390625</v>
      </c>
      <c r="J87" s="80">
        <f>[1]ввод!O60</f>
        <v>418</v>
      </c>
      <c r="K87" s="81">
        <f t="shared" si="32"/>
        <v>81.640625</v>
      </c>
      <c r="L87" s="81">
        <f t="shared" si="33"/>
        <v>465.8203125</v>
      </c>
      <c r="M87" s="82">
        <f>[1]ввод!Q60</f>
        <v>3</v>
      </c>
      <c r="N87" s="82">
        <f>[1]ввод!R60</f>
        <v>785</v>
      </c>
      <c r="O87" s="82">
        <f>[1]ввод!S60</f>
        <v>2</v>
      </c>
      <c r="P87" s="82">
        <f>[1]ввод!T60</f>
        <v>14</v>
      </c>
      <c r="Q87" s="65">
        <f t="shared" si="35"/>
        <v>622.8515625</v>
      </c>
      <c r="R87" s="80">
        <f>[1]ввод!D60</f>
        <v>0</v>
      </c>
      <c r="S87" s="80">
        <f>[1]ввод!H60</f>
        <v>0</v>
      </c>
      <c r="T87" s="80">
        <f>[1]ввод!L60</f>
        <v>0</v>
      </c>
      <c r="U87" s="80">
        <f>[1]ввод!P60</f>
        <v>0</v>
      </c>
      <c r="V87" s="80">
        <f>[1]ввод!E60</f>
        <v>4</v>
      </c>
      <c r="W87" s="80">
        <f>[1]ввод!I60</f>
        <v>28</v>
      </c>
      <c r="X87" s="83">
        <f>[1]ввод!M60</f>
        <v>0</v>
      </c>
    </row>
    <row r="88" spans="1:24" x14ac:dyDescent="0.2">
      <c r="A88" s="84">
        <v>70</v>
      </c>
      <c r="B88" s="79" t="s">
        <v>69</v>
      </c>
      <c r="C88" s="36">
        <v>5.12</v>
      </c>
      <c r="D88" s="80">
        <f>[1]ввод!C72</f>
        <v>28</v>
      </c>
      <c r="E88" s="81">
        <f t="shared" si="29"/>
        <v>5.46875</v>
      </c>
      <c r="F88" s="82">
        <f>[1]ввод!G72</f>
        <v>1985</v>
      </c>
      <c r="G88" s="81">
        <f t="shared" si="30"/>
        <v>387.6953125</v>
      </c>
      <c r="H88" s="82">
        <f>[1]ввод!K72</f>
        <v>2</v>
      </c>
      <c r="I88" s="63">
        <f t="shared" si="31"/>
        <v>0.390625</v>
      </c>
      <c r="J88" s="80">
        <f>[1]ввод!O72</f>
        <v>444</v>
      </c>
      <c r="K88" s="81">
        <f t="shared" si="32"/>
        <v>86.71875</v>
      </c>
      <c r="L88" s="81">
        <f t="shared" si="33"/>
        <v>480.2734375</v>
      </c>
      <c r="M88" s="82">
        <f>[1]ввод!Q72</f>
        <v>13</v>
      </c>
      <c r="N88" s="82">
        <f>[1]ввод!R72</f>
        <v>5512</v>
      </c>
      <c r="O88" s="82">
        <f>[1]ввод!S72</f>
        <v>0</v>
      </c>
      <c r="P88" s="82">
        <f>[1]ввод!T72</f>
        <v>208</v>
      </c>
      <c r="Q88" s="65">
        <f t="shared" si="35"/>
        <v>1600</v>
      </c>
      <c r="R88" s="80">
        <f>[1]ввод!D72</f>
        <v>0</v>
      </c>
      <c r="S88" s="80">
        <f>[1]ввод!H72</f>
        <v>0</v>
      </c>
      <c r="T88" s="80">
        <f>[1]ввод!L72</f>
        <v>0</v>
      </c>
      <c r="U88" s="80">
        <f>[1]ввод!P72</f>
        <v>0</v>
      </c>
      <c r="V88" s="80">
        <f>[1]ввод!E72</f>
        <v>4</v>
      </c>
      <c r="W88" s="80">
        <f>[1]ввод!I72</f>
        <v>16</v>
      </c>
      <c r="X88" s="83">
        <f>[1]ввод!M72</f>
        <v>0</v>
      </c>
    </row>
    <row r="89" spans="1:24" x14ac:dyDescent="0.2">
      <c r="A89" s="85">
        <v>79</v>
      </c>
      <c r="B89" s="86" t="s">
        <v>69</v>
      </c>
      <c r="C89" s="36">
        <v>5.12</v>
      </c>
      <c r="D89" s="87">
        <f>[1]ввод!C81</f>
        <v>13</v>
      </c>
      <c r="E89" s="88">
        <f>D89/C89</f>
        <v>2.5390625</v>
      </c>
      <c r="F89" s="89">
        <f>[1]ввод!G81</f>
        <v>1338</v>
      </c>
      <c r="G89" s="88">
        <f>F89/C89</f>
        <v>261.328125</v>
      </c>
      <c r="H89" s="89">
        <f>[1]ввод!K81</f>
        <v>6</v>
      </c>
      <c r="I89" s="45">
        <f>H89/C89</f>
        <v>1.171875</v>
      </c>
      <c r="J89" s="87">
        <f>[1]ввод!O81</f>
        <v>434</v>
      </c>
      <c r="K89" s="88">
        <f>J89/C89</f>
        <v>84.765625</v>
      </c>
      <c r="L89" s="88">
        <f>E89+G89+I89+K89</f>
        <v>349.8046875</v>
      </c>
      <c r="M89" s="89">
        <f>[1]ввод!Q81</f>
        <v>7</v>
      </c>
      <c r="N89" s="89">
        <f>[1]ввод!R81</f>
        <v>1252</v>
      </c>
      <c r="O89" s="89">
        <f>[1]ввод!S81</f>
        <v>2</v>
      </c>
      <c r="P89" s="89">
        <f>[1]ввод!T81</f>
        <v>23</v>
      </c>
      <c r="Q89" s="47">
        <f>L89+M89/C89+N89/C89+O89/C89+P89/C89</f>
        <v>600.5859375</v>
      </c>
      <c r="R89" s="87">
        <f>[1]ввод!D81</f>
        <v>0</v>
      </c>
      <c r="S89" s="87">
        <f>[1]ввод!H81</f>
        <v>0</v>
      </c>
      <c r="T89" s="87">
        <f>[1]ввод!L81</f>
        <v>0</v>
      </c>
      <c r="U89" s="87">
        <f>[1]ввод!P81</f>
        <v>0</v>
      </c>
      <c r="V89" s="87">
        <f>[1]ввод!E81</f>
        <v>3</v>
      </c>
      <c r="W89" s="87">
        <f>[1]ввод!I81</f>
        <v>19</v>
      </c>
      <c r="X89" s="90">
        <f>[1]ввод!M81</f>
        <v>0</v>
      </c>
    </row>
    <row r="90" spans="1:24" ht="13.5" thickBot="1" x14ac:dyDescent="0.25">
      <c r="A90" s="91">
        <v>42</v>
      </c>
      <c r="B90" s="86" t="s">
        <v>69</v>
      </c>
      <c r="C90" s="36">
        <v>5.12</v>
      </c>
      <c r="D90" s="87">
        <f>[1]ввод!C83</f>
        <v>16</v>
      </c>
      <c r="E90" s="88">
        <f>D90/C90</f>
        <v>3.125</v>
      </c>
      <c r="F90" s="89">
        <f>[1]ввод!G83</f>
        <v>2736</v>
      </c>
      <c r="G90" s="88">
        <f>F90/C90</f>
        <v>534.375</v>
      </c>
      <c r="H90" s="89">
        <f>[1]ввод!K83</f>
        <v>0</v>
      </c>
      <c r="I90" s="45">
        <f t="shared" si="31"/>
        <v>0</v>
      </c>
      <c r="J90" s="87">
        <f>[1]ввод!O83</f>
        <v>593</v>
      </c>
      <c r="K90" s="88">
        <f>J90/C90</f>
        <v>115.8203125</v>
      </c>
      <c r="L90" s="88">
        <f t="shared" si="33"/>
        <v>653.3203125</v>
      </c>
      <c r="M90" s="89">
        <f>[1]ввод!Q83</f>
        <v>5</v>
      </c>
      <c r="N90" s="89">
        <f>[1]ввод!R83</f>
        <v>839</v>
      </c>
      <c r="O90" s="89">
        <f>[1]ввод!S83</f>
        <v>2</v>
      </c>
      <c r="P90" s="89">
        <f>[1]ввод!T83</f>
        <v>1</v>
      </c>
      <c r="Q90" s="47">
        <f t="shared" si="35"/>
        <v>818.75</v>
      </c>
      <c r="R90" s="87">
        <f>[1]ввод!D83</f>
        <v>0</v>
      </c>
      <c r="S90" s="87">
        <f>[1]ввод!H83</f>
        <v>0</v>
      </c>
      <c r="T90" s="87">
        <f>[1]ввод!L83</f>
        <v>0</v>
      </c>
      <c r="U90" s="87">
        <f>[1]ввод!P83</f>
        <v>0</v>
      </c>
      <c r="V90" s="87">
        <f>[1]ввод!E83</f>
        <v>2</v>
      </c>
      <c r="W90" s="87">
        <f>[1]ввод!I83</f>
        <v>31</v>
      </c>
      <c r="X90" s="90">
        <f>[1]ввод!M83</f>
        <v>0</v>
      </c>
    </row>
    <row r="91" spans="1:24" ht="17.45" customHeight="1" thickBot="1" x14ac:dyDescent="0.25">
      <c r="A91" s="157" t="s">
        <v>117</v>
      </c>
      <c r="B91" s="158"/>
      <c r="C91" s="36">
        <v>5.12</v>
      </c>
      <c r="D91" s="92">
        <f>SUM(D81:D90)</f>
        <v>144</v>
      </c>
      <c r="E91" s="93">
        <f>D91/C91/COUNT(C81:C90)</f>
        <v>2.8125</v>
      </c>
      <c r="F91" s="92">
        <f>SUM(F81:F90)</f>
        <v>18424</v>
      </c>
      <c r="G91" s="93">
        <f>F91/C91/COUNT(C81:C90)</f>
        <v>359.84375</v>
      </c>
      <c r="H91" s="92">
        <f>SUM(H81:H90)</f>
        <v>19</v>
      </c>
      <c r="I91" s="93">
        <f>H91/C91/COUNT(C81:C90)</f>
        <v>0.37109375</v>
      </c>
      <c r="J91" s="92">
        <f>SUM(J81:J90)</f>
        <v>4304</v>
      </c>
      <c r="K91" s="93">
        <f>J91/C91/COUNT(C81:C90)</f>
        <v>84.0625</v>
      </c>
      <c r="L91" s="93">
        <f t="shared" si="33"/>
        <v>447.08984375</v>
      </c>
      <c r="M91" s="92">
        <f>SUM(M81:M90)</f>
        <v>54</v>
      </c>
      <c r="N91" s="92">
        <f>SUM(N81:N90)</f>
        <v>16289</v>
      </c>
      <c r="O91" s="92">
        <f>SUM(O81:O90)</f>
        <v>30</v>
      </c>
      <c r="P91" s="92">
        <f>SUM(P81:P90)</f>
        <v>371</v>
      </c>
      <c r="Q91" s="52">
        <f>L91+M91/C91/COUNT(C81:C90)+N91/C91/COUNT(C81:C90)+O91/C91/COUNT(C81:C90)+P91/C91/COUNT(C81:C90)</f>
        <v>774.12109375</v>
      </c>
      <c r="R91" s="92">
        <f t="shared" ref="R91:X91" si="36">SUM(R81:R90)</f>
        <v>0</v>
      </c>
      <c r="S91" s="92">
        <f t="shared" si="36"/>
        <v>0</v>
      </c>
      <c r="T91" s="92">
        <f t="shared" si="36"/>
        <v>0</v>
      </c>
      <c r="U91" s="92">
        <f t="shared" si="36"/>
        <v>0</v>
      </c>
      <c r="V91" s="92">
        <f t="shared" si="36"/>
        <v>35</v>
      </c>
      <c r="W91" s="92">
        <f>SUM(W81:W90)</f>
        <v>224</v>
      </c>
      <c r="X91" s="94">
        <f t="shared" si="36"/>
        <v>0</v>
      </c>
    </row>
    <row r="92" spans="1:24" x14ac:dyDescent="0.2">
      <c r="A92" s="95">
        <v>59</v>
      </c>
      <c r="B92" s="96" t="s">
        <v>71</v>
      </c>
      <c r="C92" s="36">
        <v>5.12</v>
      </c>
      <c r="D92" s="97">
        <f>[1]ввод!C61</f>
        <v>11</v>
      </c>
      <c r="E92" s="98">
        <f>D92/C92</f>
        <v>2.1484375</v>
      </c>
      <c r="F92" s="99">
        <f>[1]ввод!G61</f>
        <v>1964</v>
      </c>
      <c r="G92" s="98">
        <f>F92/C92</f>
        <v>383.59375</v>
      </c>
      <c r="H92" s="99">
        <f>[1]ввод!K61</f>
        <v>1</v>
      </c>
      <c r="I92" s="57">
        <f t="shared" si="31"/>
        <v>0.1953125</v>
      </c>
      <c r="J92" s="97">
        <f>[1]ввод!O61</f>
        <v>607</v>
      </c>
      <c r="K92" s="98">
        <f>J92/C92</f>
        <v>118.5546875</v>
      </c>
      <c r="L92" s="98">
        <f t="shared" si="33"/>
        <v>504.4921875</v>
      </c>
      <c r="M92" s="99">
        <f>[1]ввод!Q61</f>
        <v>3</v>
      </c>
      <c r="N92" s="99">
        <f>[1]ввод!R61</f>
        <v>731</v>
      </c>
      <c r="O92" s="99">
        <f>[1]ввод!S61</f>
        <v>1</v>
      </c>
      <c r="P92" s="99">
        <f>[1]ввод!T61</f>
        <v>37</v>
      </c>
      <c r="Q92" s="59">
        <f>L92+M92/C92+N92/C92+O92/C92+P92/C92</f>
        <v>655.2734375</v>
      </c>
      <c r="R92" s="97">
        <f>[1]ввод!D61</f>
        <v>0</v>
      </c>
      <c r="S92" s="97">
        <f>[1]ввод!H61</f>
        <v>0</v>
      </c>
      <c r="T92" s="97">
        <f>[1]ввод!L61</f>
        <v>0</v>
      </c>
      <c r="U92" s="97">
        <f>[1]ввод!P61</f>
        <v>0</v>
      </c>
      <c r="V92" s="97">
        <f>[1]ввод!E61</f>
        <v>3</v>
      </c>
      <c r="W92" s="97">
        <f>[1]ввод!I61</f>
        <v>15</v>
      </c>
      <c r="X92" s="100">
        <f>[1]ввод!M61</f>
        <v>0</v>
      </c>
    </row>
    <row r="93" spans="1:24" ht="13.5" thickBot="1" x14ac:dyDescent="0.25">
      <c r="A93" s="85">
        <v>60</v>
      </c>
      <c r="B93" s="86" t="s">
        <v>71</v>
      </c>
      <c r="C93" s="36">
        <v>5.12</v>
      </c>
      <c r="D93" s="87">
        <f>[1]ввод!C62</f>
        <v>14</v>
      </c>
      <c r="E93" s="88">
        <f>D93/C93</f>
        <v>2.734375</v>
      </c>
      <c r="F93" s="89">
        <f>[1]ввод!G62</f>
        <v>1958</v>
      </c>
      <c r="G93" s="88">
        <f>F93/C93</f>
        <v>382.421875</v>
      </c>
      <c r="H93" s="89">
        <f>[1]ввод!K62</f>
        <v>1</v>
      </c>
      <c r="I93" s="45">
        <f t="shared" si="31"/>
        <v>0.1953125</v>
      </c>
      <c r="J93" s="87">
        <f>[1]ввод!O62</f>
        <v>422</v>
      </c>
      <c r="K93" s="88">
        <f>J93/C93</f>
        <v>82.421875</v>
      </c>
      <c r="L93" s="88">
        <f t="shared" si="33"/>
        <v>467.7734375</v>
      </c>
      <c r="M93" s="89">
        <f>[1]ввод!Q62</f>
        <v>2</v>
      </c>
      <c r="N93" s="89">
        <f>[1]ввод!R62</f>
        <v>843</v>
      </c>
      <c r="O93" s="89">
        <f>[1]ввод!S62</f>
        <v>0</v>
      </c>
      <c r="P93" s="89">
        <f>[1]ввод!T62</f>
        <v>22</v>
      </c>
      <c r="Q93" s="47">
        <f>L93+M93/C93+N93/C93+O93/C93+P93/C93</f>
        <v>637.109375</v>
      </c>
      <c r="R93" s="87">
        <f>[1]ввод!D62</f>
        <v>0</v>
      </c>
      <c r="S93" s="87">
        <f>[1]ввод!H62</f>
        <v>0</v>
      </c>
      <c r="T93" s="87">
        <f>[1]ввод!L62</f>
        <v>0</v>
      </c>
      <c r="U93" s="87">
        <f>[1]ввод!P62</f>
        <v>0</v>
      </c>
      <c r="V93" s="87">
        <f>[1]ввод!E62</f>
        <v>11</v>
      </c>
      <c r="W93" s="87">
        <f>[1]ввод!I62</f>
        <v>14</v>
      </c>
      <c r="X93" s="90">
        <f>[1]ввод!M62</f>
        <v>0</v>
      </c>
    </row>
    <row r="94" spans="1:24" ht="15" customHeight="1" thickBot="1" x14ac:dyDescent="0.25">
      <c r="A94" s="157" t="s">
        <v>118</v>
      </c>
      <c r="B94" s="158"/>
      <c r="C94" s="36">
        <v>5.12</v>
      </c>
      <c r="D94" s="92">
        <f>D92+D93</f>
        <v>25</v>
      </c>
      <c r="E94" s="93">
        <f>D94/C94/COUNT(C92:C93)</f>
        <v>2.44140625</v>
      </c>
      <c r="F94" s="101">
        <f>F92+F93</f>
        <v>3922</v>
      </c>
      <c r="G94" s="93">
        <f>F94/C94/COUNT(C92:C93)</f>
        <v>383.0078125</v>
      </c>
      <c r="H94" s="101">
        <f>H92+H93</f>
        <v>2</v>
      </c>
      <c r="I94" s="93">
        <f>H94/C94/COUNT(C92:C93)</f>
        <v>0.1953125</v>
      </c>
      <c r="J94" s="92">
        <f>J92+J93</f>
        <v>1029</v>
      </c>
      <c r="K94" s="93">
        <f>J94/C94/COUNT(C92:C93)</f>
        <v>100.48828125</v>
      </c>
      <c r="L94" s="93">
        <f t="shared" si="33"/>
        <v>486.1328125</v>
      </c>
      <c r="M94" s="102">
        <f>M92+M93</f>
        <v>5</v>
      </c>
      <c r="N94" s="102">
        <f>N92+N93</f>
        <v>1574</v>
      </c>
      <c r="O94" s="102">
        <f>O92+O93</f>
        <v>1</v>
      </c>
      <c r="P94" s="102">
        <f>P92+P93</f>
        <v>59</v>
      </c>
      <c r="Q94" s="52">
        <f>L94+M94/C94/COUNT(C92:C93)+N94/C94/COUNT(C92:C93)+O94/C94/COUNT(C92:C93)+P94/C94/COUNT(C92:C93)</f>
        <v>646.19140625</v>
      </c>
      <c r="R94" s="92">
        <f t="shared" ref="R94:X94" si="37">R92+R93</f>
        <v>0</v>
      </c>
      <c r="S94" s="92">
        <f t="shared" si="37"/>
        <v>0</v>
      </c>
      <c r="T94" s="92">
        <f t="shared" si="37"/>
        <v>0</v>
      </c>
      <c r="U94" s="92">
        <f t="shared" si="37"/>
        <v>0</v>
      </c>
      <c r="V94" s="92">
        <f t="shared" si="37"/>
        <v>14</v>
      </c>
      <c r="W94" s="92">
        <f t="shared" si="37"/>
        <v>29</v>
      </c>
      <c r="X94" s="94">
        <f t="shared" si="37"/>
        <v>0</v>
      </c>
    </row>
    <row r="95" spans="1:24" x14ac:dyDescent="0.2">
      <c r="A95" s="95">
        <v>61</v>
      </c>
      <c r="B95" s="96" t="s">
        <v>73</v>
      </c>
      <c r="C95" s="36">
        <v>5.12</v>
      </c>
      <c r="D95" s="97">
        <f>[1]ввод!C63</f>
        <v>5</v>
      </c>
      <c r="E95" s="98">
        <f t="shared" ref="E95:E100" si="38">D95/C95</f>
        <v>0.9765625</v>
      </c>
      <c r="F95" s="99">
        <f>[1]ввод!G63</f>
        <v>1249</v>
      </c>
      <c r="G95" s="98">
        <f t="shared" ref="G95:G100" si="39">F95/C95</f>
        <v>243.9453125</v>
      </c>
      <c r="H95" s="99">
        <f>[1]ввод!K63</f>
        <v>0</v>
      </c>
      <c r="I95" s="57">
        <f t="shared" si="31"/>
        <v>0</v>
      </c>
      <c r="J95" s="97">
        <f>[1]ввод!O63</f>
        <v>209</v>
      </c>
      <c r="K95" s="98">
        <f t="shared" ref="K95:K100" si="40">J95/C95</f>
        <v>40.8203125</v>
      </c>
      <c r="L95" s="98">
        <f t="shared" si="33"/>
        <v>285.7421875</v>
      </c>
      <c r="M95" s="99">
        <f>[1]ввод!Q63</f>
        <v>1</v>
      </c>
      <c r="N95" s="99">
        <f>[1]ввод!R63</f>
        <v>782</v>
      </c>
      <c r="O95" s="99">
        <f>[1]ввод!S63</f>
        <v>2</v>
      </c>
      <c r="P95" s="99">
        <f>[1]ввод!T63</f>
        <v>32</v>
      </c>
      <c r="Q95" s="59">
        <f t="shared" ref="Q95:Q101" si="41">L95+M95/C95+N95/C95+O95/C95+P95/C95</f>
        <v>445.3125</v>
      </c>
      <c r="R95" s="97">
        <f>[1]ввод!D63</f>
        <v>0</v>
      </c>
      <c r="S95" s="97">
        <f>[1]ввод!H63</f>
        <v>0</v>
      </c>
      <c r="T95" s="97">
        <f>[1]ввод!L63</f>
        <v>0</v>
      </c>
      <c r="U95" s="97">
        <f>[1]ввод!P63</f>
        <v>0</v>
      </c>
      <c r="V95" s="97">
        <f>[1]ввод!E63</f>
        <v>7</v>
      </c>
      <c r="W95" s="97">
        <f>[1]ввод!I63</f>
        <v>10</v>
      </c>
      <c r="X95" s="100">
        <f>[1]ввод!M63</f>
        <v>0</v>
      </c>
    </row>
    <row r="96" spans="1:24" x14ac:dyDescent="0.2">
      <c r="A96" s="20">
        <v>62</v>
      </c>
      <c r="B96" s="79" t="s">
        <v>73</v>
      </c>
      <c r="C96" s="36">
        <v>5.12</v>
      </c>
      <c r="D96" s="80">
        <f>[1]ввод!C64</f>
        <v>18</v>
      </c>
      <c r="E96" s="81">
        <f t="shared" si="38"/>
        <v>3.515625</v>
      </c>
      <c r="F96" s="82">
        <f>[1]ввод!G64</f>
        <v>1114</v>
      </c>
      <c r="G96" s="81">
        <f t="shared" si="39"/>
        <v>217.578125</v>
      </c>
      <c r="H96" s="82">
        <f>[1]ввод!K64</f>
        <v>0</v>
      </c>
      <c r="I96" s="63">
        <f t="shared" si="31"/>
        <v>0</v>
      </c>
      <c r="J96" s="80">
        <f>[1]ввод!O64</f>
        <v>186</v>
      </c>
      <c r="K96" s="81">
        <f t="shared" si="40"/>
        <v>36.328125</v>
      </c>
      <c r="L96" s="81">
        <f t="shared" si="33"/>
        <v>257.421875</v>
      </c>
      <c r="M96" s="82">
        <f>[1]ввод!Q64</f>
        <v>2</v>
      </c>
      <c r="N96" s="82">
        <f>[1]ввод!R64</f>
        <v>1212</v>
      </c>
      <c r="O96" s="82">
        <f>[1]ввод!S64</f>
        <v>0</v>
      </c>
      <c r="P96" s="82">
        <f>[1]ввод!T64</f>
        <v>41</v>
      </c>
      <c r="Q96" s="65">
        <f t="shared" si="41"/>
        <v>502.5390625</v>
      </c>
      <c r="R96" s="80">
        <f>[1]ввод!D64</f>
        <v>0</v>
      </c>
      <c r="S96" s="80">
        <f>[1]ввод!H64</f>
        <v>0</v>
      </c>
      <c r="T96" s="80">
        <f>[1]ввод!L64</f>
        <v>0</v>
      </c>
      <c r="U96" s="80">
        <f>[1]ввод!P64</f>
        <v>0</v>
      </c>
      <c r="V96" s="80">
        <f>[1]ввод!E64</f>
        <v>3</v>
      </c>
      <c r="W96" s="80">
        <f>[1]ввод!I64</f>
        <v>0</v>
      </c>
      <c r="X96" s="83">
        <f>[1]ввод!M64</f>
        <v>0</v>
      </c>
    </row>
    <row r="97" spans="1:26" x14ac:dyDescent="0.2">
      <c r="A97" s="20">
        <v>63</v>
      </c>
      <c r="B97" s="79" t="s">
        <v>73</v>
      </c>
      <c r="C97" s="36">
        <v>5.12</v>
      </c>
      <c r="D97" s="80">
        <f>[1]ввод!C65</f>
        <v>12</v>
      </c>
      <c r="E97" s="81">
        <f t="shared" si="38"/>
        <v>2.34375</v>
      </c>
      <c r="F97" s="82">
        <f>[1]ввод!G65</f>
        <v>1850</v>
      </c>
      <c r="G97" s="81">
        <f t="shared" si="39"/>
        <v>361.328125</v>
      </c>
      <c r="H97" s="82">
        <f>[1]ввод!K65</f>
        <v>2</v>
      </c>
      <c r="I97" s="63">
        <f t="shared" si="31"/>
        <v>0.390625</v>
      </c>
      <c r="J97" s="80">
        <f>[1]ввод!O65</f>
        <v>294</v>
      </c>
      <c r="K97" s="81">
        <f t="shared" si="40"/>
        <v>57.421875</v>
      </c>
      <c r="L97" s="81">
        <f t="shared" si="33"/>
        <v>421.484375</v>
      </c>
      <c r="M97" s="82">
        <f>[1]ввод!Q65</f>
        <v>5</v>
      </c>
      <c r="N97" s="82">
        <f>[1]ввод!R65</f>
        <v>1015</v>
      </c>
      <c r="O97" s="82">
        <f>[1]ввод!S65</f>
        <v>5</v>
      </c>
      <c r="P97" s="82">
        <f>[1]ввод!T65</f>
        <v>38</v>
      </c>
      <c r="Q97" s="65">
        <f t="shared" si="41"/>
        <v>629.1015625</v>
      </c>
      <c r="R97" s="80">
        <f>[1]ввод!D65</f>
        <v>0</v>
      </c>
      <c r="S97" s="80">
        <f>[1]ввод!H65</f>
        <v>0</v>
      </c>
      <c r="T97" s="80">
        <f>[1]ввод!L65</f>
        <v>0</v>
      </c>
      <c r="U97" s="80">
        <f>[1]ввод!P65</f>
        <v>0</v>
      </c>
      <c r="V97" s="80">
        <f>[1]ввод!E65</f>
        <v>5</v>
      </c>
      <c r="W97" s="80">
        <f>[1]ввод!I65</f>
        <v>22</v>
      </c>
      <c r="X97" s="83">
        <f>[1]ввод!M65</f>
        <v>0</v>
      </c>
    </row>
    <row r="98" spans="1:26" x14ac:dyDescent="0.2">
      <c r="A98" s="20">
        <v>64</v>
      </c>
      <c r="B98" s="79" t="s">
        <v>73</v>
      </c>
      <c r="C98" s="36">
        <v>5.12</v>
      </c>
      <c r="D98" s="80">
        <f>[1]ввод!C66</f>
        <v>13</v>
      </c>
      <c r="E98" s="81">
        <f t="shared" si="38"/>
        <v>2.5390625</v>
      </c>
      <c r="F98" s="82">
        <f>[1]ввод!G66</f>
        <v>2207</v>
      </c>
      <c r="G98" s="81">
        <f t="shared" si="39"/>
        <v>431.0546875</v>
      </c>
      <c r="H98" s="82">
        <f>[1]ввод!K66</f>
        <v>2</v>
      </c>
      <c r="I98" s="63">
        <f t="shared" si="31"/>
        <v>0.390625</v>
      </c>
      <c r="J98" s="80">
        <f>[1]ввод!O66</f>
        <v>356</v>
      </c>
      <c r="K98" s="81">
        <f t="shared" si="40"/>
        <v>69.53125</v>
      </c>
      <c r="L98" s="81">
        <f t="shared" si="33"/>
        <v>503.515625</v>
      </c>
      <c r="M98" s="82">
        <f>[1]ввод!Q66</f>
        <v>5</v>
      </c>
      <c r="N98" s="82">
        <f>[1]ввод!R66</f>
        <v>1147</v>
      </c>
      <c r="O98" s="82">
        <f>[1]ввод!S66</f>
        <v>2</v>
      </c>
      <c r="P98" s="82">
        <f>[1]ввод!T66</f>
        <v>38</v>
      </c>
      <c r="Q98" s="65">
        <f t="shared" si="41"/>
        <v>736.328125</v>
      </c>
      <c r="R98" s="80">
        <f>[1]ввод!D66</f>
        <v>0</v>
      </c>
      <c r="S98" s="80">
        <f>[1]ввод!H66</f>
        <v>0</v>
      </c>
      <c r="T98" s="80">
        <f>[1]ввод!L66</f>
        <v>0</v>
      </c>
      <c r="U98" s="80">
        <f>[1]ввод!P66</f>
        <v>0</v>
      </c>
      <c r="V98" s="80">
        <f>[1]ввод!E66</f>
        <v>7</v>
      </c>
      <c r="W98" s="80">
        <f>[1]ввод!I66</f>
        <v>18</v>
      </c>
      <c r="X98" s="83">
        <f>[1]ввод!M66</f>
        <v>0</v>
      </c>
    </row>
    <row r="99" spans="1:26" x14ac:dyDescent="0.2">
      <c r="A99" s="20">
        <v>65</v>
      </c>
      <c r="B99" s="79" t="s">
        <v>73</v>
      </c>
      <c r="C99" s="36">
        <v>5.12</v>
      </c>
      <c r="D99" s="80">
        <f>[1]ввод!C67</f>
        <v>20</v>
      </c>
      <c r="E99" s="81">
        <f t="shared" si="38"/>
        <v>3.90625</v>
      </c>
      <c r="F99" s="82">
        <f>[1]ввод!G67</f>
        <v>1910</v>
      </c>
      <c r="G99" s="81">
        <f t="shared" si="39"/>
        <v>373.046875</v>
      </c>
      <c r="H99" s="82">
        <f>[1]ввод!K67</f>
        <v>0</v>
      </c>
      <c r="I99" s="63">
        <f t="shared" si="31"/>
        <v>0</v>
      </c>
      <c r="J99" s="80">
        <f>[1]ввод!O67</f>
        <v>478</v>
      </c>
      <c r="K99" s="81">
        <f t="shared" si="40"/>
        <v>93.359375</v>
      </c>
      <c r="L99" s="81">
        <f t="shared" si="33"/>
        <v>470.3125</v>
      </c>
      <c r="M99" s="82">
        <f>[1]ввод!Q67</f>
        <v>3</v>
      </c>
      <c r="N99" s="82">
        <f>[1]ввод!R67</f>
        <v>1272</v>
      </c>
      <c r="O99" s="82">
        <f>[1]ввод!S67</f>
        <v>2</v>
      </c>
      <c r="P99" s="82">
        <f>[1]ввод!T67</f>
        <v>44</v>
      </c>
      <c r="Q99" s="65">
        <f t="shared" si="41"/>
        <v>728.3203125</v>
      </c>
      <c r="R99" s="80">
        <f>[1]ввод!D67</f>
        <v>0</v>
      </c>
      <c r="S99" s="80">
        <f>[1]ввод!H67</f>
        <v>0</v>
      </c>
      <c r="T99" s="80">
        <f>[1]ввод!L67</f>
        <v>0</v>
      </c>
      <c r="U99" s="80">
        <f>[1]ввод!P67</f>
        <v>0</v>
      </c>
      <c r="V99" s="80">
        <f>[1]ввод!E67</f>
        <v>7</v>
      </c>
      <c r="W99" s="80">
        <f>[1]ввод!I67</f>
        <v>12</v>
      </c>
      <c r="X99" s="83">
        <f>[1]ввод!M67</f>
        <v>0</v>
      </c>
    </row>
    <row r="100" spans="1:26" x14ac:dyDescent="0.2">
      <c r="A100" s="20">
        <v>66</v>
      </c>
      <c r="B100" s="79" t="s">
        <v>73</v>
      </c>
      <c r="C100" s="36">
        <v>5.12</v>
      </c>
      <c r="D100" s="80">
        <f>[1]ввод!C68</f>
        <v>11</v>
      </c>
      <c r="E100" s="81">
        <f t="shared" si="38"/>
        <v>2.1484375</v>
      </c>
      <c r="F100" s="82">
        <f>[1]ввод!G68</f>
        <v>1606</v>
      </c>
      <c r="G100" s="81">
        <f t="shared" si="39"/>
        <v>313.671875</v>
      </c>
      <c r="H100" s="82">
        <f>[1]ввод!K68</f>
        <v>0</v>
      </c>
      <c r="I100" s="63">
        <f t="shared" si="31"/>
        <v>0</v>
      </c>
      <c r="J100" s="80">
        <f>[1]ввод!O68</f>
        <v>370</v>
      </c>
      <c r="K100" s="81">
        <f t="shared" si="40"/>
        <v>72.265625</v>
      </c>
      <c r="L100" s="81">
        <f t="shared" si="33"/>
        <v>388.0859375</v>
      </c>
      <c r="M100" s="82">
        <f>[1]ввод!Q68</f>
        <v>5</v>
      </c>
      <c r="N100" s="82">
        <f>[1]ввод!R68</f>
        <v>1041</v>
      </c>
      <c r="O100" s="82">
        <f>[1]ввод!S68</f>
        <v>0</v>
      </c>
      <c r="P100" s="82">
        <f>[1]ввод!T68</f>
        <v>29</v>
      </c>
      <c r="Q100" s="65">
        <f t="shared" si="41"/>
        <v>598.046875</v>
      </c>
      <c r="R100" s="80">
        <f>[1]ввод!D68</f>
        <v>0</v>
      </c>
      <c r="S100" s="80">
        <f>[1]ввод!H68</f>
        <v>0</v>
      </c>
      <c r="T100" s="80">
        <f>[1]ввод!L68</f>
        <v>0</v>
      </c>
      <c r="U100" s="80">
        <f>[1]ввод!P68</f>
        <v>0</v>
      </c>
      <c r="V100" s="80">
        <f>[1]ввод!E68</f>
        <v>2</v>
      </c>
      <c r="W100" s="80">
        <f>[1]ввод!I68</f>
        <v>18</v>
      </c>
      <c r="X100" s="83">
        <f>[1]ввод!M68</f>
        <v>0</v>
      </c>
    </row>
    <row r="101" spans="1:26" x14ac:dyDescent="0.2">
      <c r="A101" s="85">
        <v>80</v>
      </c>
      <c r="B101" s="86" t="s">
        <v>73</v>
      </c>
      <c r="C101" s="36">
        <v>5.12</v>
      </c>
      <c r="D101" s="87">
        <f>[1]ввод!C82</f>
        <v>12</v>
      </c>
      <c r="E101" s="88">
        <f>D101/C101</f>
        <v>2.34375</v>
      </c>
      <c r="F101" s="89">
        <f>[1]ввод!G82</f>
        <v>1663</v>
      </c>
      <c r="G101" s="88">
        <f>F101/C101</f>
        <v>324.8046875</v>
      </c>
      <c r="H101" s="89">
        <f>[1]ввод!K82</f>
        <v>1</v>
      </c>
      <c r="I101" s="45">
        <f t="shared" si="31"/>
        <v>0.1953125</v>
      </c>
      <c r="J101" s="87">
        <f>[1]ввод!O82</f>
        <v>399</v>
      </c>
      <c r="K101" s="88">
        <f>J101/C101</f>
        <v>77.9296875</v>
      </c>
      <c r="L101" s="88">
        <f t="shared" si="33"/>
        <v>405.2734375</v>
      </c>
      <c r="M101" s="89">
        <f>[1]ввод!Q82</f>
        <v>1</v>
      </c>
      <c r="N101" s="89">
        <f>[1]ввод!R82</f>
        <v>1157</v>
      </c>
      <c r="O101" s="89">
        <f>[1]ввод!S82</f>
        <v>1</v>
      </c>
      <c r="P101" s="89">
        <f>[1]ввод!T82</f>
        <v>34</v>
      </c>
      <c r="Q101" s="47">
        <f t="shared" si="41"/>
        <v>638.28125</v>
      </c>
      <c r="R101" s="87">
        <f>[1]ввод!D82</f>
        <v>0</v>
      </c>
      <c r="S101" s="87">
        <f>[1]ввод!H82</f>
        <v>0</v>
      </c>
      <c r="T101" s="87">
        <f>[1]ввод!L82</f>
        <v>0</v>
      </c>
      <c r="U101" s="87">
        <f>[1]ввод!P82</f>
        <v>0</v>
      </c>
      <c r="V101" s="87">
        <f>[1]ввод!E82</f>
        <v>7</v>
      </c>
      <c r="W101" s="87">
        <f>[1]ввод!I82</f>
        <v>14</v>
      </c>
      <c r="X101" s="90">
        <f>[1]ввод!M82</f>
        <v>0</v>
      </c>
    </row>
    <row r="102" spans="1:26" ht="13.5" thickBot="1" x14ac:dyDescent="0.25">
      <c r="A102" s="103">
        <v>78</v>
      </c>
      <c r="B102" s="104" t="s">
        <v>73</v>
      </c>
      <c r="C102" s="36">
        <v>5.12</v>
      </c>
      <c r="D102" s="87">
        <f>[1]ввод!C85</f>
        <v>10</v>
      </c>
      <c r="E102" s="88">
        <f>D102/C102</f>
        <v>1.953125</v>
      </c>
      <c r="F102" s="89">
        <f>[1]ввод!G85</f>
        <v>1693</v>
      </c>
      <c r="G102" s="88">
        <f>F102/C102</f>
        <v>330.6640625</v>
      </c>
      <c r="H102" s="89">
        <f>[1]ввод!K85</f>
        <v>0</v>
      </c>
      <c r="I102" s="45">
        <f>H102/C102</f>
        <v>0</v>
      </c>
      <c r="J102" s="87">
        <f>[1]ввод!O85</f>
        <v>187</v>
      </c>
      <c r="K102" s="88">
        <f>J102/C102</f>
        <v>36.5234375</v>
      </c>
      <c r="L102" s="88">
        <f>E102+G102+I102+K102</f>
        <v>369.140625</v>
      </c>
      <c r="M102" s="89">
        <f>[1]ввод!Q85</f>
        <v>1</v>
      </c>
      <c r="N102" s="89">
        <f>[1]ввод!R85</f>
        <v>287</v>
      </c>
      <c r="O102" s="89">
        <f>[1]ввод!S85</f>
        <v>0</v>
      </c>
      <c r="P102" s="89">
        <f>[1]ввод!T85</f>
        <v>0</v>
      </c>
      <c r="Q102" s="47">
        <f>L102+M102/C102+N102/C102+O102/C102+P102/C102</f>
        <v>425.390625</v>
      </c>
      <c r="R102" s="87">
        <f>[1]ввод!D85</f>
        <v>0</v>
      </c>
      <c r="S102" s="87">
        <f>[1]ввод!H85</f>
        <v>0</v>
      </c>
      <c r="T102" s="87">
        <f>[1]ввод!L85</f>
        <v>0</v>
      </c>
      <c r="U102" s="87">
        <f>[1]ввод!P85</f>
        <v>0</v>
      </c>
      <c r="V102" s="87">
        <f>[1]ввод!E85</f>
        <v>8</v>
      </c>
      <c r="W102" s="87">
        <f>[1]ввод!I85</f>
        <v>21</v>
      </c>
      <c r="X102" s="90">
        <f>[1]ввод!M85</f>
        <v>0</v>
      </c>
    </row>
    <row r="103" spans="1:26" ht="13.7" customHeight="1" thickBot="1" x14ac:dyDescent="0.25">
      <c r="A103" s="157" t="s">
        <v>119</v>
      </c>
      <c r="B103" s="158"/>
      <c r="C103" s="36">
        <v>5.12</v>
      </c>
      <c r="D103" s="92">
        <f>SUM(D95:D102)</f>
        <v>101</v>
      </c>
      <c r="E103" s="93">
        <f>D103/C103/(COUNT(C95:C102))</f>
        <v>2.4658203125</v>
      </c>
      <c r="F103" s="92">
        <f>SUM(F95:F102)</f>
        <v>13292</v>
      </c>
      <c r="G103" s="93">
        <f>F103/C103/COUNT(C95:C102)</f>
        <v>324.51171875</v>
      </c>
      <c r="H103" s="92">
        <f>SUM(H95:H102)</f>
        <v>5</v>
      </c>
      <c r="I103" s="93">
        <f>H103/C103/COUNT(C95:C102)</f>
        <v>0.1220703125</v>
      </c>
      <c r="J103" s="92">
        <f>SUM(J95:J102)</f>
        <v>2479</v>
      </c>
      <c r="K103" s="93">
        <f>J103/C103/(COUNT(G95:G102))</f>
        <v>60.5224609375</v>
      </c>
      <c r="L103" s="93">
        <f t="shared" si="33"/>
        <v>387.6220703125</v>
      </c>
      <c r="M103" s="92">
        <f>SUM(M95:M102)</f>
        <v>23</v>
      </c>
      <c r="N103" s="92">
        <f>SUM(N95:N102)</f>
        <v>7913</v>
      </c>
      <c r="O103" s="92">
        <f>SUM(O95:O102)</f>
        <v>12</v>
      </c>
      <c r="P103" s="92">
        <f>SUM(P95:P102)</f>
        <v>256</v>
      </c>
      <c r="Q103" s="52">
        <f>L103+M103/C103/COUNT(C95:C102)+N103/C103/COUNT(C95:C102)+O103/C103/COUNT(C95:C102)+P103/C103/COUNT(C95:C102)</f>
        <v>587.9150390625</v>
      </c>
      <c r="R103" s="92">
        <f t="shared" ref="R103:X103" si="42">SUM(R95:R102)</f>
        <v>0</v>
      </c>
      <c r="S103" s="92">
        <f t="shared" si="42"/>
        <v>0</v>
      </c>
      <c r="T103" s="92">
        <f t="shared" si="42"/>
        <v>0</v>
      </c>
      <c r="U103" s="92">
        <f t="shared" si="42"/>
        <v>0</v>
      </c>
      <c r="V103" s="92">
        <f t="shared" si="42"/>
        <v>46</v>
      </c>
      <c r="W103" s="92">
        <f t="shared" si="42"/>
        <v>115</v>
      </c>
      <c r="X103" s="92">
        <f t="shared" si="42"/>
        <v>0</v>
      </c>
    </row>
    <row r="104" spans="1:26" x14ac:dyDescent="0.2">
      <c r="A104" s="105">
        <v>67</v>
      </c>
      <c r="B104" s="96" t="s">
        <v>75</v>
      </c>
      <c r="C104" s="36">
        <v>5.12</v>
      </c>
      <c r="D104" s="97">
        <f>[1]ввод!C69</f>
        <v>8</v>
      </c>
      <c r="E104" s="98">
        <f t="shared" ref="E104:E109" si="43">D104/C104</f>
        <v>1.5625</v>
      </c>
      <c r="F104" s="99">
        <f>[1]ввод!G69</f>
        <v>3476</v>
      </c>
      <c r="G104" s="98">
        <f t="shared" ref="G104:G109" si="44">F104/C104</f>
        <v>678.90625</v>
      </c>
      <c r="H104" s="99">
        <f>[1]ввод!K69</f>
        <v>1</v>
      </c>
      <c r="I104" s="57">
        <f t="shared" si="31"/>
        <v>0.1953125</v>
      </c>
      <c r="J104" s="97">
        <f>[1]ввод!O69</f>
        <v>215</v>
      </c>
      <c r="K104" s="98">
        <f t="shared" ref="K104:K109" si="45">J104/C104</f>
        <v>41.9921875</v>
      </c>
      <c r="L104" s="98">
        <f t="shared" si="33"/>
        <v>722.65625</v>
      </c>
      <c r="M104" s="99">
        <f>[1]ввод!Q69</f>
        <v>9</v>
      </c>
      <c r="N104" s="99">
        <f>[1]ввод!R69</f>
        <v>1094</v>
      </c>
      <c r="O104" s="99">
        <f>[1]ввод!S69</f>
        <v>3</v>
      </c>
      <c r="P104" s="99">
        <f>[1]ввод!T69</f>
        <v>22</v>
      </c>
      <c r="Q104" s="59">
        <f t="shared" ref="Q104:Q109" si="46">L104+M104/C104+N104/C104+O104/C104+P104/C104</f>
        <v>942.96875</v>
      </c>
      <c r="R104" s="97">
        <f>[1]ввод!D69</f>
        <v>0</v>
      </c>
      <c r="S104" s="97">
        <f>[1]ввод!H69</f>
        <v>0</v>
      </c>
      <c r="T104" s="97">
        <f>[1]ввод!L69</f>
        <v>0</v>
      </c>
      <c r="U104" s="97">
        <f>[1]ввод!P69</f>
        <v>0</v>
      </c>
      <c r="V104" s="97">
        <f>[1]ввод!E69</f>
        <v>4</v>
      </c>
      <c r="W104" s="97">
        <f>[1]ввод!I69</f>
        <v>18</v>
      </c>
      <c r="X104" s="100">
        <f>[1]ввод!M69</f>
        <v>0</v>
      </c>
    </row>
    <row r="105" spans="1:26" x14ac:dyDescent="0.2">
      <c r="A105" s="20">
        <v>68</v>
      </c>
      <c r="B105" s="79" t="s">
        <v>75</v>
      </c>
      <c r="C105" s="36">
        <v>5.12</v>
      </c>
      <c r="D105" s="80">
        <f>[1]ввод!C70</f>
        <v>15</v>
      </c>
      <c r="E105" s="81">
        <f t="shared" si="43"/>
        <v>2.9296875</v>
      </c>
      <c r="F105" s="82">
        <f>[1]ввод!G70</f>
        <v>1323</v>
      </c>
      <c r="G105" s="81">
        <f t="shared" si="44"/>
        <v>258.3984375</v>
      </c>
      <c r="H105" s="82">
        <f>[1]ввод!K70</f>
        <v>0</v>
      </c>
      <c r="I105" s="63">
        <f t="shared" si="31"/>
        <v>0</v>
      </c>
      <c r="J105" s="80">
        <f>[1]ввод!O70</f>
        <v>421</v>
      </c>
      <c r="K105" s="81">
        <f t="shared" si="45"/>
        <v>82.2265625</v>
      </c>
      <c r="L105" s="81">
        <f t="shared" si="33"/>
        <v>343.5546875</v>
      </c>
      <c r="M105" s="82">
        <f>[1]ввод!Q70</f>
        <v>8</v>
      </c>
      <c r="N105" s="82">
        <f>[1]ввод!R70</f>
        <v>1681</v>
      </c>
      <c r="O105" s="82">
        <f>[1]ввод!S70</f>
        <v>5</v>
      </c>
      <c r="P105" s="82">
        <f>[1]ввод!T70</f>
        <v>43</v>
      </c>
      <c r="Q105" s="65">
        <f t="shared" si="46"/>
        <v>682.8125</v>
      </c>
      <c r="R105" s="80">
        <f>[1]ввод!D70</f>
        <v>0</v>
      </c>
      <c r="S105" s="80">
        <f>[1]ввод!H70</f>
        <v>0</v>
      </c>
      <c r="T105" s="80">
        <f>[1]ввод!L70</f>
        <v>0</v>
      </c>
      <c r="U105" s="80">
        <f>[1]ввод!P70</f>
        <v>0</v>
      </c>
      <c r="V105" s="80">
        <f>[1]ввод!E70</f>
        <v>1</v>
      </c>
      <c r="W105" s="80">
        <f>[1]ввод!I70</f>
        <v>20</v>
      </c>
      <c r="X105" s="83">
        <f>[1]ввод!M70</f>
        <v>0</v>
      </c>
    </row>
    <row r="106" spans="1:26" x14ac:dyDescent="0.2">
      <c r="A106" s="20">
        <v>69</v>
      </c>
      <c r="B106" s="79" t="s">
        <v>75</v>
      </c>
      <c r="C106" s="36">
        <v>5.12</v>
      </c>
      <c r="D106" s="80">
        <f>[1]ввод!C71</f>
        <v>3</v>
      </c>
      <c r="E106" s="81">
        <f t="shared" si="43"/>
        <v>0.5859375</v>
      </c>
      <c r="F106" s="82">
        <f>[1]ввод!G71</f>
        <v>1101</v>
      </c>
      <c r="G106" s="81">
        <f t="shared" si="44"/>
        <v>215.0390625</v>
      </c>
      <c r="H106" s="82">
        <f>[1]ввод!K71</f>
        <v>0</v>
      </c>
      <c r="I106" s="63">
        <f t="shared" si="31"/>
        <v>0</v>
      </c>
      <c r="J106" s="80">
        <f>[1]ввод!O71</f>
        <v>328</v>
      </c>
      <c r="K106" s="81">
        <f t="shared" si="45"/>
        <v>64.0625</v>
      </c>
      <c r="L106" s="81">
        <f t="shared" si="33"/>
        <v>279.6875</v>
      </c>
      <c r="M106" s="82">
        <f>[1]ввод!Q71</f>
        <v>7</v>
      </c>
      <c r="N106" s="82">
        <f>[1]ввод!R71</f>
        <v>899</v>
      </c>
      <c r="O106" s="82">
        <f>[1]ввод!S71</f>
        <v>4</v>
      </c>
      <c r="P106" s="82">
        <f>[1]ввод!T71</f>
        <v>54</v>
      </c>
      <c r="Q106" s="65">
        <f t="shared" si="46"/>
        <v>467.96875</v>
      </c>
      <c r="R106" s="80">
        <f>[1]ввод!D71</f>
        <v>0</v>
      </c>
      <c r="S106" s="80">
        <f>[1]ввод!H71</f>
        <v>0</v>
      </c>
      <c r="T106" s="80">
        <f>[1]ввод!L71</f>
        <v>0</v>
      </c>
      <c r="U106" s="80">
        <f>[1]ввод!P71</f>
        <v>0</v>
      </c>
      <c r="V106" s="80">
        <f>[1]ввод!E71</f>
        <v>1</v>
      </c>
      <c r="W106" s="80">
        <f>[1]ввод!I71</f>
        <v>11</v>
      </c>
      <c r="X106" s="83">
        <f>[1]ввод!M71</f>
        <v>0</v>
      </c>
    </row>
    <row r="107" spans="1:26" x14ac:dyDescent="0.2">
      <c r="A107" s="20">
        <v>71</v>
      </c>
      <c r="B107" s="79" t="s">
        <v>75</v>
      </c>
      <c r="C107" s="36">
        <v>5.12</v>
      </c>
      <c r="D107" s="80">
        <f>[1]ввод!C73</f>
        <v>23</v>
      </c>
      <c r="E107" s="81">
        <f t="shared" si="43"/>
        <v>4.4921875</v>
      </c>
      <c r="F107" s="82">
        <f>[1]ввод!G73</f>
        <v>1459</v>
      </c>
      <c r="G107" s="81">
        <f t="shared" si="44"/>
        <v>284.9609375</v>
      </c>
      <c r="H107" s="82">
        <f>[1]ввод!K73</f>
        <v>1</v>
      </c>
      <c r="I107" s="63">
        <f t="shared" si="31"/>
        <v>0.1953125</v>
      </c>
      <c r="J107" s="80">
        <f>[1]ввод!O73</f>
        <v>630</v>
      </c>
      <c r="K107" s="81">
        <f t="shared" si="45"/>
        <v>123.046875</v>
      </c>
      <c r="L107" s="81">
        <f t="shared" si="33"/>
        <v>412.6953125</v>
      </c>
      <c r="M107" s="82">
        <f>[1]ввод!Q73</f>
        <v>9</v>
      </c>
      <c r="N107" s="82">
        <f>[1]ввод!R73</f>
        <v>1217</v>
      </c>
      <c r="O107" s="82">
        <f>[1]ввод!S73</f>
        <v>1</v>
      </c>
      <c r="P107" s="82">
        <f>[1]ввод!T73</f>
        <v>81</v>
      </c>
      <c r="Q107" s="65">
        <f t="shared" si="46"/>
        <v>668.1640625</v>
      </c>
      <c r="R107" s="80">
        <f>[1]ввод!D73</f>
        <v>0</v>
      </c>
      <c r="S107" s="80">
        <f>[1]ввод!H73</f>
        <v>0</v>
      </c>
      <c r="T107" s="80">
        <f>[1]ввод!L73</f>
        <v>0</v>
      </c>
      <c r="U107" s="80">
        <f>[1]ввод!P73</f>
        <v>0</v>
      </c>
      <c r="V107" s="80">
        <f>[1]ввод!E73</f>
        <v>4</v>
      </c>
      <c r="W107" s="80">
        <f>[1]ввод!I73</f>
        <v>24</v>
      </c>
      <c r="X107" s="83">
        <f>[1]ввод!M73</f>
        <v>0</v>
      </c>
    </row>
    <row r="108" spans="1:26" x14ac:dyDescent="0.2">
      <c r="A108" s="85">
        <v>72</v>
      </c>
      <c r="B108" s="86" t="s">
        <v>75</v>
      </c>
      <c r="C108" s="36">
        <v>5.12</v>
      </c>
      <c r="D108" s="87">
        <f>[1]ввод!C74</f>
        <v>15</v>
      </c>
      <c r="E108" s="88">
        <f t="shared" si="43"/>
        <v>2.9296875</v>
      </c>
      <c r="F108" s="89">
        <f>[1]ввод!G74</f>
        <v>1702</v>
      </c>
      <c r="G108" s="88">
        <f t="shared" si="44"/>
        <v>332.421875</v>
      </c>
      <c r="H108" s="89">
        <f>[1]ввод!K74</f>
        <v>1</v>
      </c>
      <c r="I108" s="45">
        <f t="shared" si="31"/>
        <v>0.1953125</v>
      </c>
      <c r="J108" s="87">
        <f>[1]ввод!O74</f>
        <v>348</v>
      </c>
      <c r="K108" s="88">
        <f t="shared" si="45"/>
        <v>67.96875</v>
      </c>
      <c r="L108" s="88">
        <f t="shared" si="33"/>
        <v>403.515625</v>
      </c>
      <c r="M108" s="89">
        <f>[1]ввод!Q74</f>
        <v>9</v>
      </c>
      <c r="N108" s="89">
        <f>[1]ввод!R74</f>
        <v>782</v>
      </c>
      <c r="O108" s="89">
        <f>[1]ввод!S74</f>
        <v>2</v>
      </c>
      <c r="P108" s="89">
        <f>[1]ввод!T74</f>
        <v>33</v>
      </c>
      <c r="Q108" s="47">
        <f t="shared" si="46"/>
        <v>564.84375</v>
      </c>
      <c r="R108" s="87">
        <f>[1]ввод!D74</f>
        <v>0</v>
      </c>
      <c r="S108" s="87">
        <f>[1]ввод!H74</f>
        <v>0</v>
      </c>
      <c r="T108" s="87">
        <f>[1]ввод!L74</f>
        <v>0</v>
      </c>
      <c r="U108" s="87">
        <f>[1]ввод!P74</f>
        <v>0</v>
      </c>
      <c r="V108" s="87">
        <f>[1]ввод!E74</f>
        <v>7</v>
      </c>
      <c r="W108" s="87">
        <f>[1]ввод!I74</f>
        <v>8</v>
      </c>
      <c r="X108" s="90">
        <f>[1]ввод!M74</f>
        <v>0</v>
      </c>
      <c r="Z108" s="106"/>
    </row>
    <row r="109" spans="1:26" ht="13.5" thickBot="1" x14ac:dyDescent="0.25">
      <c r="A109" s="103">
        <v>9</v>
      </c>
      <c r="B109" s="104" t="s">
        <v>75</v>
      </c>
      <c r="C109" s="36">
        <v>5.12</v>
      </c>
      <c r="D109" s="87">
        <f>[1]ввод!C84</f>
        <v>21</v>
      </c>
      <c r="E109" s="88">
        <f t="shared" si="43"/>
        <v>4.1015625</v>
      </c>
      <c r="F109" s="89">
        <f>[1]ввод!G84</f>
        <v>1917</v>
      </c>
      <c r="G109" s="88">
        <f t="shared" si="44"/>
        <v>374.4140625</v>
      </c>
      <c r="H109" s="89">
        <f>[1]ввод!K84</f>
        <v>0</v>
      </c>
      <c r="I109" s="45">
        <f>H109/C109</f>
        <v>0</v>
      </c>
      <c r="J109" s="87">
        <f>[1]ввод!O84</f>
        <v>676</v>
      </c>
      <c r="K109" s="88">
        <f t="shared" si="45"/>
        <v>132.03125</v>
      </c>
      <c r="L109" s="88">
        <f>E109+G109+I109+K109</f>
        <v>510.546875</v>
      </c>
      <c r="M109" s="89">
        <f>[1]ввод!Q84</f>
        <v>6</v>
      </c>
      <c r="N109" s="89">
        <f>[1]ввод!R84</f>
        <v>834</v>
      </c>
      <c r="O109" s="89">
        <f>[1]ввод!S84</f>
        <v>0</v>
      </c>
      <c r="P109" s="89">
        <f>[1]ввод!T84</f>
        <v>1</v>
      </c>
      <c r="Q109" s="47">
        <f t="shared" si="46"/>
        <v>674.8046875</v>
      </c>
      <c r="R109" s="87">
        <f>[1]ввод!D84</f>
        <v>0</v>
      </c>
      <c r="S109" s="87">
        <f>[1]ввод!H84</f>
        <v>0</v>
      </c>
      <c r="T109" s="87">
        <f>[1]ввод!L84</f>
        <v>0</v>
      </c>
      <c r="U109" s="87">
        <f>[1]ввод!P84</f>
        <v>0</v>
      </c>
      <c r="V109" s="87">
        <f>[1]ввод!E84</f>
        <v>5</v>
      </c>
      <c r="W109" s="87">
        <f>[1]ввод!I84</f>
        <v>24</v>
      </c>
      <c r="X109" s="90">
        <f>[1]ввод!M84</f>
        <v>0</v>
      </c>
      <c r="Z109" s="106"/>
    </row>
    <row r="110" spans="1:26" ht="12.75" customHeight="1" thickBot="1" x14ac:dyDescent="0.25">
      <c r="A110" s="157" t="s">
        <v>120</v>
      </c>
      <c r="B110" s="158"/>
      <c r="C110" s="36">
        <v>5.12</v>
      </c>
      <c r="D110" s="92">
        <f>SUM(D104:D109)</f>
        <v>85</v>
      </c>
      <c r="E110" s="93">
        <f>D110/C110/COUNT(C104:C109)</f>
        <v>2.7669270833333335</v>
      </c>
      <c r="F110" s="92">
        <f>SUM(F104:F109)</f>
        <v>10978</v>
      </c>
      <c r="G110" s="93">
        <f>F110/C110/COUNT(C104:C109)</f>
        <v>357.35677083333331</v>
      </c>
      <c r="H110" s="92">
        <f>SUM(H104:H109)</f>
        <v>3</v>
      </c>
      <c r="I110" s="93">
        <f>H110/C110/COUNT(C104:C109)</f>
        <v>9.765625E-2</v>
      </c>
      <c r="J110" s="92">
        <f>SUM(J104:J109)</f>
        <v>2618</v>
      </c>
      <c r="K110" s="93">
        <f>J110/C110/COUNT(C104:C109)</f>
        <v>85.221354166666671</v>
      </c>
      <c r="L110" s="93">
        <f t="shared" si="33"/>
        <v>445.44270833333331</v>
      </c>
      <c r="M110" s="92">
        <f>SUM(M104:M109)</f>
        <v>48</v>
      </c>
      <c r="N110" s="92">
        <f>SUM(N104:N109)</f>
        <v>6507</v>
      </c>
      <c r="O110" s="92">
        <f>SUM(O104:O109)</f>
        <v>15</v>
      </c>
      <c r="P110" s="92">
        <f>SUM(P104:P109)</f>
        <v>234</v>
      </c>
      <c r="Q110" s="52">
        <f>L110+M110/C110/COUNT(C104:C109)+N110/C110/COUNT(C104:C109)+O110/C110/COUNT(C104:C109)+P110/C110/COUNT(C104:C109)</f>
        <v>666.92708333333326</v>
      </c>
      <c r="R110" s="92">
        <f t="shared" ref="R110:X110" si="47">SUM(R104:R109)</f>
        <v>0</v>
      </c>
      <c r="S110" s="92">
        <f t="shared" si="47"/>
        <v>0</v>
      </c>
      <c r="T110" s="92">
        <f t="shared" si="47"/>
        <v>0</v>
      </c>
      <c r="U110" s="92">
        <f t="shared" si="47"/>
        <v>0</v>
      </c>
      <c r="V110" s="92">
        <f t="shared" si="47"/>
        <v>22</v>
      </c>
      <c r="W110" s="92">
        <f t="shared" si="47"/>
        <v>105</v>
      </c>
      <c r="X110" s="92">
        <f t="shared" si="47"/>
        <v>0</v>
      </c>
      <c r="Z110" s="106"/>
    </row>
    <row r="111" spans="1:26" s="109" customFormat="1" ht="20.45" customHeight="1" thickBot="1" x14ac:dyDescent="0.25">
      <c r="A111" s="153" t="s">
        <v>77</v>
      </c>
      <c r="B111" s="154"/>
      <c r="C111" s="36">
        <v>5.12</v>
      </c>
      <c r="D111" s="107">
        <f>SUM(D11:D12)+SUM(D14:D16)+SUM(D18:D19)+SUM(D21:D25)+SUM(D27:D31)+SUM(D33:D36)+SUM(D38:D39)+SUM(D41:D43)+SUM(D45:D48)+SUM(D50:D53)+ SUM(D55:D60)+SUM(D62:D65)+SUM(D67:D68)+SUM(D70:D72)+SUM(D74:D75)+SUM(D77:D79)+SUM(D81:D90)+SUM(D92:D93)+SUM(D95:D102)+SUM(D104:D109)</f>
        <v>852</v>
      </c>
      <c r="E111" s="108">
        <f>D111/C111/80</f>
        <v>2.080078125</v>
      </c>
      <c r="F111" s="107">
        <f>SUM(F11:F12)+SUM(F14:F16)+SUM(F18:F19)+SUM(F21:F25)+SUM(F27:F31)+SUM(F33:F36)+SUM(F38:F39)+SUM(F41:F43)+SUM(F45:F48)+SUM(F50:F53)+ SUM(F55:F60)+SUM(F62:F65)+SUM(F67:F68)+SUM(F70:F72)+SUM(F74:F75)+SUM(F77:F79)+SUM(F81:F90)+SUM(F92:F93)+SUM(F95:F102)+SUM(F104:F109)</f>
        <v>94402</v>
      </c>
      <c r="G111" s="108">
        <f>F111/C111/80</f>
        <v>230.4736328125</v>
      </c>
      <c r="H111" s="107">
        <f>SUM(H11:H12)+SUM(H14:H16)+SUM(H18:H19)+SUM(H21:H25)+SUM(H27:H31)+SUM(H33:H36)+SUM(H38:H39)+SUM(H41:H43)+SUM(H45:H48)+SUM(H50:H53)+ SUM(H55:H60)+SUM(H62:H65)+SUM(H67:H68)+SUM(H70:H72)+SUM(H74:H75)+SUM(H77:H79)+SUM(H81:H90)+SUM(H92:H93)+SUM(H95:H102)+SUM(H104:H109)</f>
        <v>50</v>
      </c>
      <c r="I111" s="108">
        <f>H111/C111/80</f>
        <v>0.1220703125</v>
      </c>
      <c r="J111" s="107">
        <f>SUM(J11:J12)+SUM(J14:J16)+SUM(J18:J19)+SUM(J21:J25)+SUM(J27:J31)+SUM(J33:J36)+SUM(J38:J39)+SUM(J41:J43)+SUM(J45:J48)+SUM(J50:J53)+ SUM(J55:J60)+SUM(J62:J65)+SUM(J67:J68)+SUM(J70:J72)+SUM(J74:J75)+SUM(J77:J79)+SUM(J81:J90)+SUM(J92:J93)+SUM(J95:J102)+SUM(J104:J109)</f>
        <v>21270</v>
      </c>
      <c r="K111" s="108">
        <f>J111/C111/80</f>
        <v>51.9287109375</v>
      </c>
      <c r="L111" s="108">
        <f>E111+G111+I111+K111</f>
        <v>284.6044921875</v>
      </c>
      <c r="M111" s="107">
        <f>SUM(M11:M12)+SUM(M14:M16)+SUM(M18:M19)+SUM(M21:M25)+SUM(M27:M31)+SUM(M33:M36)+SUM(M38:M39)+SUM(M41:M43)+SUM(M45:M48)+SUM(M50:M53)+ SUM(M55:M60)+SUM(M62:M65)+SUM(M67:M68)+SUM(M70:M72)+SUM(M74:M75)+SUM(M77:M79)+SUM(M81:M90)+SUM(M92:M93)+SUM(M95:M102)+SUM(M104:M109)</f>
        <v>322</v>
      </c>
      <c r="N111" s="107">
        <f>SUM(N11:N12)+SUM(N14:N16)+SUM(N18:N19)+SUM(N21:N25)+SUM(N27:N31)+SUM(N33:N36)+SUM(N38:N39)+SUM(N41:N43)+SUM(N45:N48)+SUM(N50:N53)+ SUM(N55:N60)+SUM(N62:N65)+SUM(N67:N68)+SUM(N70:N72)+SUM(N74:N75)+SUM(N77:N79)+SUM(N81:N90)+SUM(N92:N93)+SUM(N95:N102)+SUM(N104:N109)</f>
        <v>54173</v>
      </c>
      <c r="O111" s="107">
        <f>SUM(O11:O12)+SUM(O14:O16)+SUM(O18:O19)+SUM(O21:O25)+SUM(O27:O31)+SUM(O33:O36)+SUM(O38:O39)+SUM(O41:O43)+SUM(O45:O48)+SUM(O50:O53)+ SUM(O55:O60)+SUM(O62:O65)+SUM(O67:O68)+SUM(O70:O72)+SUM(O74:O75)+SUM(O77:O79)+SUM(O81:O90)+SUM(O92:O93)+SUM(O95:O102)+SUM(O104:O109)</f>
        <v>89</v>
      </c>
      <c r="P111" s="107">
        <f>SUM(P11:P12)+SUM(P14:P16)+SUM(P18:P19)+SUM(P21:P25)+SUM(P27:P31)+SUM(P33:P36)+SUM(P38:P39)+SUM(P41:P43)+SUM(P45:P48)+SUM(P50:P53)+ SUM(P55:P60)+SUM(P62:P65)+SUM(P67:P68)+SUM(P70:P72)+SUM(P74:P75)+SUM(P77:P79)+SUM(P81:P90)+SUM(P92:P93)+SUM(P95:P102)+SUM(P104:P109)</f>
        <v>2129</v>
      </c>
      <c r="Q111" s="108">
        <f>L111+M111/C111/80+N111/C111/80+O111/C111/80+P111/C111/80</f>
        <v>423.06396484375</v>
      </c>
      <c r="R111" s="107">
        <f t="shared" ref="R111:X111" si="48">SUM(R11:R12)+SUM(R14:R16)+SUM(R18:R19)+SUM(R21:R25)+SUM(R27:R31)+SUM(R33:R36)+SUM(R38:R39)+SUM(R41:R43)+SUM(R45:R48)+SUM(R50:R53)+ SUM(R55:R60)+SUM(R62:R65)+SUM(R67:R68)+SUM(R70:R72)+SUM(R74:R75)+SUM(R77:R79)+SUM(R81:R90)+SUM(R92:R93)+SUM(R95:R102)+SUM(R104:R109)</f>
        <v>0</v>
      </c>
      <c r="S111" s="107">
        <f t="shared" si="48"/>
        <v>0</v>
      </c>
      <c r="T111" s="107">
        <f t="shared" si="48"/>
        <v>0</v>
      </c>
      <c r="U111" s="107">
        <v>0</v>
      </c>
      <c r="V111" s="107">
        <f t="shared" si="48"/>
        <v>232</v>
      </c>
      <c r="W111" s="107">
        <f t="shared" si="48"/>
        <v>971</v>
      </c>
      <c r="X111" s="107">
        <f t="shared" si="48"/>
        <v>0</v>
      </c>
      <c r="Z111" s="110"/>
    </row>
    <row r="112" spans="1:26" x14ac:dyDescent="0.2">
      <c r="Z112" s="106"/>
    </row>
    <row r="114" spans="1:24" ht="12.75" customHeight="1" x14ac:dyDescent="0.2">
      <c r="A114" s="118"/>
      <c r="B114" s="118"/>
      <c r="C114" s="118"/>
      <c r="D114" s="118"/>
    </row>
    <row r="115" spans="1:24" x14ac:dyDescent="0.2">
      <c r="A115" s="118"/>
      <c r="B115" s="118"/>
      <c r="C115" s="118"/>
      <c r="D115" s="118"/>
    </row>
    <row r="116" spans="1:24" x14ac:dyDescent="0.2">
      <c r="A116" s="118"/>
      <c r="B116" s="118"/>
      <c r="C116" s="118"/>
      <c r="D116" s="118"/>
    </row>
    <row r="117" spans="1:24" x14ac:dyDescent="0.2">
      <c r="A117" s="111"/>
    </row>
    <row r="118" spans="1:24" x14ac:dyDescent="0.2">
      <c r="A118" s="27"/>
      <c r="B118" s="27"/>
      <c r="C118" s="112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113"/>
    </row>
    <row r="119" spans="1:24" x14ac:dyDescent="0.2">
      <c r="A119" s="27"/>
      <c r="B119" s="27"/>
      <c r="C119" s="112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113"/>
    </row>
    <row r="120" spans="1:24" ht="12.75" customHeight="1" x14ac:dyDescent="0.2"/>
    <row r="121" spans="1:24" ht="17.45" customHeight="1" x14ac:dyDescent="0.2">
      <c r="A121" s="27"/>
      <c r="B121" s="27"/>
      <c r="C121" s="112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1:24" x14ac:dyDescent="0.2">
      <c r="A122" s="27"/>
      <c r="B122" s="27"/>
      <c r="C122" s="112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1:24" ht="12.75" customHeight="1" x14ac:dyDescent="0.2"/>
  </sheetData>
  <mergeCells count="56">
    <mergeCell ref="A1:X1"/>
    <mergeCell ref="A2:X2"/>
    <mergeCell ref="A3:A9"/>
    <mergeCell ref="B3:B9"/>
    <mergeCell ref="C3:C9"/>
    <mergeCell ref="D3:U4"/>
    <mergeCell ref="V3:X4"/>
    <mergeCell ref="D5:E5"/>
    <mergeCell ref="F5:G5"/>
    <mergeCell ref="H5:I5"/>
    <mergeCell ref="V5:V9"/>
    <mergeCell ref="M6:M9"/>
    <mergeCell ref="N6:N9"/>
    <mergeCell ref="O6:O9"/>
    <mergeCell ref="P6:P9"/>
    <mergeCell ref="R7:R9"/>
    <mergeCell ref="A17:B17"/>
    <mergeCell ref="W5:W9"/>
    <mergeCell ref="X5:X9"/>
    <mergeCell ref="D6:D9"/>
    <mergeCell ref="E6:E9"/>
    <mergeCell ref="F6:F9"/>
    <mergeCell ref="G6:G9"/>
    <mergeCell ref="H6:H9"/>
    <mergeCell ref="I6:I9"/>
    <mergeCell ref="J6:J9"/>
    <mergeCell ref="K6:K9"/>
    <mergeCell ref="J5:K5"/>
    <mergeCell ref="L5:L9"/>
    <mergeCell ref="M5:P5"/>
    <mergeCell ref="Q5:Q9"/>
    <mergeCell ref="R5:U6"/>
    <mergeCell ref="S7:S9"/>
    <mergeCell ref="T7:T9"/>
    <mergeCell ref="U7:U9"/>
    <mergeCell ref="A13:B13"/>
    <mergeCell ref="A73:B73"/>
    <mergeCell ref="A20:B20"/>
    <mergeCell ref="A26:B26"/>
    <mergeCell ref="A32:B32"/>
    <mergeCell ref="A37:B37"/>
    <mergeCell ref="A40:B40"/>
    <mergeCell ref="A44:B44"/>
    <mergeCell ref="A49:B49"/>
    <mergeCell ref="A54:B54"/>
    <mergeCell ref="A61:B61"/>
    <mergeCell ref="A66:B66"/>
    <mergeCell ref="A69:B69"/>
    <mergeCell ref="A111:B111"/>
    <mergeCell ref="A114:D116"/>
    <mergeCell ref="A76:B76"/>
    <mergeCell ref="A80:B80"/>
    <mergeCell ref="A91:B91"/>
    <mergeCell ref="A94:B94"/>
    <mergeCell ref="A103:B103"/>
    <mergeCell ref="A110:B110"/>
  </mergeCells>
  <pageMargins left="0.78740157480314965" right="0.78740157480314965" top="0.78740157480314965" bottom="0.78740157480314965" header="0.51181102362204722" footer="0.51181102362204722"/>
  <pageSetup paperSize="9" scale="63" fitToHeight="0" orientation="landscape" r:id="rId1"/>
  <headerFooter alignWithMargins="0"/>
  <rowBreaks count="2" manualBreakCount="2">
    <brk id="40" max="23" man="1"/>
    <brk id="80" max="2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Z123"/>
  <sheetViews>
    <sheetView zoomScale="90" zoomScaleNormal="90" zoomScaleSheetLayoutView="75" workbookViewId="0">
      <pane xSplit="7" ySplit="10" topLeftCell="H65" activePane="bottomRight" state="frozen"/>
      <selection pane="topRight" activeCell="H1" sqref="H1"/>
      <selection pane="bottomLeft" activeCell="A14" sqref="A14"/>
      <selection pane="bottomRight" activeCell="AA78" sqref="AA78"/>
    </sheetView>
  </sheetViews>
  <sheetFormatPr defaultRowHeight="12.75" x14ac:dyDescent="0.2"/>
  <cols>
    <col min="1" max="1" width="8.7109375" customWidth="1"/>
    <col min="2" max="2" width="32" customWidth="1"/>
    <col min="3" max="3" width="1" style="106" customWidth="1"/>
    <col min="4" max="5" width="8.7109375" customWidth="1"/>
    <col min="6" max="6" width="11" customWidth="1"/>
    <col min="7" max="7" width="10.85546875" customWidth="1"/>
    <col min="8" max="8" width="10.28515625" customWidth="1"/>
    <col min="9" max="9" width="11" customWidth="1"/>
    <col min="10" max="10" width="9.85546875" customWidth="1"/>
    <col min="11" max="11" width="12.7109375" customWidth="1"/>
    <col min="12" max="12" width="10.42578125" customWidth="1"/>
    <col min="13" max="13" width="6.140625" customWidth="1"/>
    <col min="14" max="14" width="7.7109375" customWidth="1"/>
    <col min="15" max="15" width="5.140625" customWidth="1"/>
    <col min="16" max="16" width="6.7109375" customWidth="1"/>
    <col min="17" max="17" width="9.140625" customWidth="1"/>
    <col min="18" max="18" width="4.28515625" customWidth="1"/>
    <col min="19" max="19" width="4.42578125" customWidth="1"/>
    <col min="20" max="20" width="4.28515625" customWidth="1"/>
    <col min="21" max="21" width="6" customWidth="1"/>
    <col min="22" max="22" width="6.85546875" customWidth="1"/>
    <col min="23" max="23" width="6.7109375" customWidth="1"/>
    <col min="24" max="24" width="7" customWidth="1"/>
    <col min="257" max="257" width="8.7109375" customWidth="1"/>
    <col min="258" max="258" width="32" customWidth="1"/>
    <col min="259" max="259" width="1" customWidth="1"/>
    <col min="260" max="261" width="8.7109375" customWidth="1"/>
    <col min="262" max="262" width="11" customWidth="1"/>
    <col min="263" max="263" width="10.85546875" customWidth="1"/>
    <col min="264" max="264" width="10.28515625" customWidth="1"/>
    <col min="265" max="265" width="11" customWidth="1"/>
    <col min="266" max="266" width="9.85546875" customWidth="1"/>
    <col min="267" max="267" width="10.7109375" customWidth="1"/>
    <col min="268" max="268" width="10.42578125" customWidth="1"/>
    <col min="269" max="269" width="6.140625" customWidth="1"/>
    <col min="270" max="270" width="7.7109375" customWidth="1"/>
    <col min="271" max="271" width="5.140625" customWidth="1"/>
    <col min="272" max="272" width="6.7109375" customWidth="1"/>
    <col min="273" max="273" width="9.140625" customWidth="1"/>
    <col min="274" max="274" width="4.28515625" customWidth="1"/>
    <col min="275" max="275" width="4.42578125" customWidth="1"/>
    <col min="276" max="276" width="4.28515625" customWidth="1"/>
    <col min="277" max="277" width="6" customWidth="1"/>
    <col min="278" max="278" width="6.85546875" customWidth="1"/>
    <col min="279" max="279" width="6.7109375" customWidth="1"/>
    <col min="280" max="280" width="7" customWidth="1"/>
    <col min="513" max="513" width="8.7109375" customWidth="1"/>
    <col min="514" max="514" width="32" customWidth="1"/>
    <col min="515" max="515" width="1" customWidth="1"/>
    <col min="516" max="517" width="8.7109375" customWidth="1"/>
    <col min="518" max="518" width="11" customWidth="1"/>
    <col min="519" max="519" width="10.85546875" customWidth="1"/>
    <col min="520" max="520" width="10.28515625" customWidth="1"/>
    <col min="521" max="521" width="11" customWidth="1"/>
    <col min="522" max="522" width="9.85546875" customWidth="1"/>
    <col min="523" max="523" width="10.7109375" customWidth="1"/>
    <col min="524" max="524" width="10.42578125" customWidth="1"/>
    <col min="525" max="525" width="6.140625" customWidth="1"/>
    <col min="526" max="526" width="7.7109375" customWidth="1"/>
    <col min="527" max="527" width="5.140625" customWidth="1"/>
    <col min="528" max="528" width="6.7109375" customWidth="1"/>
    <col min="529" max="529" width="9.140625" customWidth="1"/>
    <col min="530" max="530" width="4.28515625" customWidth="1"/>
    <col min="531" max="531" width="4.42578125" customWidth="1"/>
    <col min="532" max="532" width="4.28515625" customWidth="1"/>
    <col min="533" max="533" width="6" customWidth="1"/>
    <col min="534" max="534" width="6.85546875" customWidth="1"/>
    <col min="535" max="535" width="6.7109375" customWidth="1"/>
    <col min="536" max="536" width="7" customWidth="1"/>
    <col min="769" max="769" width="8.7109375" customWidth="1"/>
    <col min="770" max="770" width="32" customWidth="1"/>
    <col min="771" max="771" width="1" customWidth="1"/>
    <col min="772" max="773" width="8.7109375" customWidth="1"/>
    <col min="774" max="774" width="11" customWidth="1"/>
    <col min="775" max="775" width="10.85546875" customWidth="1"/>
    <col min="776" max="776" width="10.28515625" customWidth="1"/>
    <col min="777" max="777" width="11" customWidth="1"/>
    <col min="778" max="778" width="9.85546875" customWidth="1"/>
    <col min="779" max="779" width="10.7109375" customWidth="1"/>
    <col min="780" max="780" width="10.42578125" customWidth="1"/>
    <col min="781" max="781" width="6.140625" customWidth="1"/>
    <col min="782" max="782" width="7.7109375" customWidth="1"/>
    <col min="783" max="783" width="5.140625" customWidth="1"/>
    <col min="784" max="784" width="6.7109375" customWidth="1"/>
    <col min="785" max="785" width="9.140625" customWidth="1"/>
    <col min="786" max="786" width="4.28515625" customWidth="1"/>
    <col min="787" max="787" width="4.42578125" customWidth="1"/>
    <col min="788" max="788" width="4.28515625" customWidth="1"/>
    <col min="789" max="789" width="6" customWidth="1"/>
    <col min="790" max="790" width="6.85546875" customWidth="1"/>
    <col min="791" max="791" width="6.7109375" customWidth="1"/>
    <col min="792" max="792" width="7" customWidth="1"/>
    <col min="1025" max="1025" width="8.7109375" customWidth="1"/>
    <col min="1026" max="1026" width="32" customWidth="1"/>
    <col min="1027" max="1027" width="1" customWidth="1"/>
    <col min="1028" max="1029" width="8.7109375" customWidth="1"/>
    <col min="1030" max="1030" width="11" customWidth="1"/>
    <col min="1031" max="1031" width="10.85546875" customWidth="1"/>
    <col min="1032" max="1032" width="10.28515625" customWidth="1"/>
    <col min="1033" max="1033" width="11" customWidth="1"/>
    <col min="1034" max="1034" width="9.85546875" customWidth="1"/>
    <col min="1035" max="1035" width="10.7109375" customWidth="1"/>
    <col min="1036" max="1036" width="10.42578125" customWidth="1"/>
    <col min="1037" max="1037" width="6.140625" customWidth="1"/>
    <col min="1038" max="1038" width="7.7109375" customWidth="1"/>
    <col min="1039" max="1039" width="5.140625" customWidth="1"/>
    <col min="1040" max="1040" width="6.7109375" customWidth="1"/>
    <col min="1041" max="1041" width="9.140625" customWidth="1"/>
    <col min="1042" max="1042" width="4.28515625" customWidth="1"/>
    <col min="1043" max="1043" width="4.42578125" customWidth="1"/>
    <col min="1044" max="1044" width="4.28515625" customWidth="1"/>
    <col min="1045" max="1045" width="6" customWidth="1"/>
    <col min="1046" max="1046" width="6.85546875" customWidth="1"/>
    <col min="1047" max="1047" width="6.7109375" customWidth="1"/>
    <col min="1048" max="1048" width="7" customWidth="1"/>
    <col min="1281" max="1281" width="8.7109375" customWidth="1"/>
    <col min="1282" max="1282" width="32" customWidth="1"/>
    <col min="1283" max="1283" width="1" customWidth="1"/>
    <col min="1284" max="1285" width="8.7109375" customWidth="1"/>
    <col min="1286" max="1286" width="11" customWidth="1"/>
    <col min="1287" max="1287" width="10.85546875" customWidth="1"/>
    <col min="1288" max="1288" width="10.28515625" customWidth="1"/>
    <col min="1289" max="1289" width="11" customWidth="1"/>
    <col min="1290" max="1290" width="9.85546875" customWidth="1"/>
    <col min="1291" max="1291" width="10.7109375" customWidth="1"/>
    <col min="1292" max="1292" width="10.42578125" customWidth="1"/>
    <col min="1293" max="1293" width="6.140625" customWidth="1"/>
    <col min="1294" max="1294" width="7.7109375" customWidth="1"/>
    <col min="1295" max="1295" width="5.140625" customWidth="1"/>
    <col min="1296" max="1296" width="6.7109375" customWidth="1"/>
    <col min="1297" max="1297" width="9.140625" customWidth="1"/>
    <col min="1298" max="1298" width="4.28515625" customWidth="1"/>
    <col min="1299" max="1299" width="4.42578125" customWidth="1"/>
    <col min="1300" max="1300" width="4.28515625" customWidth="1"/>
    <col min="1301" max="1301" width="6" customWidth="1"/>
    <col min="1302" max="1302" width="6.85546875" customWidth="1"/>
    <col min="1303" max="1303" width="6.7109375" customWidth="1"/>
    <col min="1304" max="1304" width="7" customWidth="1"/>
    <col min="1537" max="1537" width="8.7109375" customWidth="1"/>
    <col min="1538" max="1538" width="32" customWidth="1"/>
    <col min="1539" max="1539" width="1" customWidth="1"/>
    <col min="1540" max="1541" width="8.7109375" customWidth="1"/>
    <col min="1542" max="1542" width="11" customWidth="1"/>
    <col min="1543" max="1543" width="10.85546875" customWidth="1"/>
    <col min="1544" max="1544" width="10.28515625" customWidth="1"/>
    <col min="1545" max="1545" width="11" customWidth="1"/>
    <col min="1546" max="1546" width="9.85546875" customWidth="1"/>
    <col min="1547" max="1547" width="10.7109375" customWidth="1"/>
    <col min="1548" max="1548" width="10.42578125" customWidth="1"/>
    <col min="1549" max="1549" width="6.140625" customWidth="1"/>
    <col min="1550" max="1550" width="7.7109375" customWidth="1"/>
    <col min="1551" max="1551" width="5.140625" customWidth="1"/>
    <col min="1552" max="1552" width="6.7109375" customWidth="1"/>
    <col min="1553" max="1553" width="9.140625" customWidth="1"/>
    <col min="1554" max="1554" width="4.28515625" customWidth="1"/>
    <col min="1555" max="1555" width="4.42578125" customWidth="1"/>
    <col min="1556" max="1556" width="4.28515625" customWidth="1"/>
    <col min="1557" max="1557" width="6" customWidth="1"/>
    <col min="1558" max="1558" width="6.85546875" customWidth="1"/>
    <col min="1559" max="1559" width="6.7109375" customWidth="1"/>
    <col min="1560" max="1560" width="7" customWidth="1"/>
    <col min="1793" max="1793" width="8.7109375" customWidth="1"/>
    <col min="1794" max="1794" width="32" customWidth="1"/>
    <col min="1795" max="1795" width="1" customWidth="1"/>
    <col min="1796" max="1797" width="8.7109375" customWidth="1"/>
    <col min="1798" max="1798" width="11" customWidth="1"/>
    <col min="1799" max="1799" width="10.85546875" customWidth="1"/>
    <col min="1800" max="1800" width="10.28515625" customWidth="1"/>
    <col min="1801" max="1801" width="11" customWidth="1"/>
    <col min="1802" max="1802" width="9.85546875" customWidth="1"/>
    <col min="1803" max="1803" width="10.7109375" customWidth="1"/>
    <col min="1804" max="1804" width="10.42578125" customWidth="1"/>
    <col min="1805" max="1805" width="6.140625" customWidth="1"/>
    <col min="1806" max="1806" width="7.7109375" customWidth="1"/>
    <col min="1807" max="1807" width="5.140625" customWidth="1"/>
    <col min="1808" max="1808" width="6.7109375" customWidth="1"/>
    <col min="1809" max="1809" width="9.140625" customWidth="1"/>
    <col min="1810" max="1810" width="4.28515625" customWidth="1"/>
    <col min="1811" max="1811" width="4.42578125" customWidth="1"/>
    <col min="1812" max="1812" width="4.28515625" customWidth="1"/>
    <col min="1813" max="1813" width="6" customWidth="1"/>
    <col min="1814" max="1814" width="6.85546875" customWidth="1"/>
    <col min="1815" max="1815" width="6.7109375" customWidth="1"/>
    <col min="1816" max="1816" width="7" customWidth="1"/>
    <col min="2049" max="2049" width="8.7109375" customWidth="1"/>
    <col min="2050" max="2050" width="32" customWidth="1"/>
    <col min="2051" max="2051" width="1" customWidth="1"/>
    <col min="2052" max="2053" width="8.7109375" customWidth="1"/>
    <col min="2054" max="2054" width="11" customWidth="1"/>
    <col min="2055" max="2055" width="10.85546875" customWidth="1"/>
    <col min="2056" max="2056" width="10.28515625" customWidth="1"/>
    <col min="2057" max="2057" width="11" customWidth="1"/>
    <col min="2058" max="2058" width="9.85546875" customWidth="1"/>
    <col min="2059" max="2059" width="10.7109375" customWidth="1"/>
    <col min="2060" max="2060" width="10.42578125" customWidth="1"/>
    <col min="2061" max="2061" width="6.140625" customWidth="1"/>
    <col min="2062" max="2062" width="7.7109375" customWidth="1"/>
    <col min="2063" max="2063" width="5.140625" customWidth="1"/>
    <col min="2064" max="2064" width="6.7109375" customWidth="1"/>
    <col min="2065" max="2065" width="9.140625" customWidth="1"/>
    <col min="2066" max="2066" width="4.28515625" customWidth="1"/>
    <col min="2067" max="2067" width="4.42578125" customWidth="1"/>
    <col min="2068" max="2068" width="4.28515625" customWidth="1"/>
    <col min="2069" max="2069" width="6" customWidth="1"/>
    <col min="2070" max="2070" width="6.85546875" customWidth="1"/>
    <col min="2071" max="2071" width="6.7109375" customWidth="1"/>
    <col min="2072" max="2072" width="7" customWidth="1"/>
    <col min="2305" max="2305" width="8.7109375" customWidth="1"/>
    <col min="2306" max="2306" width="32" customWidth="1"/>
    <col min="2307" max="2307" width="1" customWidth="1"/>
    <col min="2308" max="2309" width="8.7109375" customWidth="1"/>
    <col min="2310" max="2310" width="11" customWidth="1"/>
    <col min="2311" max="2311" width="10.85546875" customWidth="1"/>
    <col min="2312" max="2312" width="10.28515625" customWidth="1"/>
    <col min="2313" max="2313" width="11" customWidth="1"/>
    <col min="2314" max="2314" width="9.85546875" customWidth="1"/>
    <col min="2315" max="2315" width="10.7109375" customWidth="1"/>
    <col min="2316" max="2316" width="10.42578125" customWidth="1"/>
    <col min="2317" max="2317" width="6.140625" customWidth="1"/>
    <col min="2318" max="2318" width="7.7109375" customWidth="1"/>
    <col min="2319" max="2319" width="5.140625" customWidth="1"/>
    <col min="2320" max="2320" width="6.7109375" customWidth="1"/>
    <col min="2321" max="2321" width="9.140625" customWidth="1"/>
    <col min="2322" max="2322" width="4.28515625" customWidth="1"/>
    <col min="2323" max="2323" width="4.42578125" customWidth="1"/>
    <col min="2324" max="2324" width="4.28515625" customWidth="1"/>
    <col min="2325" max="2325" width="6" customWidth="1"/>
    <col min="2326" max="2326" width="6.85546875" customWidth="1"/>
    <col min="2327" max="2327" width="6.7109375" customWidth="1"/>
    <col min="2328" max="2328" width="7" customWidth="1"/>
    <col min="2561" max="2561" width="8.7109375" customWidth="1"/>
    <col min="2562" max="2562" width="32" customWidth="1"/>
    <col min="2563" max="2563" width="1" customWidth="1"/>
    <col min="2564" max="2565" width="8.7109375" customWidth="1"/>
    <col min="2566" max="2566" width="11" customWidth="1"/>
    <col min="2567" max="2567" width="10.85546875" customWidth="1"/>
    <col min="2568" max="2568" width="10.28515625" customWidth="1"/>
    <col min="2569" max="2569" width="11" customWidth="1"/>
    <col min="2570" max="2570" width="9.85546875" customWidth="1"/>
    <col min="2571" max="2571" width="10.7109375" customWidth="1"/>
    <col min="2572" max="2572" width="10.42578125" customWidth="1"/>
    <col min="2573" max="2573" width="6.140625" customWidth="1"/>
    <col min="2574" max="2574" width="7.7109375" customWidth="1"/>
    <col min="2575" max="2575" width="5.140625" customWidth="1"/>
    <col min="2576" max="2576" width="6.7109375" customWidth="1"/>
    <col min="2577" max="2577" width="9.140625" customWidth="1"/>
    <col min="2578" max="2578" width="4.28515625" customWidth="1"/>
    <col min="2579" max="2579" width="4.42578125" customWidth="1"/>
    <col min="2580" max="2580" width="4.28515625" customWidth="1"/>
    <col min="2581" max="2581" width="6" customWidth="1"/>
    <col min="2582" max="2582" width="6.85546875" customWidth="1"/>
    <col min="2583" max="2583" width="6.7109375" customWidth="1"/>
    <col min="2584" max="2584" width="7" customWidth="1"/>
    <col min="2817" max="2817" width="8.7109375" customWidth="1"/>
    <col min="2818" max="2818" width="32" customWidth="1"/>
    <col min="2819" max="2819" width="1" customWidth="1"/>
    <col min="2820" max="2821" width="8.7109375" customWidth="1"/>
    <col min="2822" max="2822" width="11" customWidth="1"/>
    <col min="2823" max="2823" width="10.85546875" customWidth="1"/>
    <col min="2824" max="2824" width="10.28515625" customWidth="1"/>
    <col min="2825" max="2825" width="11" customWidth="1"/>
    <col min="2826" max="2826" width="9.85546875" customWidth="1"/>
    <col min="2827" max="2827" width="10.7109375" customWidth="1"/>
    <col min="2828" max="2828" width="10.42578125" customWidth="1"/>
    <col min="2829" max="2829" width="6.140625" customWidth="1"/>
    <col min="2830" max="2830" width="7.7109375" customWidth="1"/>
    <col min="2831" max="2831" width="5.140625" customWidth="1"/>
    <col min="2832" max="2832" width="6.7109375" customWidth="1"/>
    <col min="2833" max="2833" width="9.140625" customWidth="1"/>
    <col min="2834" max="2834" width="4.28515625" customWidth="1"/>
    <col min="2835" max="2835" width="4.42578125" customWidth="1"/>
    <col min="2836" max="2836" width="4.28515625" customWidth="1"/>
    <col min="2837" max="2837" width="6" customWidth="1"/>
    <col min="2838" max="2838" width="6.85546875" customWidth="1"/>
    <col min="2839" max="2839" width="6.7109375" customWidth="1"/>
    <col min="2840" max="2840" width="7" customWidth="1"/>
    <col min="3073" max="3073" width="8.7109375" customWidth="1"/>
    <col min="3074" max="3074" width="32" customWidth="1"/>
    <col min="3075" max="3075" width="1" customWidth="1"/>
    <col min="3076" max="3077" width="8.7109375" customWidth="1"/>
    <col min="3078" max="3078" width="11" customWidth="1"/>
    <col min="3079" max="3079" width="10.85546875" customWidth="1"/>
    <col min="3080" max="3080" width="10.28515625" customWidth="1"/>
    <col min="3081" max="3081" width="11" customWidth="1"/>
    <col min="3082" max="3082" width="9.85546875" customWidth="1"/>
    <col min="3083" max="3083" width="10.7109375" customWidth="1"/>
    <col min="3084" max="3084" width="10.42578125" customWidth="1"/>
    <col min="3085" max="3085" width="6.140625" customWidth="1"/>
    <col min="3086" max="3086" width="7.7109375" customWidth="1"/>
    <col min="3087" max="3087" width="5.140625" customWidth="1"/>
    <col min="3088" max="3088" width="6.7109375" customWidth="1"/>
    <col min="3089" max="3089" width="9.140625" customWidth="1"/>
    <col min="3090" max="3090" width="4.28515625" customWidth="1"/>
    <col min="3091" max="3091" width="4.42578125" customWidth="1"/>
    <col min="3092" max="3092" width="4.28515625" customWidth="1"/>
    <col min="3093" max="3093" width="6" customWidth="1"/>
    <col min="3094" max="3094" width="6.85546875" customWidth="1"/>
    <col min="3095" max="3095" width="6.7109375" customWidth="1"/>
    <col min="3096" max="3096" width="7" customWidth="1"/>
    <col min="3329" max="3329" width="8.7109375" customWidth="1"/>
    <col min="3330" max="3330" width="32" customWidth="1"/>
    <col min="3331" max="3331" width="1" customWidth="1"/>
    <col min="3332" max="3333" width="8.7109375" customWidth="1"/>
    <col min="3334" max="3334" width="11" customWidth="1"/>
    <col min="3335" max="3335" width="10.85546875" customWidth="1"/>
    <col min="3336" max="3336" width="10.28515625" customWidth="1"/>
    <col min="3337" max="3337" width="11" customWidth="1"/>
    <col min="3338" max="3338" width="9.85546875" customWidth="1"/>
    <col min="3339" max="3339" width="10.7109375" customWidth="1"/>
    <col min="3340" max="3340" width="10.42578125" customWidth="1"/>
    <col min="3341" max="3341" width="6.140625" customWidth="1"/>
    <col min="3342" max="3342" width="7.7109375" customWidth="1"/>
    <col min="3343" max="3343" width="5.140625" customWidth="1"/>
    <col min="3344" max="3344" width="6.7109375" customWidth="1"/>
    <col min="3345" max="3345" width="9.140625" customWidth="1"/>
    <col min="3346" max="3346" width="4.28515625" customWidth="1"/>
    <col min="3347" max="3347" width="4.42578125" customWidth="1"/>
    <col min="3348" max="3348" width="4.28515625" customWidth="1"/>
    <col min="3349" max="3349" width="6" customWidth="1"/>
    <col min="3350" max="3350" width="6.85546875" customWidth="1"/>
    <col min="3351" max="3351" width="6.7109375" customWidth="1"/>
    <col min="3352" max="3352" width="7" customWidth="1"/>
    <col min="3585" max="3585" width="8.7109375" customWidth="1"/>
    <col min="3586" max="3586" width="32" customWidth="1"/>
    <col min="3587" max="3587" width="1" customWidth="1"/>
    <col min="3588" max="3589" width="8.7109375" customWidth="1"/>
    <col min="3590" max="3590" width="11" customWidth="1"/>
    <col min="3591" max="3591" width="10.85546875" customWidth="1"/>
    <col min="3592" max="3592" width="10.28515625" customWidth="1"/>
    <col min="3593" max="3593" width="11" customWidth="1"/>
    <col min="3594" max="3594" width="9.85546875" customWidth="1"/>
    <col min="3595" max="3595" width="10.7109375" customWidth="1"/>
    <col min="3596" max="3596" width="10.42578125" customWidth="1"/>
    <col min="3597" max="3597" width="6.140625" customWidth="1"/>
    <col min="3598" max="3598" width="7.7109375" customWidth="1"/>
    <col min="3599" max="3599" width="5.140625" customWidth="1"/>
    <col min="3600" max="3600" width="6.7109375" customWidth="1"/>
    <col min="3601" max="3601" width="9.140625" customWidth="1"/>
    <col min="3602" max="3602" width="4.28515625" customWidth="1"/>
    <col min="3603" max="3603" width="4.42578125" customWidth="1"/>
    <col min="3604" max="3604" width="4.28515625" customWidth="1"/>
    <col min="3605" max="3605" width="6" customWidth="1"/>
    <col min="3606" max="3606" width="6.85546875" customWidth="1"/>
    <col min="3607" max="3607" width="6.7109375" customWidth="1"/>
    <col min="3608" max="3608" width="7" customWidth="1"/>
    <col min="3841" max="3841" width="8.7109375" customWidth="1"/>
    <col min="3842" max="3842" width="32" customWidth="1"/>
    <col min="3843" max="3843" width="1" customWidth="1"/>
    <col min="3844" max="3845" width="8.7109375" customWidth="1"/>
    <col min="3846" max="3846" width="11" customWidth="1"/>
    <col min="3847" max="3847" width="10.85546875" customWidth="1"/>
    <col min="3848" max="3848" width="10.28515625" customWidth="1"/>
    <col min="3849" max="3849" width="11" customWidth="1"/>
    <col min="3850" max="3850" width="9.85546875" customWidth="1"/>
    <col min="3851" max="3851" width="10.7109375" customWidth="1"/>
    <col min="3852" max="3852" width="10.42578125" customWidth="1"/>
    <col min="3853" max="3853" width="6.140625" customWidth="1"/>
    <col min="3854" max="3854" width="7.7109375" customWidth="1"/>
    <col min="3855" max="3855" width="5.140625" customWidth="1"/>
    <col min="3856" max="3856" width="6.7109375" customWidth="1"/>
    <col min="3857" max="3857" width="9.140625" customWidth="1"/>
    <col min="3858" max="3858" width="4.28515625" customWidth="1"/>
    <col min="3859" max="3859" width="4.42578125" customWidth="1"/>
    <col min="3860" max="3860" width="4.28515625" customWidth="1"/>
    <col min="3861" max="3861" width="6" customWidth="1"/>
    <col min="3862" max="3862" width="6.85546875" customWidth="1"/>
    <col min="3863" max="3863" width="6.7109375" customWidth="1"/>
    <col min="3864" max="3864" width="7" customWidth="1"/>
    <col min="4097" max="4097" width="8.7109375" customWidth="1"/>
    <col min="4098" max="4098" width="32" customWidth="1"/>
    <col min="4099" max="4099" width="1" customWidth="1"/>
    <col min="4100" max="4101" width="8.7109375" customWidth="1"/>
    <col min="4102" max="4102" width="11" customWidth="1"/>
    <col min="4103" max="4103" width="10.85546875" customWidth="1"/>
    <col min="4104" max="4104" width="10.28515625" customWidth="1"/>
    <col min="4105" max="4105" width="11" customWidth="1"/>
    <col min="4106" max="4106" width="9.85546875" customWidth="1"/>
    <col min="4107" max="4107" width="10.7109375" customWidth="1"/>
    <col min="4108" max="4108" width="10.42578125" customWidth="1"/>
    <col min="4109" max="4109" width="6.140625" customWidth="1"/>
    <col min="4110" max="4110" width="7.7109375" customWidth="1"/>
    <col min="4111" max="4111" width="5.140625" customWidth="1"/>
    <col min="4112" max="4112" width="6.7109375" customWidth="1"/>
    <col min="4113" max="4113" width="9.140625" customWidth="1"/>
    <col min="4114" max="4114" width="4.28515625" customWidth="1"/>
    <col min="4115" max="4115" width="4.42578125" customWidth="1"/>
    <col min="4116" max="4116" width="4.28515625" customWidth="1"/>
    <col min="4117" max="4117" width="6" customWidth="1"/>
    <col min="4118" max="4118" width="6.85546875" customWidth="1"/>
    <col min="4119" max="4119" width="6.7109375" customWidth="1"/>
    <col min="4120" max="4120" width="7" customWidth="1"/>
    <col min="4353" max="4353" width="8.7109375" customWidth="1"/>
    <col min="4354" max="4354" width="32" customWidth="1"/>
    <col min="4355" max="4355" width="1" customWidth="1"/>
    <col min="4356" max="4357" width="8.7109375" customWidth="1"/>
    <col min="4358" max="4358" width="11" customWidth="1"/>
    <col min="4359" max="4359" width="10.85546875" customWidth="1"/>
    <col min="4360" max="4360" width="10.28515625" customWidth="1"/>
    <col min="4361" max="4361" width="11" customWidth="1"/>
    <col min="4362" max="4362" width="9.85546875" customWidth="1"/>
    <col min="4363" max="4363" width="10.7109375" customWidth="1"/>
    <col min="4364" max="4364" width="10.42578125" customWidth="1"/>
    <col min="4365" max="4365" width="6.140625" customWidth="1"/>
    <col min="4366" max="4366" width="7.7109375" customWidth="1"/>
    <col min="4367" max="4367" width="5.140625" customWidth="1"/>
    <col min="4368" max="4368" width="6.7109375" customWidth="1"/>
    <col min="4369" max="4369" width="9.140625" customWidth="1"/>
    <col min="4370" max="4370" width="4.28515625" customWidth="1"/>
    <col min="4371" max="4371" width="4.42578125" customWidth="1"/>
    <col min="4372" max="4372" width="4.28515625" customWidth="1"/>
    <col min="4373" max="4373" width="6" customWidth="1"/>
    <col min="4374" max="4374" width="6.85546875" customWidth="1"/>
    <col min="4375" max="4375" width="6.7109375" customWidth="1"/>
    <col min="4376" max="4376" width="7" customWidth="1"/>
    <col min="4609" max="4609" width="8.7109375" customWidth="1"/>
    <col min="4610" max="4610" width="32" customWidth="1"/>
    <col min="4611" max="4611" width="1" customWidth="1"/>
    <col min="4612" max="4613" width="8.7109375" customWidth="1"/>
    <col min="4614" max="4614" width="11" customWidth="1"/>
    <col min="4615" max="4615" width="10.85546875" customWidth="1"/>
    <col min="4616" max="4616" width="10.28515625" customWidth="1"/>
    <col min="4617" max="4617" width="11" customWidth="1"/>
    <col min="4618" max="4618" width="9.85546875" customWidth="1"/>
    <col min="4619" max="4619" width="10.7109375" customWidth="1"/>
    <col min="4620" max="4620" width="10.42578125" customWidth="1"/>
    <col min="4621" max="4621" width="6.140625" customWidth="1"/>
    <col min="4622" max="4622" width="7.7109375" customWidth="1"/>
    <col min="4623" max="4623" width="5.140625" customWidth="1"/>
    <col min="4624" max="4624" width="6.7109375" customWidth="1"/>
    <col min="4625" max="4625" width="9.140625" customWidth="1"/>
    <col min="4626" max="4626" width="4.28515625" customWidth="1"/>
    <col min="4627" max="4627" width="4.42578125" customWidth="1"/>
    <col min="4628" max="4628" width="4.28515625" customWidth="1"/>
    <col min="4629" max="4629" width="6" customWidth="1"/>
    <col min="4630" max="4630" width="6.85546875" customWidth="1"/>
    <col min="4631" max="4631" width="6.7109375" customWidth="1"/>
    <col min="4632" max="4632" width="7" customWidth="1"/>
    <col min="4865" max="4865" width="8.7109375" customWidth="1"/>
    <col min="4866" max="4866" width="32" customWidth="1"/>
    <col min="4867" max="4867" width="1" customWidth="1"/>
    <col min="4868" max="4869" width="8.7109375" customWidth="1"/>
    <col min="4870" max="4870" width="11" customWidth="1"/>
    <col min="4871" max="4871" width="10.85546875" customWidth="1"/>
    <col min="4872" max="4872" width="10.28515625" customWidth="1"/>
    <col min="4873" max="4873" width="11" customWidth="1"/>
    <col min="4874" max="4874" width="9.85546875" customWidth="1"/>
    <col min="4875" max="4875" width="10.7109375" customWidth="1"/>
    <col min="4876" max="4876" width="10.42578125" customWidth="1"/>
    <col min="4877" max="4877" width="6.140625" customWidth="1"/>
    <col min="4878" max="4878" width="7.7109375" customWidth="1"/>
    <col min="4879" max="4879" width="5.140625" customWidth="1"/>
    <col min="4880" max="4880" width="6.7109375" customWidth="1"/>
    <col min="4881" max="4881" width="9.140625" customWidth="1"/>
    <col min="4882" max="4882" width="4.28515625" customWidth="1"/>
    <col min="4883" max="4883" width="4.42578125" customWidth="1"/>
    <col min="4884" max="4884" width="4.28515625" customWidth="1"/>
    <col min="4885" max="4885" width="6" customWidth="1"/>
    <col min="4886" max="4886" width="6.85546875" customWidth="1"/>
    <col min="4887" max="4887" width="6.7109375" customWidth="1"/>
    <col min="4888" max="4888" width="7" customWidth="1"/>
    <col min="5121" max="5121" width="8.7109375" customWidth="1"/>
    <col min="5122" max="5122" width="32" customWidth="1"/>
    <col min="5123" max="5123" width="1" customWidth="1"/>
    <col min="5124" max="5125" width="8.7109375" customWidth="1"/>
    <col min="5126" max="5126" width="11" customWidth="1"/>
    <col min="5127" max="5127" width="10.85546875" customWidth="1"/>
    <col min="5128" max="5128" width="10.28515625" customWidth="1"/>
    <col min="5129" max="5129" width="11" customWidth="1"/>
    <col min="5130" max="5130" width="9.85546875" customWidth="1"/>
    <col min="5131" max="5131" width="10.7109375" customWidth="1"/>
    <col min="5132" max="5132" width="10.42578125" customWidth="1"/>
    <col min="5133" max="5133" width="6.140625" customWidth="1"/>
    <col min="5134" max="5134" width="7.7109375" customWidth="1"/>
    <col min="5135" max="5135" width="5.140625" customWidth="1"/>
    <col min="5136" max="5136" width="6.7109375" customWidth="1"/>
    <col min="5137" max="5137" width="9.140625" customWidth="1"/>
    <col min="5138" max="5138" width="4.28515625" customWidth="1"/>
    <col min="5139" max="5139" width="4.42578125" customWidth="1"/>
    <col min="5140" max="5140" width="4.28515625" customWidth="1"/>
    <col min="5141" max="5141" width="6" customWidth="1"/>
    <col min="5142" max="5142" width="6.85546875" customWidth="1"/>
    <col min="5143" max="5143" width="6.7109375" customWidth="1"/>
    <col min="5144" max="5144" width="7" customWidth="1"/>
    <col min="5377" max="5377" width="8.7109375" customWidth="1"/>
    <col min="5378" max="5378" width="32" customWidth="1"/>
    <col min="5379" max="5379" width="1" customWidth="1"/>
    <col min="5380" max="5381" width="8.7109375" customWidth="1"/>
    <col min="5382" max="5382" width="11" customWidth="1"/>
    <col min="5383" max="5383" width="10.85546875" customWidth="1"/>
    <col min="5384" max="5384" width="10.28515625" customWidth="1"/>
    <col min="5385" max="5385" width="11" customWidth="1"/>
    <col min="5386" max="5386" width="9.85546875" customWidth="1"/>
    <col min="5387" max="5387" width="10.7109375" customWidth="1"/>
    <col min="5388" max="5388" width="10.42578125" customWidth="1"/>
    <col min="5389" max="5389" width="6.140625" customWidth="1"/>
    <col min="5390" max="5390" width="7.7109375" customWidth="1"/>
    <col min="5391" max="5391" width="5.140625" customWidth="1"/>
    <col min="5392" max="5392" width="6.7109375" customWidth="1"/>
    <col min="5393" max="5393" width="9.140625" customWidth="1"/>
    <col min="5394" max="5394" width="4.28515625" customWidth="1"/>
    <col min="5395" max="5395" width="4.42578125" customWidth="1"/>
    <col min="5396" max="5396" width="4.28515625" customWidth="1"/>
    <col min="5397" max="5397" width="6" customWidth="1"/>
    <col min="5398" max="5398" width="6.85546875" customWidth="1"/>
    <col min="5399" max="5399" width="6.7109375" customWidth="1"/>
    <col min="5400" max="5400" width="7" customWidth="1"/>
    <col min="5633" max="5633" width="8.7109375" customWidth="1"/>
    <col min="5634" max="5634" width="32" customWidth="1"/>
    <col min="5635" max="5635" width="1" customWidth="1"/>
    <col min="5636" max="5637" width="8.7109375" customWidth="1"/>
    <col min="5638" max="5638" width="11" customWidth="1"/>
    <col min="5639" max="5639" width="10.85546875" customWidth="1"/>
    <col min="5640" max="5640" width="10.28515625" customWidth="1"/>
    <col min="5641" max="5641" width="11" customWidth="1"/>
    <col min="5642" max="5642" width="9.85546875" customWidth="1"/>
    <col min="5643" max="5643" width="10.7109375" customWidth="1"/>
    <col min="5644" max="5644" width="10.42578125" customWidth="1"/>
    <col min="5645" max="5645" width="6.140625" customWidth="1"/>
    <col min="5646" max="5646" width="7.7109375" customWidth="1"/>
    <col min="5647" max="5647" width="5.140625" customWidth="1"/>
    <col min="5648" max="5648" width="6.7109375" customWidth="1"/>
    <col min="5649" max="5649" width="9.140625" customWidth="1"/>
    <col min="5650" max="5650" width="4.28515625" customWidth="1"/>
    <col min="5651" max="5651" width="4.42578125" customWidth="1"/>
    <col min="5652" max="5652" width="4.28515625" customWidth="1"/>
    <col min="5653" max="5653" width="6" customWidth="1"/>
    <col min="5654" max="5654" width="6.85546875" customWidth="1"/>
    <col min="5655" max="5655" width="6.7109375" customWidth="1"/>
    <col min="5656" max="5656" width="7" customWidth="1"/>
    <col min="5889" max="5889" width="8.7109375" customWidth="1"/>
    <col min="5890" max="5890" width="32" customWidth="1"/>
    <col min="5891" max="5891" width="1" customWidth="1"/>
    <col min="5892" max="5893" width="8.7109375" customWidth="1"/>
    <col min="5894" max="5894" width="11" customWidth="1"/>
    <col min="5895" max="5895" width="10.85546875" customWidth="1"/>
    <col min="5896" max="5896" width="10.28515625" customWidth="1"/>
    <col min="5897" max="5897" width="11" customWidth="1"/>
    <col min="5898" max="5898" width="9.85546875" customWidth="1"/>
    <col min="5899" max="5899" width="10.7109375" customWidth="1"/>
    <col min="5900" max="5900" width="10.42578125" customWidth="1"/>
    <col min="5901" max="5901" width="6.140625" customWidth="1"/>
    <col min="5902" max="5902" width="7.7109375" customWidth="1"/>
    <col min="5903" max="5903" width="5.140625" customWidth="1"/>
    <col min="5904" max="5904" width="6.7109375" customWidth="1"/>
    <col min="5905" max="5905" width="9.140625" customWidth="1"/>
    <col min="5906" max="5906" width="4.28515625" customWidth="1"/>
    <col min="5907" max="5907" width="4.42578125" customWidth="1"/>
    <col min="5908" max="5908" width="4.28515625" customWidth="1"/>
    <col min="5909" max="5909" width="6" customWidth="1"/>
    <col min="5910" max="5910" width="6.85546875" customWidth="1"/>
    <col min="5911" max="5911" width="6.7109375" customWidth="1"/>
    <col min="5912" max="5912" width="7" customWidth="1"/>
    <col min="6145" max="6145" width="8.7109375" customWidth="1"/>
    <col min="6146" max="6146" width="32" customWidth="1"/>
    <col min="6147" max="6147" width="1" customWidth="1"/>
    <col min="6148" max="6149" width="8.7109375" customWidth="1"/>
    <col min="6150" max="6150" width="11" customWidth="1"/>
    <col min="6151" max="6151" width="10.85546875" customWidth="1"/>
    <col min="6152" max="6152" width="10.28515625" customWidth="1"/>
    <col min="6153" max="6153" width="11" customWidth="1"/>
    <col min="6154" max="6154" width="9.85546875" customWidth="1"/>
    <col min="6155" max="6155" width="10.7109375" customWidth="1"/>
    <col min="6156" max="6156" width="10.42578125" customWidth="1"/>
    <col min="6157" max="6157" width="6.140625" customWidth="1"/>
    <col min="6158" max="6158" width="7.7109375" customWidth="1"/>
    <col min="6159" max="6159" width="5.140625" customWidth="1"/>
    <col min="6160" max="6160" width="6.7109375" customWidth="1"/>
    <col min="6161" max="6161" width="9.140625" customWidth="1"/>
    <col min="6162" max="6162" width="4.28515625" customWidth="1"/>
    <col min="6163" max="6163" width="4.42578125" customWidth="1"/>
    <col min="6164" max="6164" width="4.28515625" customWidth="1"/>
    <col min="6165" max="6165" width="6" customWidth="1"/>
    <col min="6166" max="6166" width="6.85546875" customWidth="1"/>
    <col min="6167" max="6167" width="6.7109375" customWidth="1"/>
    <col min="6168" max="6168" width="7" customWidth="1"/>
    <col min="6401" max="6401" width="8.7109375" customWidth="1"/>
    <col min="6402" max="6402" width="32" customWidth="1"/>
    <col min="6403" max="6403" width="1" customWidth="1"/>
    <col min="6404" max="6405" width="8.7109375" customWidth="1"/>
    <col min="6406" max="6406" width="11" customWidth="1"/>
    <col min="6407" max="6407" width="10.85546875" customWidth="1"/>
    <col min="6408" max="6408" width="10.28515625" customWidth="1"/>
    <col min="6409" max="6409" width="11" customWidth="1"/>
    <col min="6410" max="6410" width="9.85546875" customWidth="1"/>
    <col min="6411" max="6411" width="10.7109375" customWidth="1"/>
    <col min="6412" max="6412" width="10.42578125" customWidth="1"/>
    <col min="6413" max="6413" width="6.140625" customWidth="1"/>
    <col min="6414" max="6414" width="7.7109375" customWidth="1"/>
    <col min="6415" max="6415" width="5.140625" customWidth="1"/>
    <col min="6416" max="6416" width="6.7109375" customWidth="1"/>
    <col min="6417" max="6417" width="9.140625" customWidth="1"/>
    <col min="6418" max="6418" width="4.28515625" customWidth="1"/>
    <col min="6419" max="6419" width="4.42578125" customWidth="1"/>
    <col min="6420" max="6420" width="4.28515625" customWidth="1"/>
    <col min="6421" max="6421" width="6" customWidth="1"/>
    <col min="6422" max="6422" width="6.85546875" customWidth="1"/>
    <col min="6423" max="6423" width="6.7109375" customWidth="1"/>
    <col min="6424" max="6424" width="7" customWidth="1"/>
    <col min="6657" max="6657" width="8.7109375" customWidth="1"/>
    <col min="6658" max="6658" width="32" customWidth="1"/>
    <col min="6659" max="6659" width="1" customWidth="1"/>
    <col min="6660" max="6661" width="8.7109375" customWidth="1"/>
    <col min="6662" max="6662" width="11" customWidth="1"/>
    <col min="6663" max="6663" width="10.85546875" customWidth="1"/>
    <col min="6664" max="6664" width="10.28515625" customWidth="1"/>
    <col min="6665" max="6665" width="11" customWidth="1"/>
    <col min="6666" max="6666" width="9.85546875" customWidth="1"/>
    <col min="6667" max="6667" width="10.7109375" customWidth="1"/>
    <col min="6668" max="6668" width="10.42578125" customWidth="1"/>
    <col min="6669" max="6669" width="6.140625" customWidth="1"/>
    <col min="6670" max="6670" width="7.7109375" customWidth="1"/>
    <col min="6671" max="6671" width="5.140625" customWidth="1"/>
    <col min="6672" max="6672" width="6.7109375" customWidth="1"/>
    <col min="6673" max="6673" width="9.140625" customWidth="1"/>
    <col min="6674" max="6674" width="4.28515625" customWidth="1"/>
    <col min="6675" max="6675" width="4.42578125" customWidth="1"/>
    <col min="6676" max="6676" width="4.28515625" customWidth="1"/>
    <col min="6677" max="6677" width="6" customWidth="1"/>
    <col min="6678" max="6678" width="6.85546875" customWidth="1"/>
    <col min="6679" max="6679" width="6.7109375" customWidth="1"/>
    <col min="6680" max="6680" width="7" customWidth="1"/>
    <col min="6913" max="6913" width="8.7109375" customWidth="1"/>
    <col min="6914" max="6914" width="32" customWidth="1"/>
    <col min="6915" max="6915" width="1" customWidth="1"/>
    <col min="6916" max="6917" width="8.7109375" customWidth="1"/>
    <col min="6918" max="6918" width="11" customWidth="1"/>
    <col min="6919" max="6919" width="10.85546875" customWidth="1"/>
    <col min="6920" max="6920" width="10.28515625" customWidth="1"/>
    <col min="6921" max="6921" width="11" customWidth="1"/>
    <col min="6922" max="6922" width="9.85546875" customWidth="1"/>
    <col min="6923" max="6923" width="10.7109375" customWidth="1"/>
    <col min="6924" max="6924" width="10.42578125" customWidth="1"/>
    <col min="6925" max="6925" width="6.140625" customWidth="1"/>
    <col min="6926" max="6926" width="7.7109375" customWidth="1"/>
    <col min="6927" max="6927" width="5.140625" customWidth="1"/>
    <col min="6928" max="6928" width="6.7109375" customWidth="1"/>
    <col min="6929" max="6929" width="9.140625" customWidth="1"/>
    <col min="6930" max="6930" width="4.28515625" customWidth="1"/>
    <col min="6931" max="6931" width="4.42578125" customWidth="1"/>
    <col min="6932" max="6932" width="4.28515625" customWidth="1"/>
    <col min="6933" max="6933" width="6" customWidth="1"/>
    <col min="6934" max="6934" width="6.85546875" customWidth="1"/>
    <col min="6935" max="6935" width="6.7109375" customWidth="1"/>
    <col min="6936" max="6936" width="7" customWidth="1"/>
    <col min="7169" max="7169" width="8.7109375" customWidth="1"/>
    <col min="7170" max="7170" width="32" customWidth="1"/>
    <col min="7171" max="7171" width="1" customWidth="1"/>
    <col min="7172" max="7173" width="8.7109375" customWidth="1"/>
    <col min="7174" max="7174" width="11" customWidth="1"/>
    <col min="7175" max="7175" width="10.85546875" customWidth="1"/>
    <col min="7176" max="7176" width="10.28515625" customWidth="1"/>
    <col min="7177" max="7177" width="11" customWidth="1"/>
    <col min="7178" max="7178" width="9.85546875" customWidth="1"/>
    <col min="7179" max="7179" width="10.7109375" customWidth="1"/>
    <col min="7180" max="7180" width="10.42578125" customWidth="1"/>
    <col min="7181" max="7181" width="6.140625" customWidth="1"/>
    <col min="7182" max="7182" width="7.7109375" customWidth="1"/>
    <col min="7183" max="7183" width="5.140625" customWidth="1"/>
    <col min="7184" max="7184" width="6.7109375" customWidth="1"/>
    <col min="7185" max="7185" width="9.140625" customWidth="1"/>
    <col min="7186" max="7186" width="4.28515625" customWidth="1"/>
    <col min="7187" max="7187" width="4.42578125" customWidth="1"/>
    <col min="7188" max="7188" width="4.28515625" customWidth="1"/>
    <col min="7189" max="7189" width="6" customWidth="1"/>
    <col min="7190" max="7190" width="6.85546875" customWidth="1"/>
    <col min="7191" max="7191" width="6.7109375" customWidth="1"/>
    <col min="7192" max="7192" width="7" customWidth="1"/>
    <col min="7425" max="7425" width="8.7109375" customWidth="1"/>
    <col min="7426" max="7426" width="32" customWidth="1"/>
    <col min="7427" max="7427" width="1" customWidth="1"/>
    <col min="7428" max="7429" width="8.7109375" customWidth="1"/>
    <col min="7430" max="7430" width="11" customWidth="1"/>
    <col min="7431" max="7431" width="10.85546875" customWidth="1"/>
    <col min="7432" max="7432" width="10.28515625" customWidth="1"/>
    <col min="7433" max="7433" width="11" customWidth="1"/>
    <col min="7434" max="7434" width="9.85546875" customWidth="1"/>
    <col min="7435" max="7435" width="10.7109375" customWidth="1"/>
    <col min="7436" max="7436" width="10.42578125" customWidth="1"/>
    <col min="7437" max="7437" width="6.140625" customWidth="1"/>
    <col min="7438" max="7438" width="7.7109375" customWidth="1"/>
    <col min="7439" max="7439" width="5.140625" customWidth="1"/>
    <col min="7440" max="7440" width="6.7109375" customWidth="1"/>
    <col min="7441" max="7441" width="9.140625" customWidth="1"/>
    <col min="7442" max="7442" width="4.28515625" customWidth="1"/>
    <col min="7443" max="7443" width="4.42578125" customWidth="1"/>
    <col min="7444" max="7444" width="4.28515625" customWidth="1"/>
    <col min="7445" max="7445" width="6" customWidth="1"/>
    <col min="7446" max="7446" width="6.85546875" customWidth="1"/>
    <col min="7447" max="7447" width="6.7109375" customWidth="1"/>
    <col min="7448" max="7448" width="7" customWidth="1"/>
    <col min="7681" max="7681" width="8.7109375" customWidth="1"/>
    <col min="7682" max="7682" width="32" customWidth="1"/>
    <col min="7683" max="7683" width="1" customWidth="1"/>
    <col min="7684" max="7685" width="8.7109375" customWidth="1"/>
    <col min="7686" max="7686" width="11" customWidth="1"/>
    <col min="7687" max="7687" width="10.85546875" customWidth="1"/>
    <col min="7688" max="7688" width="10.28515625" customWidth="1"/>
    <col min="7689" max="7689" width="11" customWidth="1"/>
    <col min="7690" max="7690" width="9.85546875" customWidth="1"/>
    <col min="7691" max="7691" width="10.7109375" customWidth="1"/>
    <col min="7692" max="7692" width="10.42578125" customWidth="1"/>
    <col min="7693" max="7693" width="6.140625" customWidth="1"/>
    <col min="7694" max="7694" width="7.7109375" customWidth="1"/>
    <col min="7695" max="7695" width="5.140625" customWidth="1"/>
    <col min="7696" max="7696" width="6.7109375" customWidth="1"/>
    <col min="7697" max="7697" width="9.140625" customWidth="1"/>
    <col min="7698" max="7698" width="4.28515625" customWidth="1"/>
    <col min="7699" max="7699" width="4.42578125" customWidth="1"/>
    <col min="7700" max="7700" width="4.28515625" customWidth="1"/>
    <col min="7701" max="7701" width="6" customWidth="1"/>
    <col min="7702" max="7702" width="6.85546875" customWidth="1"/>
    <col min="7703" max="7703" width="6.7109375" customWidth="1"/>
    <col min="7704" max="7704" width="7" customWidth="1"/>
    <col min="7937" max="7937" width="8.7109375" customWidth="1"/>
    <col min="7938" max="7938" width="32" customWidth="1"/>
    <col min="7939" max="7939" width="1" customWidth="1"/>
    <col min="7940" max="7941" width="8.7109375" customWidth="1"/>
    <col min="7942" max="7942" width="11" customWidth="1"/>
    <col min="7943" max="7943" width="10.85546875" customWidth="1"/>
    <col min="7944" max="7944" width="10.28515625" customWidth="1"/>
    <col min="7945" max="7945" width="11" customWidth="1"/>
    <col min="7946" max="7946" width="9.85546875" customWidth="1"/>
    <col min="7947" max="7947" width="10.7109375" customWidth="1"/>
    <col min="7948" max="7948" width="10.42578125" customWidth="1"/>
    <col min="7949" max="7949" width="6.140625" customWidth="1"/>
    <col min="7950" max="7950" width="7.7109375" customWidth="1"/>
    <col min="7951" max="7951" width="5.140625" customWidth="1"/>
    <col min="7952" max="7952" width="6.7109375" customWidth="1"/>
    <col min="7953" max="7953" width="9.140625" customWidth="1"/>
    <col min="7954" max="7954" width="4.28515625" customWidth="1"/>
    <col min="7955" max="7955" width="4.42578125" customWidth="1"/>
    <col min="7956" max="7956" width="4.28515625" customWidth="1"/>
    <col min="7957" max="7957" width="6" customWidth="1"/>
    <col min="7958" max="7958" width="6.85546875" customWidth="1"/>
    <col min="7959" max="7959" width="6.7109375" customWidth="1"/>
    <col min="7960" max="7960" width="7" customWidth="1"/>
    <col min="8193" max="8193" width="8.7109375" customWidth="1"/>
    <col min="8194" max="8194" width="32" customWidth="1"/>
    <col min="8195" max="8195" width="1" customWidth="1"/>
    <col min="8196" max="8197" width="8.7109375" customWidth="1"/>
    <col min="8198" max="8198" width="11" customWidth="1"/>
    <col min="8199" max="8199" width="10.85546875" customWidth="1"/>
    <col min="8200" max="8200" width="10.28515625" customWidth="1"/>
    <col min="8201" max="8201" width="11" customWidth="1"/>
    <col min="8202" max="8202" width="9.85546875" customWidth="1"/>
    <col min="8203" max="8203" width="10.7109375" customWidth="1"/>
    <col min="8204" max="8204" width="10.42578125" customWidth="1"/>
    <col min="8205" max="8205" width="6.140625" customWidth="1"/>
    <col min="8206" max="8206" width="7.7109375" customWidth="1"/>
    <col min="8207" max="8207" width="5.140625" customWidth="1"/>
    <col min="8208" max="8208" width="6.7109375" customWidth="1"/>
    <col min="8209" max="8209" width="9.140625" customWidth="1"/>
    <col min="8210" max="8210" width="4.28515625" customWidth="1"/>
    <col min="8211" max="8211" width="4.42578125" customWidth="1"/>
    <col min="8212" max="8212" width="4.28515625" customWidth="1"/>
    <col min="8213" max="8213" width="6" customWidth="1"/>
    <col min="8214" max="8214" width="6.85546875" customWidth="1"/>
    <col min="8215" max="8215" width="6.7109375" customWidth="1"/>
    <col min="8216" max="8216" width="7" customWidth="1"/>
    <col min="8449" max="8449" width="8.7109375" customWidth="1"/>
    <col min="8450" max="8450" width="32" customWidth="1"/>
    <col min="8451" max="8451" width="1" customWidth="1"/>
    <col min="8452" max="8453" width="8.7109375" customWidth="1"/>
    <col min="8454" max="8454" width="11" customWidth="1"/>
    <col min="8455" max="8455" width="10.85546875" customWidth="1"/>
    <col min="8456" max="8456" width="10.28515625" customWidth="1"/>
    <col min="8457" max="8457" width="11" customWidth="1"/>
    <col min="8458" max="8458" width="9.85546875" customWidth="1"/>
    <col min="8459" max="8459" width="10.7109375" customWidth="1"/>
    <col min="8460" max="8460" width="10.42578125" customWidth="1"/>
    <col min="8461" max="8461" width="6.140625" customWidth="1"/>
    <col min="8462" max="8462" width="7.7109375" customWidth="1"/>
    <col min="8463" max="8463" width="5.140625" customWidth="1"/>
    <col min="8464" max="8464" width="6.7109375" customWidth="1"/>
    <col min="8465" max="8465" width="9.140625" customWidth="1"/>
    <col min="8466" max="8466" width="4.28515625" customWidth="1"/>
    <col min="8467" max="8467" width="4.42578125" customWidth="1"/>
    <col min="8468" max="8468" width="4.28515625" customWidth="1"/>
    <col min="8469" max="8469" width="6" customWidth="1"/>
    <col min="8470" max="8470" width="6.85546875" customWidth="1"/>
    <col min="8471" max="8471" width="6.7109375" customWidth="1"/>
    <col min="8472" max="8472" width="7" customWidth="1"/>
    <col min="8705" max="8705" width="8.7109375" customWidth="1"/>
    <col min="8706" max="8706" width="32" customWidth="1"/>
    <col min="8707" max="8707" width="1" customWidth="1"/>
    <col min="8708" max="8709" width="8.7109375" customWidth="1"/>
    <col min="8710" max="8710" width="11" customWidth="1"/>
    <col min="8711" max="8711" width="10.85546875" customWidth="1"/>
    <col min="8712" max="8712" width="10.28515625" customWidth="1"/>
    <col min="8713" max="8713" width="11" customWidth="1"/>
    <col min="8714" max="8714" width="9.85546875" customWidth="1"/>
    <col min="8715" max="8715" width="10.7109375" customWidth="1"/>
    <col min="8716" max="8716" width="10.42578125" customWidth="1"/>
    <col min="8717" max="8717" width="6.140625" customWidth="1"/>
    <col min="8718" max="8718" width="7.7109375" customWidth="1"/>
    <col min="8719" max="8719" width="5.140625" customWidth="1"/>
    <col min="8720" max="8720" width="6.7109375" customWidth="1"/>
    <col min="8721" max="8721" width="9.140625" customWidth="1"/>
    <col min="8722" max="8722" width="4.28515625" customWidth="1"/>
    <col min="8723" max="8723" width="4.42578125" customWidth="1"/>
    <col min="8724" max="8724" width="4.28515625" customWidth="1"/>
    <col min="8725" max="8725" width="6" customWidth="1"/>
    <col min="8726" max="8726" width="6.85546875" customWidth="1"/>
    <col min="8727" max="8727" width="6.7109375" customWidth="1"/>
    <col min="8728" max="8728" width="7" customWidth="1"/>
    <col min="8961" max="8961" width="8.7109375" customWidth="1"/>
    <col min="8962" max="8962" width="32" customWidth="1"/>
    <col min="8963" max="8963" width="1" customWidth="1"/>
    <col min="8964" max="8965" width="8.7109375" customWidth="1"/>
    <col min="8966" max="8966" width="11" customWidth="1"/>
    <col min="8967" max="8967" width="10.85546875" customWidth="1"/>
    <col min="8968" max="8968" width="10.28515625" customWidth="1"/>
    <col min="8969" max="8969" width="11" customWidth="1"/>
    <col min="8970" max="8970" width="9.85546875" customWidth="1"/>
    <col min="8971" max="8971" width="10.7109375" customWidth="1"/>
    <col min="8972" max="8972" width="10.42578125" customWidth="1"/>
    <col min="8973" max="8973" width="6.140625" customWidth="1"/>
    <col min="8974" max="8974" width="7.7109375" customWidth="1"/>
    <col min="8975" max="8975" width="5.140625" customWidth="1"/>
    <col min="8976" max="8976" width="6.7109375" customWidth="1"/>
    <col min="8977" max="8977" width="9.140625" customWidth="1"/>
    <col min="8978" max="8978" width="4.28515625" customWidth="1"/>
    <col min="8979" max="8979" width="4.42578125" customWidth="1"/>
    <col min="8980" max="8980" width="4.28515625" customWidth="1"/>
    <col min="8981" max="8981" width="6" customWidth="1"/>
    <col min="8982" max="8982" width="6.85546875" customWidth="1"/>
    <col min="8983" max="8983" width="6.7109375" customWidth="1"/>
    <col min="8984" max="8984" width="7" customWidth="1"/>
    <col min="9217" max="9217" width="8.7109375" customWidth="1"/>
    <col min="9218" max="9218" width="32" customWidth="1"/>
    <col min="9219" max="9219" width="1" customWidth="1"/>
    <col min="9220" max="9221" width="8.7109375" customWidth="1"/>
    <col min="9222" max="9222" width="11" customWidth="1"/>
    <col min="9223" max="9223" width="10.85546875" customWidth="1"/>
    <col min="9224" max="9224" width="10.28515625" customWidth="1"/>
    <col min="9225" max="9225" width="11" customWidth="1"/>
    <col min="9226" max="9226" width="9.85546875" customWidth="1"/>
    <col min="9227" max="9227" width="10.7109375" customWidth="1"/>
    <col min="9228" max="9228" width="10.42578125" customWidth="1"/>
    <col min="9229" max="9229" width="6.140625" customWidth="1"/>
    <col min="9230" max="9230" width="7.7109375" customWidth="1"/>
    <col min="9231" max="9231" width="5.140625" customWidth="1"/>
    <col min="9232" max="9232" width="6.7109375" customWidth="1"/>
    <col min="9233" max="9233" width="9.140625" customWidth="1"/>
    <col min="9234" max="9234" width="4.28515625" customWidth="1"/>
    <col min="9235" max="9235" width="4.42578125" customWidth="1"/>
    <col min="9236" max="9236" width="4.28515625" customWidth="1"/>
    <col min="9237" max="9237" width="6" customWidth="1"/>
    <col min="9238" max="9238" width="6.85546875" customWidth="1"/>
    <col min="9239" max="9239" width="6.7109375" customWidth="1"/>
    <col min="9240" max="9240" width="7" customWidth="1"/>
    <col min="9473" max="9473" width="8.7109375" customWidth="1"/>
    <col min="9474" max="9474" width="32" customWidth="1"/>
    <col min="9475" max="9475" width="1" customWidth="1"/>
    <col min="9476" max="9477" width="8.7109375" customWidth="1"/>
    <col min="9478" max="9478" width="11" customWidth="1"/>
    <col min="9479" max="9479" width="10.85546875" customWidth="1"/>
    <col min="9480" max="9480" width="10.28515625" customWidth="1"/>
    <col min="9481" max="9481" width="11" customWidth="1"/>
    <col min="9482" max="9482" width="9.85546875" customWidth="1"/>
    <col min="9483" max="9483" width="10.7109375" customWidth="1"/>
    <col min="9484" max="9484" width="10.42578125" customWidth="1"/>
    <col min="9485" max="9485" width="6.140625" customWidth="1"/>
    <col min="9486" max="9486" width="7.7109375" customWidth="1"/>
    <col min="9487" max="9487" width="5.140625" customWidth="1"/>
    <col min="9488" max="9488" width="6.7109375" customWidth="1"/>
    <col min="9489" max="9489" width="9.140625" customWidth="1"/>
    <col min="9490" max="9490" width="4.28515625" customWidth="1"/>
    <col min="9491" max="9491" width="4.42578125" customWidth="1"/>
    <col min="9492" max="9492" width="4.28515625" customWidth="1"/>
    <col min="9493" max="9493" width="6" customWidth="1"/>
    <col min="9494" max="9494" width="6.85546875" customWidth="1"/>
    <col min="9495" max="9495" width="6.7109375" customWidth="1"/>
    <col min="9496" max="9496" width="7" customWidth="1"/>
    <col min="9729" max="9729" width="8.7109375" customWidth="1"/>
    <col min="9730" max="9730" width="32" customWidth="1"/>
    <col min="9731" max="9731" width="1" customWidth="1"/>
    <col min="9732" max="9733" width="8.7109375" customWidth="1"/>
    <col min="9734" max="9734" width="11" customWidth="1"/>
    <col min="9735" max="9735" width="10.85546875" customWidth="1"/>
    <col min="9736" max="9736" width="10.28515625" customWidth="1"/>
    <col min="9737" max="9737" width="11" customWidth="1"/>
    <col min="9738" max="9738" width="9.85546875" customWidth="1"/>
    <col min="9739" max="9739" width="10.7109375" customWidth="1"/>
    <col min="9740" max="9740" width="10.42578125" customWidth="1"/>
    <col min="9741" max="9741" width="6.140625" customWidth="1"/>
    <col min="9742" max="9742" width="7.7109375" customWidth="1"/>
    <col min="9743" max="9743" width="5.140625" customWidth="1"/>
    <col min="9744" max="9744" width="6.7109375" customWidth="1"/>
    <col min="9745" max="9745" width="9.140625" customWidth="1"/>
    <col min="9746" max="9746" width="4.28515625" customWidth="1"/>
    <col min="9747" max="9747" width="4.42578125" customWidth="1"/>
    <col min="9748" max="9748" width="4.28515625" customWidth="1"/>
    <col min="9749" max="9749" width="6" customWidth="1"/>
    <col min="9750" max="9750" width="6.85546875" customWidth="1"/>
    <col min="9751" max="9751" width="6.7109375" customWidth="1"/>
    <col min="9752" max="9752" width="7" customWidth="1"/>
    <col min="9985" max="9985" width="8.7109375" customWidth="1"/>
    <col min="9986" max="9986" width="32" customWidth="1"/>
    <col min="9987" max="9987" width="1" customWidth="1"/>
    <col min="9988" max="9989" width="8.7109375" customWidth="1"/>
    <col min="9990" max="9990" width="11" customWidth="1"/>
    <col min="9991" max="9991" width="10.85546875" customWidth="1"/>
    <col min="9992" max="9992" width="10.28515625" customWidth="1"/>
    <col min="9993" max="9993" width="11" customWidth="1"/>
    <col min="9994" max="9994" width="9.85546875" customWidth="1"/>
    <col min="9995" max="9995" width="10.7109375" customWidth="1"/>
    <col min="9996" max="9996" width="10.42578125" customWidth="1"/>
    <col min="9997" max="9997" width="6.140625" customWidth="1"/>
    <col min="9998" max="9998" width="7.7109375" customWidth="1"/>
    <col min="9999" max="9999" width="5.140625" customWidth="1"/>
    <col min="10000" max="10000" width="6.7109375" customWidth="1"/>
    <col min="10001" max="10001" width="9.140625" customWidth="1"/>
    <col min="10002" max="10002" width="4.28515625" customWidth="1"/>
    <col min="10003" max="10003" width="4.42578125" customWidth="1"/>
    <col min="10004" max="10004" width="4.28515625" customWidth="1"/>
    <col min="10005" max="10005" width="6" customWidth="1"/>
    <col min="10006" max="10006" width="6.85546875" customWidth="1"/>
    <col min="10007" max="10007" width="6.7109375" customWidth="1"/>
    <col min="10008" max="10008" width="7" customWidth="1"/>
    <col min="10241" max="10241" width="8.7109375" customWidth="1"/>
    <col min="10242" max="10242" width="32" customWidth="1"/>
    <col min="10243" max="10243" width="1" customWidth="1"/>
    <col min="10244" max="10245" width="8.7109375" customWidth="1"/>
    <col min="10246" max="10246" width="11" customWidth="1"/>
    <col min="10247" max="10247" width="10.85546875" customWidth="1"/>
    <col min="10248" max="10248" width="10.28515625" customWidth="1"/>
    <col min="10249" max="10249" width="11" customWidth="1"/>
    <col min="10250" max="10250" width="9.85546875" customWidth="1"/>
    <col min="10251" max="10251" width="10.7109375" customWidth="1"/>
    <col min="10252" max="10252" width="10.42578125" customWidth="1"/>
    <col min="10253" max="10253" width="6.140625" customWidth="1"/>
    <col min="10254" max="10254" width="7.7109375" customWidth="1"/>
    <col min="10255" max="10255" width="5.140625" customWidth="1"/>
    <col min="10256" max="10256" width="6.7109375" customWidth="1"/>
    <col min="10257" max="10257" width="9.140625" customWidth="1"/>
    <col min="10258" max="10258" width="4.28515625" customWidth="1"/>
    <col min="10259" max="10259" width="4.42578125" customWidth="1"/>
    <col min="10260" max="10260" width="4.28515625" customWidth="1"/>
    <col min="10261" max="10261" width="6" customWidth="1"/>
    <col min="10262" max="10262" width="6.85546875" customWidth="1"/>
    <col min="10263" max="10263" width="6.7109375" customWidth="1"/>
    <col min="10264" max="10264" width="7" customWidth="1"/>
    <col min="10497" max="10497" width="8.7109375" customWidth="1"/>
    <col min="10498" max="10498" width="32" customWidth="1"/>
    <col min="10499" max="10499" width="1" customWidth="1"/>
    <col min="10500" max="10501" width="8.7109375" customWidth="1"/>
    <col min="10502" max="10502" width="11" customWidth="1"/>
    <col min="10503" max="10503" width="10.85546875" customWidth="1"/>
    <col min="10504" max="10504" width="10.28515625" customWidth="1"/>
    <col min="10505" max="10505" width="11" customWidth="1"/>
    <col min="10506" max="10506" width="9.85546875" customWidth="1"/>
    <col min="10507" max="10507" width="10.7109375" customWidth="1"/>
    <col min="10508" max="10508" width="10.42578125" customWidth="1"/>
    <col min="10509" max="10509" width="6.140625" customWidth="1"/>
    <col min="10510" max="10510" width="7.7109375" customWidth="1"/>
    <col min="10511" max="10511" width="5.140625" customWidth="1"/>
    <col min="10512" max="10512" width="6.7109375" customWidth="1"/>
    <col min="10513" max="10513" width="9.140625" customWidth="1"/>
    <col min="10514" max="10514" width="4.28515625" customWidth="1"/>
    <col min="10515" max="10515" width="4.42578125" customWidth="1"/>
    <col min="10516" max="10516" width="4.28515625" customWidth="1"/>
    <col min="10517" max="10517" width="6" customWidth="1"/>
    <col min="10518" max="10518" width="6.85546875" customWidth="1"/>
    <col min="10519" max="10519" width="6.7109375" customWidth="1"/>
    <col min="10520" max="10520" width="7" customWidth="1"/>
    <col min="10753" max="10753" width="8.7109375" customWidth="1"/>
    <col min="10754" max="10754" width="32" customWidth="1"/>
    <col min="10755" max="10755" width="1" customWidth="1"/>
    <col min="10756" max="10757" width="8.7109375" customWidth="1"/>
    <col min="10758" max="10758" width="11" customWidth="1"/>
    <col min="10759" max="10759" width="10.85546875" customWidth="1"/>
    <col min="10760" max="10760" width="10.28515625" customWidth="1"/>
    <col min="10761" max="10761" width="11" customWidth="1"/>
    <col min="10762" max="10762" width="9.85546875" customWidth="1"/>
    <col min="10763" max="10763" width="10.7109375" customWidth="1"/>
    <col min="10764" max="10764" width="10.42578125" customWidth="1"/>
    <col min="10765" max="10765" width="6.140625" customWidth="1"/>
    <col min="10766" max="10766" width="7.7109375" customWidth="1"/>
    <col min="10767" max="10767" width="5.140625" customWidth="1"/>
    <col min="10768" max="10768" width="6.7109375" customWidth="1"/>
    <col min="10769" max="10769" width="9.140625" customWidth="1"/>
    <col min="10770" max="10770" width="4.28515625" customWidth="1"/>
    <col min="10771" max="10771" width="4.42578125" customWidth="1"/>
    <col min="10772" max="10772" width="4.28515625" customWidth="1"/>
    <col min="10773" max="10773" width="6" customWidth="1"/>
    <col min="10774" max="10774" width="6.85546875" customWidth="1"/>
    <col min="10775" max="10775" width="6.7109375" customWidth="1"/>
    <col min="10776" max="10776" width="7" customWidth="1"/>
    <col min="11009" max="11009" width="8.7109375" customWidth="1"/>
    <col min="11010" max="11010" width="32" customWidth="1"/>
    <col min="11011" max="11011" width="1" customWidth="1"/>
    <col min="11012" max="11013" width="8.7109375" customWidth="1"/>
    <col min="11014" max="11014" width="11" customWidth="1"/>
    <col min="11015" max="11015" width="10.85546875" customWidth="1"/>
    <col min="11016" max="11016" width="10.28515625" customWidth="1"/>
    <col min="11017" max="11017" width="11" customWidth="1"/>
    <col min="11018" max="11018" width="9.85546875" customWidth="1"/>
    <col min="11019" max="11019" width="10.7109375" customWidth="1"/>
    <col min="11020" max="11020" width="10.42578125" customWidth="1"/>
    <col min="11021" max="11021" width="6.140625" customWidth="1"/>
    <col min="11022" max="11022" width="7.7109375" customWidth="1"/>
    <col min="11023" max="11023" width="5.140625" customWidth="1"/>
    <col min="11024" max="11024" width="6.7109375" customWidth="1"/>
    <col min="11025" max="11025" width="9.140625" customWidth="1"/>
    <col min="11026" max="11026" width="4.28515625" customWidth="1"/>
    <col min="11027" max="11027" width="4.42578125" customWidth="1"/>
    <col min="11028" max="11028" width="4.28515625" customWidth="1"/>
    <col min="11029" max="11029" width="6" customWidth="1"/>
    <col min="11030" max="11030" width="6.85546875" customWidth="1"/>
    <col min="11031" max="11031" width="6.7109375" customWidth="1"/>
    <col min="11032" max="11032" width="7" customWidth="1"/>
    <col min="11265" max="11265" width="8.7109375" customWidth="1"/>
    <col min="11266" max="11266" width="32" customWidth="1"/>
    <col min="11267" max="11267" width="1" customWidth="1"/>
    <col min="11268" max="11269" width="8.7109375" customWidth="1"/>
    <col min="11270" max="11270" width="11" customWidth="1"/>
    <col min="11271" max="11271" width="10.85546875" customWidth="1"/>
    <col min="11272" max="11272" width="10.28515625" customWidth="1"/>
    <col min="11273" max="11273" width="11" customWidth="1"/>
    <col min="11274" max="11274" width="9.85546875" customWidth="1"/>
    <col min="11275" max="11275" width="10.7109375" customWidth="1"/>
    <col min="11276" max="11276" width="10.42578125" customWidth="1"/>
    <col min="11277" max="11277" width="6.140625" customWidth="1"/>
    <col min="11278" max="11278" width="7.7109375" customWidth="1"/>
    <col min="11279" max="11279" width="5.140625" customWidth="1"/>
    <col min="11280" max="11280" width="6.7109375" customWidth="1"/>
    <col min="11281" max="11281" width="9.140625" customWidth="1"/>
    <col min="11282" max="11282" width="4.28515625" customWidth="1"/>
    <col min="11283" max="11283" width="4.42578125" customWidth="1"/>
    <col min="11284" max="11284" width="4.28515625" customWidth="1"/>
    <col min="11285" max="11285" width="6" customWidth="1"/>
    <col min="11286" max="11286" width="6.85546875" customWidth="1"/>
    <col min="11287" max="11287" width="6.7109375" customWidth="1"/>
    <col min="11288" max="11288" width="7" customWidth="1"/>
    <col min="11521" max="11521" width="8.7109375" customWidth="1"/>
    <col min="11522" max="11522" width="32" customWidth="1"/>
    <col min="11523" max="11523" width="1" customWidth="1"/>
    <col min="11524" max="11525" width="8.7109375" customWidth="1"/>
    <col min="11526" max="11526" width="11" customWidth="1"/>
    <col min="11527" max="11527" width="10.85546875" customWidth="1"/>
    <col min="11528" max="11528" width="10.28515625" customWidth="1"/>
    <col min="11529" max="11529" width="11" customWidth="1"/>
    <col min="11530" max="11530" width="9.85546875" customWidth="1"/>
    <col min="11531" max="11531" width="10.7109375" customWidth="1"/>
    <col min="11532" max="11532" width="10.42578125" customWidth="1"/>
    <col min="11533" max="11533" width="6.140625" customWidth="1"/>
    <col min="11534" max="11534" width="7.7109375" customWidth="1"/>
    <col min="11535" max="11535" width="5.140625" customWidth="1"/>
    <col min="11536" max="11536" width="6.7109375" customWidth="1"/>
    <col min="11537" max="11537" width="9.140625" customWidth="1"/>
    <col min="11538" max="11538" width="4.28515625" customWidth="1"/>
    <col min="11539" max="11539" width="4.42578125" customWidth="1"/>
    <col min="11540" max="11540" width="4.28515625" customWidth="1"/>
    <col min="11541" max="11541" width="6" customWidth="1"/>
    <col min="11542" max="11542" width="6.85546875" customWidth="1"/>
    <col min="11543" max="11543" width="6.7109375" customWidth="1"/>
    <col min="11544" max="11544" width="7" customWidth="1"/>
    <col min="11777" max="11777" width="8.7109375" customWidth="1"/>
    <col min="11778" max="11778" width="32" customWidth="1"/>
    <col min="11779" max="11779" width="1" customWidth="1"/>
    <col min="11780" max="11781" width="8.7109375" customWidth="1"/>
    <col min="11782" max="11782" width="11" customWidth="1"/>
    <col min="11783" max="11783" width="10.85546875" customWidth="1"/>
    <col min="11784" max="11784" width="10.28515625" customWidth="1"/>
    <col min="11785" max="11785" width="11" customWidth="1"/>
    <col min="11786" max="11786" width="9.85546875" customWidth="1"/>
    <col min="11787" max="11787" width="10.7109375" customWidth="1"/>
    <col min="11788" max="11788" width="10.42578125" customWidth="1"/>
    <col min="11789" max="11789" width="6.140625" customWidth="1"/>
    <col min="11790" max="11790" width="7.7109375" customWidth="1"/>
    <col min="11791" max="11791" width="5.140625" customWidth="1"/>
    <col min="11792" max="11792" width="6.7109375" customWidth="1"/>
    <col min="11793" max="11793" width="9.140625" customWidth="1"/>
    <col min="11794" max="11794" width="4.28515625" customWidth="1"/>
    <col min="11795" max="11795" width="4.42578125" customWidth="1"/>
    <col min="11796" max="11796" width="4.28515625" customWidth="1"/>
    <col min="11797" max="11797" width="6" customWidth="1"/>
    <col min="11798" max="11798" width="6.85546875" customWidth="1"/>
    <col min="11799" max="11799" width="6.7109375" customWidth="1"/>
    <col min="11800" max="11800" width="7" customWidth="1"/>
    <col min="12033" max="12033" width="8.7109375" customWidth="1"/>
    <col min="12034" max="12034" width="32" customWidth="1"/>
    <col min="12035" max="12035" width="1" customWidth="1"/>
    <col min="12036" max="12037" width="8.7109375" customWidth="1"/>
    <col min="12038" max="12038" width="11" customWidth="1"/>
    <col min="12039" max="12039" width="10.85546875" customWidth="1"/>
    <col min="12040" max="12040" width="10.28515625" customWidth="1"/>
    <col min="12041" max="12041" width="11" customWidth="1"/>
    <col min="12042" max="12042" width="9.85546875" customWidth="1"/>
    <col min="12043" max="12043" width="10.7109375" customWidth="1"/>
    <col min="12044" max="12044" width="10.42578125" customWidth="1"/>
    <col min="12045" max="12045" width="6.140625" customWidth="1"/>
    <col min="12046" max="12046" width="7.7109375" customWidth="1"/>
    <col min="12047" max="12047" width="5.140625" customWidth="1"/>
    <col min="12048" max="12048" width="6.7109375" customWidth="1"/>
    <col min="12049" max="12049" width="9.140625" customWidth="1"/>
    <col min="12050" max="12050" width="4.28515625" customWidth="1"/>
    <col min="12051" max="12051" width="4.42578125" customWidth="1"/>
    <col min="12052" max="12052" width="4.28515625" customWidth="1"/>
    <col min="12053" max="12053" width="6" customWidth="1"/>
    <col min="12054" max="12054" width="6.85546875" customWidth="1"/>
    <col min="12055" max="12055" width="6.7109375" customWidth="1"/>
    <col min="12056" max="12056" width="7" customWidth="1"/>
    <col min="12289" max="12289" width="8.7109375" customWidth="1"/>
    <col min="12290" max="12290" width="32" customWidth="1"/>
    <col min="12291" max="12291" width="1" customWidth="1"/>
    <col min="12292" max="12293" width="8.7109375" customWidth="1"/>
    <col min="12294" max="12294" width="11" customWidth="1"/>
    <col min="12295" max="12295" width="10.85546875" customWidth="1"/>
    <col min="12296" max="12296" width="10.28515625" customWidth="1"/>
    <col min="12297" max="12297" width="11" customWidth="1"/>
    <col min="12298" max="12298" width="9.85546875" customWidth="1"/>
    <col min="12299" max="12299" width="10.7109375" customWidth="1"/>
    <col min="12300" max="12300" width="10.42578125" customWidth="1"/>
    <col min="12301" max="12301" width="6.140625" customWidth="1"/>
    <col min="12302" max="12302" width="7.7109375" customWidth="1"/>
    <col min="12303" max="12303" width="5.140625" customWidth="1"/>
    <col min="12304" max="12304" width="6.7109375" customWidth="1"/>
    <col min="12305" max="12305" width="9.140625" customWidth="1"/>
    <col min="12306" max="12306" width="4.28515625" customWidth="1"/>
    <col min="12307" max="12307" width="4.42578125" customWidth="1"/>
    <col min="12308" max="12308" width="4.28515625" customWidth="1"/>
    <col min="12309" max="12309" width="6" customWidth="1"/>
    <col min="12310" max="12310" width="6.85546875" customWidth="1"/>
    <col min="12311" max="12311" width="6.7109375" customWidth="1"/>
    <col min="12312" max="12312" width="7" customWidth="1"/>
    <col min="12545" max="12545" width="8.7109375" customWidth="1"/>
    <col min="12546" max="12546" width="32" customWidth="1"/>
    <col min="12547" max="12547" width="1" customWidth="1"/>
    <col min="12548" max="12549" width="8.7109375" customWidth="1"/>
    <col min="12550" max="12550" width="11" customWidth="1"/>
    <col min="12551" max="12551" width="10.85546875" customWidth="1"/>
    <col min="12552" max="12552" width="10.28515625" customWidth="1"/>
    <col min="12553" max="12553" width="11" customWidth="1"/>
    <col min="12554" max="12554" width="9.85546875" customWidth="1"/>
    <col min="12555" max="12555" width="10.7109375" customWidth="1"/>
    <col min="12556" max="12556" width="10.42578125" customWidth="1"/>
    <col min="12557" max="12557" width="6.140625" customWidth="1"/>
    <col min="12558" max="12558" width="7.7109375" customWidth="1"/>
    <col min="12559" max="12559" width="5.140625" customWidth="1"/>
    <col min="12560" max="12560" width="6.7109375" customWidth="1"/>
    <col min="12561" max="12561" width="9.140625" customWidth="1"/>
    <col min="12562" max="12562" width="4.28515625" customWidth="1"/>
    <col min="12563" max="12563" width="4.42578125" customWidth="1"/>
    <col min="12564" max="12564" width="4.28515625" customWidth="1"/>
    <col min="12565" max="12565" width="6" customWidth="1"/>
    <col min="12566" max="12566" width="6.85546875" customWidth="1"/>
    <col min="12567" max="12567" width="6.7109375" customWidth="1"/>
    <col min="12568" max="12568" width="7" customWidth="1"/>
    <col min="12801" max="12801" width="8.7109375" customWidth="1"/>
    <col min="12802" max="12802" width="32" customWidth="1"/>
    <col min="12803" max="12803" width="1" customWidth="1"/>
    <col min="12804" max="12805" width="8.7109375" customWidth="1"/>
    <col min="12806" max="12806" width="11" customWidth="1"/>
    <col min="12807" max="12807" width="10.85546875" customWidth="1"/>
    <col min="12808" max="12808" width="10.28515625" customWidth="1"/>
    <col min="12809" max="12809" width="11" customWidth="1"/>
    <col min="12810" max="12810" width="9.85546875" customWidth="1"/>
    <col min="12811" max="12811" width="10.7109375" customWidth="1"/>
    <col min="12812" max="12812" width="10.42578125" customWidth="1"/>
    <col min="12813" max="12813" width="6.140625" customWidth="1"/>
    <col min="12814" max="12814" width="7.7109375" customWidth="1"/>
    <col min="12815" max="12815" width="5.140625" customWidth="1"/>
    <col min="12816" max="12816" width="6.7109375" customWidth="1"/>
    <col min="12817" max="12817" width="9.140625" customWidth="1"/>
    <col min="12818" max="12818" width="4.28515625" customWidth="1"/>
    <col min="12819" max="12819" width="4.42578125" customWidth="1"/>
    <col min="12820" max="12820" width="4.28515625" customWidth="1"/>
    <col min="12821" max="12821" width="6" customWidth="1"/>
    <col min="12822" max="12822" width="6.85546875" customWidth="1"/>
    <col min="12823" max="12823" width="6.7109375" customWidth="1"/>
    <col min="12824" max="12824" width="7" customWidth="1"/>
    <col min="13057" max="13057" width="8.7109375" customWidth="1"/>
    <col min="13058" max="13058" width="32" customWidth="1"/>
    <col min="13059" max="13059" width="1" customWidth="1"/>
    <col min="13060" max="13061" width="8.7109375" customWidth="1"/>
    <col min="13062" max="13062" width="11" customWidth="1"/>
    <col min="13063" max="13063" width="10.85546875" customWidth="1"/>
    <col min="13064" max="13064" width="10.28515625" customWidth="1"/>
    <col min="13065" max="13065" width="11" customWidth="1"/>
    <col min="13066" max="13066" width="9.85546875" customWidth="1"/>
    <col min="13067" max="13067" width="10.7109375" customWidth="1"/>
    <col min="13068" max="13068" width="10.42578125" customWidth="1"/>
    <col min="13069" max="13069" width="6.140625" customWidth="1"/>
    <col min="13070" max="13070" width="7.7109375" customWidth="1"/>
    <col min="13071" max="13071" width="5.140625" customWidth="1"/>
    <col min="13072" max="13072" width="6.7109375" customWidth="1"/>
    <col min="13073" max="13073" width="9.140625" customWidth="1"/>
    <col min="13074" max="13074" width="4.28515625" customWidth="1"/>
    <col min="13075" max="13075" width="4.42578125" customWidth="1"/>
    <col min="13076" max="13076" width="4.28515625" customWidth="1"/>
    <col min="13077" max="13077" width="6" customWidth="1"/>
    <col min="13078" max="13078" width="6.85546875" customWidth="1"/>
    <col min="13079" max="13079" width="6.7109375" customWidth="1"/>
    <col min="13080" max="13080" width="7" customWidth="1"/>
    <col min="13313" max="13313" width="8.7109375" customWidth="1"/>
    <col min="13314" max="13314" width="32" customWidth="1"/>
    <col min="13315" max="13315" width="1" customWidth="1"/>
    <col min="13316" max="13317" width="8.7109375" customWidth="1"/>
    <col min="13318" max="13318" width="11" customWidth="1"/>
    <col min="13319" max="13319" width="10.85546875" customWidth="1"/>
    <col min="13320" max="13320" width="10.28515625" customWidth="1"/>
    <col min="13321" max="13321" width="11" customWidth="1"/>
    <col min="13322" max="13322" width="9.85546875" customWidth="1"/>
    <col min="13323" max="13323" width="10.7109375" customWidth="1"/>
    <col min="13324" max="13324" width="10.42578125" customWidth="1"/>
    <col min="13325" max="13325" width="6.140625" customWidth="1"/>
    <col min="13326" max="13326" width="7.7109375" customWidth="1"/>
    <col min="13327" max="13327" width="5.140625" customWidth="1"/>
    <col min="13328" max="13328" width="6.7109375" customWidth="1"/>
    <col min="13329" max="13329" width="9.140625" customWidth="1"/>
    <col min="13330" max="13330" width="4.28515625" customWidth="1"/>
    <col min="13331" max="13331" width="4.42578125" customWidth="1"/>
    <col min="13332" max="13332" width="4.28515625" customWidth="1"/>
    <col min="13333" max="13333" width="6" customWidth="1"/>
    <col min="13334" max="13334" width="6.85546875" customWidth="1"/>
    <col min="13335" max="13335" width="6.7109375" customWidth="1"/>
    <col min="13336" max="13336" width="7" customWidth="1"/>
    <col min="13569" max="13569" width="8.7109375" customWidth="1"/>
    <col min="13570" max="13570" width="32" customWidth="1"/>
    <col min="13571" max="13571" width="1" customWidth="1"/>
    <col min="13572" max="13573" width="8.7109375" customWidth="1"/>
    <col min="13574" max="13574" width="11" customWidth="1"/>
    <col min="13575" max="13575" width="10.85546875" customWidth="1"/>
    <col min="13576" max="13576" width="10.28515625" customWidth="1"/>
    <col min="13577" max="13577" width="11" customWidth="1"/>
    <col min="13578" max="13578" width="9.85546875" customWidth="1"/>
    <col min="13579" max="13579" width="10.7109375" customWidth="1"/>
    <col min="13580" max="13580" width="10.42578125" customWidth="1"/>
    <col min="13581" max="13581" width="6.140625" customWidth="1"/>
    <col min="13582" max="13582" width="7.7109375" customWidth="1"/>
    <col min="13583" max="13583" width="5.140625" customWidth="1"/>
    <col min="13584" max="13584" width="6.7109375" customWidth="1"/>
    <col min="13585" max="13585" width="9.140625" customWidth="1"/>
    <col min="13586" max="13586" width="4.28515625" customWidth="1"/>
    <col min="13587" max="13587" width="4.42578125" customWidth="1"/>
    <col min="13588" max="13588" width="4.28515625" customWidth="1"/>
    <col min="13589" max="13589" width="6" customWidth="1"/>
    <col min="13590" max="13590" width="6.85546875" customWidth="1"/>
    <col min="13591" max="13591" width="6.7109375" customWidth="1"/>
    <col min="13592" max="13592" width="7" customWidth="1"/>
    <col min="13825" max="13825" width="8.7109375" customWidth="1"/>
    <col min="13826" max="13826" width="32" customWidth="1"/>
    <col min="13827" max="13827" width="1" customWidth="1"/>
    <col min="13828" max="13829" width="8.7109375" customWidth="1"/>
    <col min="13830" max="13830" width="11" customWidth="1"/>
    <col min="13831" max="13831" width="10.85546875" customWidth="1"/>
    <col min="13832" max="13832" width="10.28515625" customWidth="1"/>
    <col min="13833" max="13833" width="11" customWidth="1"/>
    <col min="13834" max="13834" width="9.85546875" customWidth="1"/>
    <col min="13835" max="13835" width="10.7109375" customWidth="1"/>
    <col min="13836" max="13836" width="10.42578125" customWidth="1"/>
    <col min="13837" max="13837" width="6.140625" customWidth="1"/>
    <col min="13838" max="13838" width="7.7109375" customWidth="1"/>
    <col min="13839" max="13839" width="5.140625" customWidth="1"/>
    <col min="13840" max="13840" width="6.7109375" customWidth="1"/>
    <col min="13841" max="13841" width="9.140625" customWidth="1"/>
    <col min="13842" max="13842" width="4.28515625" customWidth="1"/>
    <col min="13843" max="13843" width="4.42578125" customWidth="1"/>
    <col min="13844" max="13844" width="4.28515625" customWidth="1"/>
    <col min="13845" max="13845" width="6" customWidth="1"/>
    <col min="13846" max="13846" width="6.85546875" customWidth="1"/>
    <col min="13847" max="13847" width="6.7109375" customWidth="1"/>
    <col min="13848" max="13848" width="7" customWidth="1"/>
    <col min="14081" max="14081" width="8.7109375" customWidth="1"/>
    <col min="14082" max="14082" width="32" customWidth="1"/>
    <col min="14083" max="14083" width="1" customWidth="1"/>
    <col min="14084" max="14085" width="8.7109375" customWidth="1"/>
    <col min="14086" max="14086" width="11" customWidth="1"/>
    <col min="14087" max="14087" width="10.85546875" customWidth="1"/>
    <col min="14088" max="14088" width="10.28515625" customWidth="1"/>
    <col min="14089" max="14089" width="11" customWidth="1"/>
    <col min="14090" max="14090" width="9.85546875" customWidth="1"/>
    <col min="14091" max="14091" width="10.7109375" customWidth="1"/>
    <col min="14092" max="14092" width="10.42578125" customWidth="1"/>
    <col min="14093" max="14093" width="6.140625" customWidth="1"/>
    <col min="14094" max="14094" width="7.7109375" customWidth="1"/>
    <col min="14095" max="14095" width="5.140625" customWidth="1"/>
    <col min="14096" max="14096" width="6.7109375" customWidth="1"/>
    <col min="14097" max="14097" width="9.140625" customWidth="1"/>
    <col min="14098" max="14098" width="4.28515625" customWidth="1"/>
    <col min="14099" max="14099" width="4.42578125" customWidth="1"/>
    <col min="14100" max="14100" width="4.28515625" customWidth="1"/>
    <col min="14101" max="14101" width="6" customWidth="1"/>
    <col min="14102" max="14102" width="6.85546875" customWidth="1"/>
    <col min="14103" max="14103" width="6.7109375" customWidth="1"/>
    <col min="14104" max="14104" width="7" customWidth="1"/>
    <col min="14337" max="14337" width="8.7109375" customWidth="1"/>
    <col min="14338" max="14338" width="32" customWidth="1"/>
    <col min="14339" max="14339" width="1" customWidth="1"/>
    <col min="14340" max="14341" width="8.7109375" customWidth="1"/>
    <col min="14342" max="14342" width="11" customWidth="1"/>
    <col min="14343" max="14343" width="10.85546875" customWidth="1"/>
    <col min="14344" max="14344" width="10.28515625" customWidth="1"/>
    <col min="14345" max="14345" width="11" customWidth="1"/>
    <col min="14346" max="14346" width="9.85546875" customWidth="1"/>
    <col min="14347" max="14347" width="10.7109375" customWidth="1"/>
    <col min="14348" max="14348" width="10.42578125" customWidth="1"/>
    <col min="14349" max="14349" width="6.140625" customWidth="1"/>
    <col min="14350" max="14350" width="7.7109375" customWidth="1"/>
    <col min="14351" max="14351" width="5.140625" customWidth="1"/>
    <col min="14352" max="14352" width="6.7109375" customWidth="1"/>
    <col min="14353" max="14353" width="9.140625" customWidth="1"/>
    <col min="14354" max="14354" width="4.28515625" customWidth="1"/>
    <col min="14355" max="14355" width="4.42578125" customWidth="1"/>
    <col min="14356" max="14356" width="4.28515625" customWidth="1"/>
    <col min="14357" max="14357" width="6" customWidth="1"/>
    <col min="14358" max="14358" width="6.85546875" customWidth="1"/>
    <col min="14359" max="14359" width="6.7109375" customWidth="1"/>
    <col min="14360" max="14360" width="7" customWidth="1"/>
    <col min="14593" max="14593" width="8.7109375" customWidth="1"/>
    <col min="14594" max="14594" width="32" customWidth="1"/>
    <col min="14595" max="14595" width="1" customWidth="1"/>
    <col min="14596" max="14597" width="8.7109375" customWidth="1"/>
    <col min="14598" max="14598" width="11" customWidth="1"/>
    <col min="14599" max="14599" width="10.85546875" customWidth="1"/>
    <col min="14600" max="14600" width="10.28515625" customWidth="1"/>
    <col min="14601" max="14601" width="11" customWidth="1"/>
    <col min="14602" max="14602" width="9.85546875" customWidth="1"/>
    <col min="14603" max="14603" width="10.7109375" customWidth="1"/>
    <col min="14604" max="14604" width="10.42578125" customWidth="1"/>
    <col min="14605" max="14605" width="6.140625" customWidth="1"/>
    <col min="14606" max="14606" width="7.7109375" customWidth="1"/>
    <col min="14607" max="14607" width="5.140625" customWidth="1"/>
    <col min="14608" max="14608" width="6.7109375" customWidth="1"/>
    <col min="14609" max="14609" width="9.140625" customWidth="1"/>
    <col min="14610" max="14610" width="4.28515625" customWidth="1"/>
    <col min="14611" max="14611" width="4.42578125" customWidth="1"/>
    <col min="14612" max="14612" width="4.28515625" customWidth="1"/>
    <col min="14613" max="14613" width="6" customWidth="1"/>
    <col min="14614" max="14614" width="6.85546875" customWidth="1"/>
    <col min="14615" max="14615" width="6.7109375" customWidth="1"/>
    <col min="14616" max="14616" width="7" customWidth="1"/>
    <col min="14849" max="14849" width="8.7109375" customWidth="1"/>
    <col min="14850" max="14850" width="32" customWidth="1"/>
    <col min="14851" max="14851" width="1" customWidth="1"/>
    <col min="14852" max="14853" width="8.7109375" customWidth="1"/>
    <col min="14854" max="14854" width="11" customWidth="1"/>
    <col min="14855" max="14855" width="10.85546875" customWidth="1"/>
    <col min="14856" max="14856" width="10.28515625" customWidth="1"/>
    <col min="14857" max="14857" width="11" customWidth="1"/>
    <col min="14858" max="14858" width="9.85546875" customWidth="1"/>
    <col min="14859" max="14859" width="10.7109375" customWidth="1"/>
    <col min="14860" max="14860" width="10.42578125" customWidth="1"/>
    <col min="14861" max="14861" width="6.140625" customWidth="1"/>
    <col min="14862" max="14862" width="7.7109375" customWidth="1"/>
    <col min="14863" max="14863" width="5.140625" customWidth="1"/>
    <col min="14864" max="14864" width="6.7109375" customWidth="1"/>
    <col min="14865" max="14865" width="9.140625" customWidth="1"/>
    <col min="14866" max="14866" width="4.28515625" customWidth="1"/>
    <col min="14867" max="14867" width="4.42578125" customWidth="1"/>
    <col min="14868" max="14868" width="4.28515625" customWidth="1"/>
    <col min="14869" max="14869" width="6" customWidth="1"/>
    <col min="14870" max="14870" width="6.85546875" customWidth="1"/>
    <col min="14871" max="14871" width="6.7109375" customWidth="1"/>
    <col min="14872" max="14872" width="7" customWidth="1"/>
    <col min="15105" max="15105" width="8.7109375" customWidth="1"/>
    <col min="15106" max="15106" width="32" customWidth="1"/>
    <col min="15107" max="15107" width="1" customWidth="1"/>
    <col min="15108" max="15109" width="8.7109375" customWidth="1"/>
    <col min="15110" max="15110" width="11" customWidth="1"/>
    <col min="15111" max="15111" width="10.85546875" customWidth="1"/>
    <col min="15112" max="15112" width="10.28515625" customWidth="1"/>
    <col min="15113" max="15113" width="11" customWidth="1"/>
    <col min="15114" max="15114" width="9.85546875" customWidth="1"/>
    <col min="15115" max="15115" width="10.7109375" customWidth="1"/>
    <col min="15116" max="15116" width="10.42578125" customWidth="1"/>
    <col min="15117" max="15117" width="6.140625" customWidth="1"/>
    <col min="15118" max="15118" width="7.7109375" customWidth="1"/>
    <col min="15119" max="15119" width="5.140625" customWidth="1"/>
    <col min="15120" max="15120" width="6.7109375" customWidth="1"/>
    <col min="15121" max="15121" width="9.140625" customWidth="1"/>
    <col min="15122" max="15122" width="4.28515625" customWidth="1"/>
    <col min="15123" max="15123" width="4.42578125" customWidth="1"/>
    <col min="15124" max="15124" width="4.28515625" customWidth="1"/>
    <col min="15125" max="15125" width="6" customWidth="1"/>
    <col min="15126" max="15126" width="6.85546875" customWidth="1"/>
    <col min="15127" max="15127" width="6.7109375" customWidth="1"/>
    <col min="15128" max="15128" width="7" customWidth="1"/>
    <col min="15361" max="15361" width="8.7109375" customWidth="1"/>
    <col min="15362" max="15362" width="32" customWidth="1"/>
    <col min="15363" max="15363" width="1" customWidth="1"/>
    <col min="15364" max="15365" width="8.7109375" customWidth="1"/>
    <col min="15366" max="15366" width="11" customWidth="1"/>
    <col min="15367" max="15367" width="10.85546875" customWidth="1"/>
    <col min="15368" max="15368" width="10.28515625" customWidth="1"/>
    <col min="15369" max="15369" width="11" customWidth="1"/>
    <col min="15370" max="15370" width="9.85546875" customWidth="1"/>
    <col min="15371" max="15371" width="10.7109375" customWidth="1"/>
    <col min="15372" max="15372" width="10.42578125" customWidth="1"/>
    <col min="15373" max="15373" width="6.140625" customWidth="1"/>
    <col min="15374" max="15374" width="7.7109375" customWidth="1"/>
    <col min="15375" max="15375" width="5.140625" customWidth="1"/>
    <col min="15376" max="15376" width="6.7109375" customWidth="1"/>
    <col min="15377" max="15377" width="9.140625" customWidth="1"/>
    <col min="15378" max="15378" width="4.28515625" customWidth="1"/>
    <col min="15379" max="15379" width="4.42578125" customWidth="1"/>
    <col min="15380" max="15380" width="4.28515625" customWidth="1"/>
    <col min="15381" max="15381" width="6" customWidth="1"/>
    <col min="15382" max="15382" width="6.85546875" customWidth="1"/>
    <col min="15383" max="15383" width="6.7109375" customWidth="1"/>
    <col min="15384" max="15384" width="7" customWidth="1"/>
    <col min="15617" max="15617" width="8.7109375" customWidth="1"/>
    <col min="15618" max="15618" width="32" customWidth="1"/>
    <col min="15619" max="15619" width="1" customWidth="1"/>
    <col min="15620" max="15621" width="8.7109375" customWidth="1"/>
    <col min="15622" max="15622" width="11" customWidth="1"/>
    <col min="15623" max="15623" width="10.85546875" customWidth="1"/>
    <col min="15624" max="15624" width="10.28515625" customWidth="1"/>
    <col min="15625" max="15625" width="11" customWidth="1"/>
    <col min="15626" max="15626" width="9.85546875" customWidth="1"/>
    <col min="15627" max="15627" width="10.7109375" customWidth="1"/>
    <col min="15628" max="15628" width="10.42578125" customWidth="1"/>
    <col min="15629" max="15629" width="6.140625" customWidth="1"/>
    <col min="15630" max="15630" width="7.7109375" customWidth="1"/>
    <col min="15631" max="15631" width="5.140625" customWidth="1"/>
    <col min="15632" max="15632" width="6.7109375" customWidth="1"/>
    <col min="15633" max="15633" width="9.140625" customWidth="1"/>
    <col min="15634" max="15634" width="4.28515625" customWidth="1"/>
    <col min="15635" max="15635" width="4.42578125" customWidth="1"/>
    <col min="15636" max="15636" width="4.28515625" customWidth="1"/>
    <col min="15637" max="15637" width="6" customWidth="1"/>
    <col min="15638" max="15638" width="6.85546875" customWidth="1"/>
    <col min="15639" max="15639" width="6.7109375" customWidth="1"/>
    <col min="15640" max="15640" width="7" customWidth="1"/>
    <col min="15873" max="15873" width="8.7109375" customWidth="1"/>
    <col min="15874" max="15874" width="32" customWidth="1"/>
    <col min="15875" max="15875" width="1" customWidth="1"/>
    <col min="15876" max="15877" width="8.7109375" customWidth="1"/>
    <col min="15878" max="15878" width="11" customWidth="1"/>
    <col min="15879" max="15879" width="10.85546875" customWidth="1"/>
    <col min="15880" max="15880" width="10.28515625" customWidth="1"/>
    <col min="15881" max="15881" width="11" customWidth="1"/>
    <col min="15882" max="15882" width="9.85546875" customWidth="1"/>
    <col min="15883" max="15883" width="10.7109375" customWidth="1"/>
    <col min="15884" max="15884" width="10.42578125" customWidth="1"/>
    <col min="15885" max="15885" width="6.140625" customWidth="1"/>
    <col min="15886" max="15886" width="7.7109375" customWidth="1"/>
    <col min="15887" max="15887" width="5.140625" customWidth="1"/>
    <col min="15888" max="15888" width="6.7109375" customWidth="1"/>
    <col min="15889" max="15889" width="9.140625" customWidth="1"/>
    <col min="15890" max="15890" width="4.28515625" customWidth="1"/>
    <col min="15891" max="15891" width="4.42578125" customWidth="1"/>
    <col min="15892" max="15892" width="4.28515625" customWidth="1"/>
    <col min="15893" max="15893" width="6" customWidth="1"/>
    <col min="15894" max="15894" width="6.85546875" customWidth="1"/>
    <col min="15895" max="15895" width="6.7109375" customWidth="1"/>
    <col min="15896" max="15896" width="7" customWidth="1"/>
    <col min="16129" max="16129" width="8.7109375" customWidth="1"/>
    <col min="16130" max="16130" width="32" customWidth="1"/>
    <col min="16131" max="16131" width="1" customWidth="1"/>
    <col min="16132" max="16133" width="8.7109375" customWidth="1"/>
    <col min="16134" max="16134" width="11" customWidth="1"/>
    <col min="16135" max="16135" width="10.85546875" customWidth="1"/>
    <col min="16136" max="16136" width="10.28515625" customWidth="1"/>
    <col min="16137" max="16137" width="11" customWidth="1"/>
    <col min="16138" max="16138" width="9.85546875" customWidth="1"/>
    <col min="16139" max="16139" width="10.7109375" customWidth="1"/>
    <col min="16140" max="16140" width="10.42578125" customWidth="1"/>
    <col min="16141" max="16141" width="6.140625" customWidth="1"/>
    <col min="16142" max="16142" width="7.7109375" customWidth="1"/>
    <col min="16143" max="16143" width="5.140625" customWidth="1"/>
    <col min="16144" max="16144" width="6.7109375" customWidth="1"/>
    <col min="16145" max="16145" width="9.140625" customWidth="1"/>
    <col min="16146" max="16146" width="4.28515625" customWidth="1"/>
    <col min="16147" max="16147" width="4.42578125" customWidth="1"/>
    <col min="16148" max="16148" width="4.28515625" customWidth="1"/>
    <col min="16149" max="16149" width="6" customWidth="1"/>
    <col min="16150" max="16150" width="6.85546875" customWidth="1"/>
    <col min="16151" max="16151" width="6.7109375" customWidth="1"/>
    <col min="16152" max="16152" width="7" customWidth="1"/>
  </cols>
  <sheetData>
    <row r="1" spans="1:24" ht="20.25" x14ac:dyDescent="0.3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</row>
    <row r="2" spans="1:24" ht="15.6" customHeight="1" thickBot="1" x14ac:dyDescent="0.25">
      <c r="A2" s="186" t="s">
        <v>121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</row>
    <row r="3" spans="1:24" ht="12.75" customHeight="1" x14ac:dyDescent="0.2">
      <c r="A3" s="187" t="s">
        <v>79</v>
      </c>
      <c r="B3" s="132" t="s">
        <v>80</v>
      </c>
      <c r="C3" s="190" t="s">
        <v>81</v>
      </c>
      <c r="D3" s="193" t="s">
        <v>82</v>
      </c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4"/>
      <c r="V3" s="197" t="s">
        <v>83</v>
      </c>
      <c r="W3" s="198"/>
      <c r="X3" s="141"/>
    </row>
    <row r="4" spans="1:24" ht="4.9000000000000004" customHeight="1" thickBot="1" x14ac:dyDescent="0.25">
      <c r="A4" s="188"/>
      <c r="B4" s="133"/>
      <c r="C4" s="191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6"/>
      <c r="V4" s="199"/>
      <c r="W4" s="200"/>
      <c r="X4" s="201"/>
    </row>
    <row r="5" spans="1:24" ht="13.15" customHeight="1" thickBot="1" x14ac:dyDescent="0.25">
      <c r="A5" s="188"/>
      <c r="B5" s="133"/>
      <c r="C5" s="191"/>
      <c r="D5" s="202" t="s">
        <v>84</v>
      </c>
      <c r="E5" s="147"/>
      <c r="F5" s="146" t="s">
        <v>85</v>
      </c>
      <c r="G5" s="147"/>
      <c r="H5" s="146" t="s">
        <v>86</v>
      </c>
      <c r="I5" s="147"/>
      <c r="J5" s="148" t="s">
        <v>87</v>
      </c>
      <c r="K5" s="149"/>
      <c r="L5" s="170" t="s">
        <v>88</v>
      </c>
      <c r="M5" s="173" t="s">
        <v>89</v>
      </c>
      <c r="N5" s="174"/>
      <c r="O5" s="174"/>
      <c r="P5" s="175"/>
      <c r="Q5" s="176" t="s">
        <v>90</v>
      </c>
      <c r="R5" s="179" t="s">
        <v>91</v>
      </c>
      <c r="S5" s="180"/>
      <c r="T5" s="180"/>
      <c r="U5" s="181"/>
      <c r="V5" s="164" t="s">
        <v>6</v>
      </c>
      <c r="W5" s="164" t="s">
        <v>92</v>
      </c>
      <c r="X5" s="164" t="s">
        <v>8</v>
      </c>
    </row>
    <row r="6" spans="1:24" ht="13.7" customHeight="1" thickBot="1" x14ac:dyDescent="0.25">
      <c r="A6" s="188"/>
      <c r="B6" s="133"/>
      <c r="C6" s="191"/>
      <c r="D6" s="124" t="s">
        <v>93</v>
      </c>
      <c r="E6" s="159" t="s">
        <v>12</v>
      </c>
      <c r="F6" s="124" t="s">
        <v>93</v>
      </c>
      <c r="G6" s="159" t="s">
        <v>12</v>
      </c>
      <c r="H6" s="121" t="s">
        <v>93</v>
      </c>
      <c r="I6" s="167" t="s">
        <v>12</v>
      </c>
      <c r="J6" s="124" t="s">
        <v>93</v>
      </c>
      <c r="K6" s="159" t="s">
        <v>12</v>
      </c>
      <c r="L6" s="171"/>
      <c r="M6" s="203" t="s">
        <v>84</v>
      </c>
      <c r="N6" s="203" t="s">
        <v>94</v>
      </c>
      <c r="O6" s="203" t="s">
        <v>95</v>
      </c>
      <c r="P6" s="203" t="s">
        <v>96</v>
      </c>
      <c r="Q6" s="177"/>
      <c r="R6" s="182"/>
      <c r="S6" s="183"/>
      <c r="T6" s="183"/>
      <c r="U6" s="184"/>
      <c r="V6" s="165"/>
      <c r="W6" s="165"/>
      <c r="X6" s="165"/>
    </row>
    <row r="7" spans="1:24" ht="12.75" customHeight="1" x14ac:dyDescent="0.2">
      <c r="A7" s="188"/>
      <c r="B7" s="133"/>
      <c r="C7" s="191"/>
      <c r="D7" s="125"/>
      <c r="E7" s="160"/>
      <c r="F7" s="125"/>
      <c r="G7" s="160"/>
      <c r="H7" s="122"/>
      <c r="I7" s="168"/>
      <c r="J7" s="125"/>
      <c r="K7" s="160"/>
      <c r="L7" s="171"/>
      <c r="M7" s="203"/>
      <c r="N7" s="203"/>
      <c r="O7" s="203"/>
      <c r="P7" s="203"/>
      <c r="Q7" s="177"/>
      <c r="R7" s="124" t="s">
        <v>97</v>
      </c>
      <c r="S7" s="124" t="s">
        <v>98</v>
      </c>
      <c r="T7" s="124" t="s">
        <v>99</v>
      </c>
      <c r="U7" s="159" t="s">
        <v>100</v>
      </c>
      <c r="V7" s="165"/>
      <c r="W7" s="165"/>
      <c r="X7" s="165"/>
    </row>
    <row r="8" spans="1:24" ht="15.6" customHeight="1" x14ac:dyDescent="0.2">
      <c r="A8" s="188"/>
      <c r="B8" s="133"/>
      <c r="C8" s="191"/>
      <c r="D8" s="125"/>
      <c r="E8" s="160"/>
      <c r="F8" s="125"/>
      <c r="G8" s="160"/>
      <c r="H8" s="122"/>
      <c r="I8" s="168"/>
      <c r="J8" s="125"/>
      <c r="K8" s="160"/>
      <c r="L8" s="171"/>
      <c r="M8" s="203"/>
      <c r="N8" s="203"/>
      <c r="O8" s="203"/>
      <c r="P8" s="203"/>
      <c r="Q8" s="177"/>
      <c r="R8" s="125"/>
      <c r="S8" s="125"/>
      <c r="T8" s="125"/>
      <c r="U8" s="160"/>
      <c r="V8" s="165"/>
      <c r="W8" s="165"/>
      <c r="X8" s="165"/>
    </row>
    <row r="9" spans="1:24" ht="67.150000000000006" customHeight="1" thickBot="1" x14ac:dyDescent="0.25">
      <c r="A9" s="189"/>
      <c r="B9" s="134"/>
      <c r="C9" s="192"/>
      <c r="D9" s="126"/>
      <c r="E9" s="161"/>
      <c r="F9" s="126"/>
      <c r="G9" s="161"/>
      <c r="H9" s="123"/>
      <c r="I9" s="169"/>
      <c r="J9" s="126"/>
      <c r="K9" s="161"/>
      <c r="L9" s="172"/>
      <c r="M9" s="204"/>
      <c r="N9" s="204"/>
      <c r="O9" s="204"/>
      <c r="P9" s="204"/>
      <c r="Q9" s="178"/>
      <c r="R9" s="126"/>
      <c r="S9" s="126"/>
      <c r="T9" s="126"/>
      <c r="U9" s="161"/>
      <c r="V9" s="166"/>
      <c r="W9" s="166"/>
      <c r="X9" s="166"/>
    </row>
    <row r="10" spans="1:24" ht="13.5" thickBot="1" x14ac:dyDescent="0.25">
      <c r="A10" s="30">
        <v>1</v>
      </c>
      <c r="B10" s="31" t="s">
        <v>13</v>
      </c>
      <c r="C10" s="3"/>
      <c r="D10" s="30">
        <v>3</v>
      </c>
      <c r="E10" s="30">
        <v>4</v>
      </c>
      <c r="F10" s="30">
        <v>5</v>
      </c>
      <c r="G10" s="30">
        <v>6</v>
      </c>
      <c r="H10" s="30">
        <v>7</v>
      </c>
      <c r="I10" s="30">
        <v>8</v>
      </c>
      <c r="J10" s="30">
        <v>9</v>
      </c>
      <c r="K10" s="32">
        <v>10</v>
      </c>
      <c r="L10" s="30">
        <v>11</v>
      </c>
      <c r="M10" s="32">
        <v>12</v>
      </c>
      <c r="N10" s="30">
        <v>13</v>
      </c>
      <c r="O10" s="30">
        <v>14</v>
      </c>
      <c r="P10" s="30">
        <v>15</v>
      </c>
      <c r="Q10" s="33">
        <v>16</v>
      </c>
      <c r="R10" s="30">
        <v>17</v>
      </c>
      <c r="S10" s="32">
        <v>18</v>
      </c>
      <c r="T10" s="32">
        <v>19</v>
      </c>
      <c r="U10" s="30">
        <v>20</v>
      </c>
      <c r="V10" s="32">
        <v>21</v>
      </c>
      <c r="W10" s="30">
        <v>22</v>
      </c>
      <c r="X10" s="30">
        <v>23</v>
      </c>
    </row>
    <row r="11" spans="1:24" x14ac:dyDescent="0.2">
      <c r="A11" s="34">
        <v>5</v>
      </c>
      <c r="B11" s="35" t="s">
        <v>14</v>
      </c>
      <c r="C11" s="36">
        <v>5.12</v>
      </c>
      <c r="D11" s="37">
        <f>[2]ввод!C7</f>
        <v>7</v>
      </c>
      <c r="E11" s="38">
        <f>D11/C11</f>
        <v>1.3671875</v>
      </c>
      <c r="F11" s="39">
        <f>[2]ввод!G7</f>
        <v>60</v>
      </c>
      <c r="G11" s="38">
        <f>F11/C11</f>
        <v>11.71875</v>
      </c>
      <c r="H11" s="39">
        <f>[2]ввод!K7</f>
        <v>0</v>
      </c>
      <c r="I11" s="38">
        <f>H11/C11</f>
        <v>0</v>
      </c>
      <c r="J11" s="37">
        <f>[2]ввод!O7</f>
        <v>246</v>
      </c>
      <c r="K11" s="38">
        <f>J11/C11</f>
        <v>48.046875</v>
      </c>
      <c r="L11" s="38">
        <f>E11+G11+I11+K11</f>
        <v>61.1328125</v>
      </c>
      <c r="M11" s="39">
        <f>[2]ввод!Q7</f>
        <v>8</v>
      </c>
      <c r="N11" s="39">
        <f>[2]ввод!R7</f>
        <v>326</v>
      </c>
      <c r="O11" s="39">
        <f>[2]ввод!S7</f>
        <v>1</v>
      </c>
      <c r="P11" s="39">
        <f>[2]ввод!T7</f>
        <v>20</v>
      </c>
      <c r="Q11" s="40">
        <f>L11+M11/C11+N11/C11+O11/C11+P11/C11</f>
        <v>130.46875</v>
      </c>
      <c r="R11" s="37">
        <f>[2]ввод!D7</f>
        <v>0</v>
      </c>
      <c r="S11" s="37">
        <f>[2]ввод!H7</f>
        <v>0</v>
      </c>
      <c r="T11" s="37">
        <f>[2]ввод!L7</f>
        <v>0</v>
      </c>
      <c r="U11" s="37">
        <f>[2]ввод!P7</f>
        <v>0</v>
      </c>
      <c r="V11" s="37">
        <f>[2]ввод!E7</f>
        <v>3</v>
      </c>
      <c r="W11" s="37">
        <f>[2]ввод!I7</f>
        <v>15</v>
      </c>
      <c r="X11" s="41">
        <f>[2]ввод!M7</f>
        <v>0</v>
      </c>
    </row>
    <row r="12" spans="1:24" ht="13.5" thickBot="1" x14ac:dyDescent="0.25">
      <c r="A12" s="42">
        <v>6</v>
      </c>
      <c r="B12" s="43" t="s">
        <v>14</v>
      </c>
      <c r="C12" s="36">
        <v>5.12</v>
      </c>
      <c r="D12" s="44">
        <f>[2]ввод!C8</f>
        <v>3</v>
      </c>
      <c r="E12" s="45">
        <f>D12/C12</f>
        <v>0.5859375</v>
      </c>
      <c r="F12" s="46">
        <f>[2]ввод!G8</f>
        <v>48</v>
      </c>
      <c r="G12" s="45">
        <f>F12/C12</f>
        <v>9.375</v>
      </c>
      <c r="H12" s="46">
        <f>[2]ввод!K8</f>
        <v>0</v>
      </c>
      <c r="I12" s="45">
        <f>H12/C12</f>
        <v>0</v>
      </c>
      <c r="J12" s="44">
        <f>[2]ввод!O8</f>
        <v>98</v>
      </c>
      <c r="K12" s="45">
        <f>J12/C12</f>
        <v>19.140625</v>
      </c>
      <c r="L12" s="45">
        <f>E12+G12+I12+K12</f>
        <v>29.1015625</v>
      </c>
      <c r="M12" s="46">
        <f>[2]ввод!Q8</f>
        <v>3</v>
      </c>
      <c r="N12" s="46">
        <f>[2]ввод!R8</f>
        <v>615</v>
      </c>
      <c r="O12" s="46">
        <f>[2]ввод!S8</f>
        <v>0</v>
      </c>
      <c r="P12" s="46">
        <f>[2]ввод!T8</f>
        <v>7</v>
      </c>
      <c r="Q12" s="47">
        <f>L12+M12/C12+N12/C12+O12/C12+P12/C12</f>
        <v>151.171875</v>
      </c>
      <c r="R12" s="44">
        <f>[2]ввод!D8</f>
        <v>0</v>
      </c>
      <c r="S12" s="44">
        <f>[2]ввод!H8</f>
        <v>0</v>
      </c>
      <c r="T12" s="44">
        <f>[2]ввод!L8</f>
        <v>0</v>
      </c>
      <c r="U12" s="44">
        <f>[2]ввод!P8</f>
        <v>0</v>
      </c>
      <c r="V12" s="44">
        <f>[2]ввод!E8</f>
        <v>1</v>
      </c>
      <c r="W12" s="44">
        <f>[2]ввод!I8</f>
        <v>10</v>
      </c>
      <c r="X12" s="48">
        <f>[2]ввод!M8</f>
        <v>0</v>
      </c>
    </row>
    <row r="13" spans="1:24" ht="15" customHeight="1" thickBot="1" x14ac:dyDescent="0.25">
      <c r="A13" s="162" t="s">
        <v>101</v>
      </c>
      <c r="B13" s="163"/>
      <c r="C13" s="36">
        <v>5.12</v>
      </c>
      <c r="D13" s="49">
        <f>D11+D12</f>
        <v>10</v>
      </c>
      <c r="E13" s="50">
        <f>D13/C13/COUNT(C11:C12)</f>
        <v>0.9765625</v>
      </c>
      <c r="F13" s="51">
        <f>F11+F12</f>
        <v>108</v>
      </c>
      <c r="G13" s="50">
        <f>F13/C13/COUNT(C11:C12)</f>
        <v>10.546875</v>
      </c>
      <c r="H13" s="51">
        <f>H11+H12</f>
        <v>0</v>
      </c>
      <c r="I13" s="50">
        <f>H13/C13/COUNT(C11:C12)</f>
        <v>0</v>
      </c>
      <c r="J13" s="49">
        <f>J11+J12</f>
        <v>344</v>
      </c>
      <c r="K13" s="50">
        <f>J13/C13/COUNT(C11:C12)</f>
        <v>33.59375</v>
      </c>
      <c r="L13" s="50">
        <f t="shared" ref="L13:L76" si="0">E13+G13+I13+K13</f>
        <v>45.1171875</v>
      </c>
      <c r="M13" s="49">
        <f>M11+M12</f>
        <v>11</v>
      </c>
      <c r="N13" s="49">
        <f>N11+N12</f>
        <v>941</v>
      </c>
      <c r="O13" s="49">
        <f>O11+O12</f>
        <v>1</v>
      </c>
      <c r="P13" s="49">
        <f>P11+P12</f>
        <v>27</v>
      </c>
      <c r="Q13" s="52">
        <f>L13+M13/C13/COUNT(C11:C12)+N13/C13/COUNT(C11:C12)+O13/C13/COUNT(C11:C12)+P13/C13/COUNT(C11:C12)</f>
        <v>140.8203125</v>
      </c>
      <c r="R13" s="49">
        <f t="shared" ref="R13:X13" si="1">R11+R12</f>
        <v>0</v>
      </c>
      <c r="S13" s="49">
        <f t="shared" si="1"/>
        <v>0</v>
      </c>
      <c r="T13" s="49">
        <f t="shared" si="1"/>
        <v>0</v>
      </c>
      <c r="U13" s="49">
        <f t="shared" si="1"/>
        <v>0</v>
      </c>
      <c r="V13" s="49">
        <f t="shared" si="1"/>
        <v>4</v>
      </c>
      <c r="W13" s="49">
        <f t="shared" si="1"/>
        <v>25</v>
      </c>
      <c r="X13" s="53">
        <f t="shared" si="1"/>
        <v>0</v>
      </c>
    </row>
    <row r="14" spans="1:24" x14ac:dyDescent="0.2">
      <c r="A14" s="54">
        <v>8</v>
      </c>
      <c r="B14" s="55" t="s">
        <v>16</v>
      </c>
      <c r="C14" s="36">
        <v>5.12</v>
      </c>
      <c r="D14" s="56">
        <f>[2]ввод!C10</f>
        <v>11</v>
      </c>
      <c r="E14" s="57">
        <f>D14/C14</f>
        <v>2.1484375</v>
      </c>
      <c r="F14" s="58">
        <f>[2]ввод!G10</f>
        <v>53</v>
      </c>
      <c r="G14" s="57">
        <f>F14/C14</f>
        <v>10.3515625</v>
      </c>
      <c r="H14" s="58">
        <f>[2]ввод!K10</f>
        <v>0</v>
      </c>
      <c r="I14" s="57">
        <f>H14/C14</f>
        <v>0</v>
      </c>
      <c r="J14" s="56">
        <f>[2]ввод!O10</f>
        <v>303</v>
      </c>
      <c r="K14" s="57">
        <f>J14/C14</f>
        <v>59.1796875</v>
      </c>
      <c r="L14" s="57">
        <f t="shared" si="0"/>
        <v>71.6796875</v>
      </c>
      <c r="M14" s="58">
        <f>[2]ввод!Q10</f>
        <v>4</v>
      </c>
      <c r="N14" s="58">
        <f>[2]ввод!R10</f>
        <v>496</v>
      </c>
      <c r="O14" s="58">
        <f>[2]ввод!S10</f>
        <v>0</v>
      </c>
      <c r="P14" s="58">
        <f>[2]ввод!T10</f>
        <v>41</v>
      </c>
      <c r="Q14" s="59">
        <f>L14+M14/C14+N14/C14+O14/C14+P14/C14</f>
        <v>177.34375</v>
      </c>
      <c r="R14" s="56">
        <f>[2]ввод!D10</f>
        <v>0</v>
      </c>
      <c r="S14" s="56">
        <f>[2]ввод!H10</f>
        <v>0</v>
      </c>
      <c r="T14" s="56">
        <f>[2]ввод!L10</f>
        <v>0</v>
      </c>
      <c r="U14" s="56">
        <f>[2]ввод!P10</f>
        <v>0</v>
      </c>
      <c r="V14" s="56">
        <f>[2]ввод!E10</f>
        <v>4</v>
      </c>
      <c r="W14" s="56">
        <f>[2]ввод!I10</f>
        <v>13</v>
      </c>
      <c r="X14" s="60">
        <f>[2]ввод!M10</f>
        <v>0</v>
      </c>
    </row>
    <row r="15" spans="1:24" x14ac:dyDescent="0.2">
      <c r="A15" s="13">
        <v>10</v>
      </c>
      <c r="B15" s="61" t="s">
        <v>16</v>
      </c>
      <c r="C15" s="36">
        <v>5.12</v>
      </c>
      <c r="D15" s="62">
        <f>[2]ввод!C12</f>
        <v>10</v>
      </c>
      <c r="E15" s="63">
        <f>D15/C15</f>
        <v>1.953125</v>
      </c>
      <c r="F15" s="64">
        <f>[2]ввод!G12</f>
        <v>67</v>
      </c>
      <c r="G15" s="63">
        <f>F15/C15</f>
        <v>13.0859375</v>
      </c>
      <c r="H15" s="64">
        <f>[2]ввод!K12</f>
        <v>0</v>
      </c>
      <c r="I15" s="63">
        <f>H15/C15</f>
        <v>0</v>
      </c>
      <c r="J15" s="62">
        <f>[2]ввод!O12</f>
        <v>221</v>
      </c>
      <c r="K15" s="63">
        <f>J15/C15</f>
        <v>43.1640625</v>
      </c>
      <c r="L15" s="63">
        <f t="shared" si="0"/>
        <v>58.203125</v>
      </c>
      <c r="M15" s="64">
        <f>[2]ввод!Q12</f>
        <v>1</v>
      </c>
      <c r="N15" s="64">
        <f>[2]ввод!R12</f>
        <v>730</v>
      </c>
      <c r="O15" s="64">
        <f>[2]ввод!S12</f>
        <v>2</v>
      </c>
      <c r="P15" s="64">
        <f>[2]ввод!T12</f>
        <v>22</v>
      </c>
      <c r="Q15" s="65">
        <f>L15+M15/C15+N15/C15+O15/C15+P15/C15</f>
        <v>205.6640625</v>
      </c>
      <c r="R15" s="62">
        <f>[2]ввод!D12</f>
        <v>0</v>
      </c>
      <c r="S15" s="62">
        <f>[2]ввод!H12</f>
        <v>0</v>
      </c>
      <c r="T15" s="62">
        <f>[2]ввод!L12</f>
        <v>0</v>
      </c>
      <c r="U15" s="62">
        <f>[2]ввод!P12</f>
        <v>0</v>
      </c>
      <c r="V15" s="62">
        <f>[2]ввод!E12</f>
        <v>5</v>
      </c>
      <c r="W15" s="62">
        <f>[2]ввод!I12</f>
        <v>18</v>
      </c>
      <c r="X15" s="66">
        <f>[2]ввод!M12</f>
        <v>0</v>
      </c>
    </row>
    <row r="16" spans="1:24" ht="13.5" thickBot="1" x14ac:dyDescent="0.25">
      <c r="A16" s="42">
        <v>73</v>
      </c>
      <c r="B16" s="43" t="s">
        <v>16</v>
      </c>
      <c r="C16" s="36">
        <v>5.12</v>
      </c>
      <c r="D16" s="44">
        <f>[2]ввод!C75</f>
        <v>12</v>
      </c>
      <c r="E16" s="45">
        <f>D16/C16</f>
        <v>2.34375</v>
      </c>
      <c r="F16" s="46">
        <f>[2]ввод!G75</f>
        <v>60</v>
      </c>
      <c r="G16" s="45">
        <f>F16/C16</f>
        <v>11.71875</v>
      </c>
      <c r="H16" s="46">
        <f>[2]ввод!K75</f>
        <v>0</v>
      </c>
      <c r="I16" s="45">
        <f>H16/C16</f>
        <v>0</v>
      </c>
      <c r="J16" s="44">
        <f>[2]ввод!O75</f>
        <v>227</v>
      </c>
      <c r="K16" s="45">
        <f>J16/C16</f>
        <v>44.3359375</v>
      </c>
      <c r="L16" s="45">
        <f t="shared" si="0"/>
        <v>58.3984375</v>
      </c>
      <c r="M16" s="46">
        <f>[2]ввод!Q75</f>
        <v>2</v>
      </c>
      <c r="N16" s="46">
        <f>[2]ввод!R75</f>
        <v>415</v>
      </c>
      <c r="O16" s="46">
        <f>[2]ввод!S75</f>
        <v>2</v>
      </c>
      <c r="P16" s="46">
        <f>[2]ввод!T75</f>
        <v>10</v>
      </c>
      <c r="Q16" s="47">
        <f>L16+M16/C16+N16/C16+O16/C16+P16/C16</f>
        <v>142.1875</v>
      </c>
      <c r="R16" s="44">
        <f>[2]ввод!D75</f>
        <v>0</v>
      </c>
      <c r="S16" s="44">
        <f>[2]ввод!H75</f>
        <v>0</v>
      </c>
      <c r="T16" s="44">
        <f>[2]ввод!L75</f>
        <v>0</v>
      </c>
      <c r="U16" s="44">
        <f>[2]ввод!P75</f>
        <v>0</v>
      </c>
      <c r="V16" s="44">
        <f>[2]ввод!E75</f>
        <v>3</v>
      </c>
      <c r="W16" s="44">
        <f>[2]ввод!I75</f>
        <v>10</v>
      </c>
      <c r="X16" s="48">
        <f>[2]ввод!M75</f>
        <v>0</v>
      </c>
    </row>
    <row r="17" spans="1:24" ht="13.7" customHeight="1" thickBot="1" x14ac:dyDescent="0.25">
      <c r="A17" s="162" t="s">
        <v>102</v>
      </c>
      <c r="B17" s="163"/>
      <c r="C17" s="36">
        <v>5.12</v>
      </c>
      <c r="D17" s="49">
        <f>SUM(D14:D16)</f>
        <v>33</v>
      </c>
      <c r="E17" s="50">
        <f>D17/C17/COUNT(C14:C16)</f>
        <v>2.1484375</v>
      </c>
      <c r="F17" s="49">
        <f>SUM(F14:F16)</f>
        <v>180</v>
      </c>
      <c r="G17" s="50">
        <f>F17/C17/COUNT(C14:C16)</f>
        <v>11.71875</v>
      </c>
      <c r="H17" s="49">
        <f>SUM(H14:H16)</f>
        <v>0</v>
      </c>
      <c r="I17" s="50">
        <f>H17/C17/COUNT(C14:C16)</f>
        <v>0</v>
      </c>
      <c r="J17" s="49">
        <f>SUM(J14:J16)</f>
        <v>751</v>
      </c>
      <c r="K17" s="50">
        <f>J17/C17/COUNT(C14:C16)</f>
        <v>48.893229166666664</v>
      </c>
      <c r="L17" s="50">
        <f t="shared" si="0"/>
        <v>62.760416666666664</v>
      </c>
      <c r="M17" s="49">
        <f>SUM(M14:M16)</f>
        <v>7</v>
      </c>
      <c r="N17" s="49">
        <f>SUM(N14:N16)</f>
        <v>1641</v>
      </c>
      <c r="O17" s="49">
        <f>SUM(O14:O16)</f>
        <v>4</v>
      </c>
      <c r="P17" s="49">
        <f>SUM(P14:P16)</f>
        <v>73</v>
      </c>
      <c r="Q17" s="52">
        <f>L17+M17/C17/COUNT(C14:C16)+N17/C17/COUNT(C14:C16)+O17/C17/COUNT(C14:C16)+P17/C17/COUNT(C14:C16)</f>
        <v>175.06510416666663</v>
      </c>
      <c r="R17" s="49">
        <f t="shared" ref="R17:X17" si="2">SUM(R14:R16)</f>
        <v>0</v>
      </c>
      <c r="S17" s="49">
        <f t="shared" si="2"/>
        <v>0</v>
      </c>
      <c r="T17" s="49">
        <f t="shared" si="2"/>
        <v>0</v>
      </c>
      <c r="U17" s="49">
        <f t="shared" si="2"/>
        <v>0</v>
      </c>
      <c r="V17" s="49">
        <f t="shared" si="2"/>
        <v>12</v>
      </c>
      <c r="W17" s="49">
        <f t="shared" si="2"/>
        <v>41</v>
      </c>
      <c r="X17" s="49">
        <f t="shared" si="2"/>
        <v>0</v>
      </c>
    </row>
    <row r="18" spans="1:24" x14ac:dyDescent="0.2">
      <c r="A18" s="54">
        <v>12</v>
      </c>
      <c r="B18" s="55" t="s">
        <v>18</v>
      </c>
      <c r="C18" s="36">
        <v>5.12</v>
      </c>
      <c r="D18" s="56">
        <f>[2]ввод!C14</f>
        <v>14</v>
      </c>
      <c r="E18" s="57">
        <f t="shared" ref="E18:E24" si="3">D18/C18</f>
        <v>2.734375</v>
      </c>
      <c r="F18" s="58">
        <f>[2]ввод!G14</f>
        <v>110</v>
      </c>
      <c r="G18" s="57">
        <f t="shared" ref="G18:G24" si="4">F18/C18</f>
        <v>21.484375</v>
      </c>
      <c r="H18" s="58">
        <f>[2]ввод!K14</f>
        <v>0</v>
      </c>
      <c r="I18" s="57">
        <f>H18/C18</f>
        <v>0</v>
      </c>
      <c r="J18" s="56">
        <f>[2]ввод!O14</f>
        <v>431</v>
      </c>
      <c r="K18" s="57">
        <f t="shared" ref="K18:K24" si="5">J18/C18</f>
        <v>84.1796875</v>
      </c>
      <c r="L18" s="57">
        <f t="shared" si="0"/>
        <v>108.3984375</v>
      </c>
      <c r="M18" s="58">
        <f>[2]ввод!Q14</f>
        <v>7</v>
      </c>
      <c r="N18" s="58">
        <f>[2]ввод!R14</f>
        <v>284</v>
      </c>
      <c r="O18" s="58">
        <f>[2]ввод!S14</f>
        <v>0</v>
      </c>
      <c r="P18" s="58">
        <f>[2]ввод!T14</f>
        <v>92</v>
      </c>
      <c r="Q18" s="59">
        <f>L18+M18/C18+N18/C18+O18/C18+P18/C18</f>
        <v>183.203125</v>
      </c>
      <c r="R18" s="56">
        <f>[2]ввод!D14</f>
        <v>0</v>
      </c>
      <c r="S18" s="56">
        <f>[2]ввод!H14</f>
        <v>0</v>
      </c>
      <c r="T18" s="56">
        <f>[2]ввод!L14</f>
        <v>0</v>
      </c>
      <c r="U18" s="56">
        <f>[2]ввод!P14</f>
        <v>0</v>
      </c>
      <c r="V18" s="56">
        <f>[2]ввод!E14</f>
        <v>4</v>
      </c>
      <c r="W18" s="56">
        <f>[2]ввод!I14</f>
        <v>18</v>
      </c>
      <c r="X18" s="60">
        <f>[2]ввод!M14</f>
        <v>0</v>
      </c>
    </row>
    <row r="19" spans="1:24" ht="13.5" thickBot="1" x14ac:dyDescent="0.25">
      <c r="A19" s="42">
        <v>47</v>
      </c>
      <c r="B19" s="43" t="s">
        <v>19</v>
      </c>
      <c r="C19" s="36">
        <v>5.12</v>
      </c>
      <c r="D19" s="44">
        <f>[2]ввод!C49</f>
        <v>13</v>
      </c>
      <c r="E19" s="45">
        <f>D19/C19</f>
        <v>2.5390625</v>
      </c>
      <c r="F19" s="46">
        <f>[2]ввод!G49</f>
        <v>31</v>
      </c>
      <c r="G19" s="45">
        <f>F19/C19</f>
        <v>6.0546875</v>
      </c>
      <c r="H19" s="46">
        <f>[2]ввод!K49</f>
        <v>0</v>
      </c>
      <c r="I19" s="45">
        <f>H19/C19</f>
        <v>0</v>
      </c>
      <c r="J19" s="44">
        <f>[2]ввод!O49</f>
        <v>159</v>
      </c>
      <c r="K19" s="45">
        <f>J19/C19</f>
        <v>31.0546875</v>
      </c>
      <c r="L19" s="45">
        <f t="shared" si="0"/>
        <v>39.6484375</v>
      </c>
      <c r="M19" s="46">
        <f>[2]ввод!Q49</f>
        <v>0</v>
      </c>
      <c r="N19" s="46">
        <f>[2]ввод!R49</f>
        <v>199</v>
      </c>
      <c r="O19" s="46">
        <f>[2]ввод!S49</f>
        <v>0</v>
      </c>
      <c r="P19" s="46">
        <f>[2]ввод!T49</f>
        <v>39</v>
      </c>
      <c r="Q19" s="47">
        <f>L19+M19/C19+N19/C19+O19/C19+P19/C19</f>
        <v>86.1328125</v>
      </c>
      <c r="R19" s="44">
        <f>[2]ввод!D49</f>
        <v>0</v>
      </c>
      <c r="S19" s="44">
        <f>[2]ввод!H49</f>
        <v>0</v>
      </c>
      <c r="T19" s="44">
        <f>[2]ввод!L49</f>
        <v>0</v>
      </c>
      <c r="U19" s="44">
        <f>[2]ввод!P49</f>
        <v>0</v>
      </c>
      <c r="V19" s="44">
        <f>[2]ввод!E49</f>
        <v>1</v>
      </c>
      <c r="W19" s="44">
        <f>[2]ввод!I49</f>
        <v>1</v>
      </c>
      <c r="X19" s="48">
        <f>[2]ввод!M49</f>
        <v>0</v>
      </c>
    </row>
    <row r="20" spans="1:24" ht="14.25" customHeight="1" thickBot="1" x14ac:dyDescent="0.25">
      <c r="A20" s="162" t="s">
        <v>103</v>
      </c>
      <c r="B20" s="163"/>
      <c r="C20" s="36">
        <v>5.12</v>
      </c>
      <c r="D20" s="49">
        <f>D18+D19</f>
        <v>27</v>
      </c>
      <c r="E20" s="50">
        <f>D20/C20/COUNT(C18:C19)</f>
        <v>2.63671875</v>
      </c>
      <c r="F20" s="51">
        <f>F18+F19</f>
        <v>141</v>
      </c>
      <c r="G20" s="50">
        <f>F20/C20/COUNT(C18:C19)</f>
        <v>13.76953125</v>
      </c>
      <c r="H20" s="51">
        <f>H18+H19</f>
        <v>0</v>
      </c>
      <c r="I20" s="50">
        <f>H20/C20/COUNT(C18:C19)</f>
        <v>0</v>
      </c>
      <c r="J20" s="49">
        <f>J18+J19</f>
        <v>590</v>
      </c>
      <c r="K20" s="50">
        <f>J20/C20/COUNT(C18:C19)</f>
        <v>57.6171875</v>
      </c>
      <c r="L20" s="50">
        <f t="shared" si="0"/>
        <v>74.0234375</v>
      </c>
      <c r="M20" s="49">
        <f>M18+M19</f>
        <v>7</v>
      </c>
      <c r="N20" s="49">
        <f>N18+N19</f>
        <v>483</v>
      </c>
      <c r="O20" s="49">
        <f>O18+O19</f>
        <v>0</v>
      </c>
      <c r="P20" s="49">
        <f>P18+P19</f>
        <v>131</v>
      </c>
      <c r="Q20" s="52">
        <f>L20+M20/C20/COUNT(C18:C19)+N20/C20/COUNT(C18:C19)+O20/C20/COUNT(C18:C19)+P20/C20/COUNT(C18:C19)</f>
        <v>134.66796875</v>
      </c>
      <c r="R20" s="49">
        <f t="shared" ref="R20:X20" si="6">R18+R19</f>
        <v>0</v>
      </c>
      <c r="S20" s="49">
        <f t="shared" si="6"/>
        <v>0</v>
      </c>
      <c r="T20" s="49">
        <f t="shared" si="6"/>
        <v>0</v>
      </c>
      <c r="U20" s="49">
        <f t="shared" si="6"/>
        <v>0</v>
      </c>
      <c r="V20" s="49">
        <f t="shared" si="6"/>
        <v>5</v>
      </c>
      <c r="W20" s="49">
        <f t="shared" si="6"/>
        <v>19</v>
      </c>
      <c r="X20" s="53">
        <f t="shared" si="6"/>
        <v>0</v>
      </c>
    </row>
    <row r="21" spans="1:24" x14ac:dyDescent="0.2">
      <c r="A21" s="54">
        <v>15</v>
      </c>
      <c r="B21" s="55" t="s">
        <v>21</v>
      </c>
      <c r="C21" s="36">
        <v>5.12</v>
      </c>
      <c r="D21" s="56">
        <f>[2]ввод!C17</f>
        <v>4</v>
      </c>
      <c r="E21" s="57">
        <f t="shared" si="3"/>
        <v>0.78125</v>
      </c>
      <c r="F21" s="58">
        <f>[2]ввод!G17</f>
        <v>73</v>
      </c>
      <c r="G21" s="57">
        <f t="shared" si="4"/>
        <v>14.2578125</v>
      </c>
      <c r="H21" s="58">
        <f>[2]ввод!K17</f>
        <v>0</v>
      </c>
      <c r="I21" s="57">
        <f>H21/C21</f>
        <v>0</v>
      </c>
      <c r="J21" s="56">
        <f>[2]ввод!O17</f>
        <v>319</v>
      </c>
      <c r="K21" s="57">
        <f t="shared" si="5"/>
        <v>62.3046875</v>
      </c>
      <c r="L21" s="57">
        <f t="shared" si="0"/>
        <v>77.34375</v>
      </c>
      <c r="M21" s="58">
        <f>[2]ввод!Q17</f>
        <v>8</v>
      </c>
      <c r="N21" s="58">
        <f>[2]ввод!R17</f>
        <v>406</v>
      </c>
      <c r="O21" s="58">
        <f>[2]ввод!S17</f>
        <v>0</v>
      </c>
      <c r="P21" s="58">
        <f>[2]ввод!T17</f>
        <v>30</v>
      </c>
      <c r="Q21" s="59">
        <f>L21+M21/C21+N21/C21+O21/C21+P21/C21</f>
        <v>164.0625</v>
      </c>
      <c r="R21" s="56">
        <f>[2]ввод!D17</f>
        <v>0</v>
      </c>
      <c r="S21" s="56">
        <f>[2]ввод!H17</f>
        <v>0</v>
      </c>
      <c r="T21" s="56">
        <f>[2]ввод!L17</f>
        <v>0</v>
      </c>
      <c r="U21" s="56">
        <f>[2]ввод!P17</f>
        <v>0</v>
      </c>
      <c r="V21" s="56">
        <f>[2]ввод!E17</f>
        <v>3</v>
      </c>
      <c r="W21" s="56">
        <f>[2]ввод!I17</f>
        <v>9</v>
      </c>
      <c r="X21" s="60">
        <f>[2]ввод!M17</f>
        <v>0</v>
      </c>
    </row>
    <row r="22" spans="1:24" x14ac:dyDescent="0.2">
      <c r="A22" s="13">
        <v>16</v>
      </c>
      <c r="B22" s="61" t="s">
        <v>21</v>
      </c>
      <c r="C22" s="36">
        <v>5.12</v>
      </c>
      <c r="D22" s="62">
        <f>[2]ввод!C18</f>
        <v>12</v>
      </c>
      <c r="E22" s="63">
        <f t="shared" si="3"/>
        <v>2.34375</v>
      </c>
      <c r="F22" s="64">
        <f>[2]ввод!G18</f>
        <v>86</v>
      </c>
      <c r="G22" s="63">
        <f t="shared" si="4"/>
        <v>16.796875</v>
      </c>
      <c r="H22" s="64">
        <f>[2]ввод!K18</f>
        <v>0</v>
      </c>
      <c r="I22" s="63">
        <f>H22/C22</f>
        <v>0</v>
      </c>
      <c r="J22" s="62">
        <f>[2]ввод!O18</f>
        <v>251</v>
      </c>
      <c r="K22" s="63">
        <f t="shared" si="5"/>
        <v>49.0234375</v>
      </c>
      <c r="L22" s="63">
        <f t="shared" si="0"/>
        <v>68.1640625</v>
      </c>
      <c r="M22" s="64">
        <f>[2]ввод!Q18</f>
        <v>3</v>
      </c>
      <c r="N22" s="64">
        <f>[2]ввод!R18</f>
        <v>181</v>
      </c>
      <c r="O22" s="64">
        <f>[2]ввод!S18</f>
        <v>0</v>
      </c>
      <c r="P22" s="64">
        <f>[2]ввод!T18</f>
        <v>13</v>
      </c>
      <c r="Q22" s="65">
        <f>L22+M22/C22+N22/C22+O22/C22+P22/C22</f>
        <v>106.640625</v>
      </c>
      <c r="R22" s="62">
        <f>[2]ввод!D18</f>
        <v>0</v>
      </c>
      <c r="S22" s="62">
        <f>[2]ввод!H18</f>
        <v>0</v>
      </c>
      <c r="T22" s="62">
        <f>[2]ввод!L18</f>
        <v>0</v>
      </c>
      <c r="U22" s="62">
        <f>[2]ввод!P18</f>
        <v>0</v>
      </c>
      <c r="V22" s="62">
        <f>[2]ввод!E18</f>
        <v>1</v>
      </c>
      <c r="W22" s="62">
        <f>[2]ввод!I18</f>
        <v>14</v>
      </c>
      <c r="X22" s="66">
        <f>[2]ввод!M18</f>
        <v>0</v>
      </c>
    </row>
    <row r="23" spans="1:24" x14ac:dyDescent="0.2">
      <c r="A23" s="13">
        <v>17</v>
      </c>
      <c r="B23" s="61" t="s">
        <v>21</v>
      </c>
      <c r="C23" s="36">
        <v>5.12</v>
      </c>
      <c r="D23" s="62">
        <f>[2]ввод!C19</f>
        <v>2</v>
      </c>
      <c r="E23" s="63">
        <f t="shared" si="3"/>
        <v>0.390625</v>
      </c>
      <c r="F23" s="64">
        <f>[2]ввод!G19</f>
        <v>132</v>
      </c>
      <c r="G23" s="63">
        <f t="shared" si="4"/>
        <v>25.78125</v>
      </c>
      <c r="H23" s="64">
        <f>[2]ввод!K19</f>
        <v>0</v>
      </c>
      <c r="I23" s="63">
        <f>H23/C23</f>
        <v>0</v>
      </c>
      <c r="J23" s="62">
        <f>[2]ввод!O19</f>
        <v>237</v>
      </c>
      <c r="K23" s="63">
        <f t="shared" si="5"/>
        <v>46.2890625</v>
      </c>
      <c r="L23" s="63">
        <f t="shared" si="0"/>
        <v>72.4609375</v>
      </c>
      <c r="M23" s="64">
        <f>[2]ввод!Q19</f>
        <v>5</v>
      </c>
      <c r="N23" s="64">
        <f>[2]ввод!R19</f>
        <v>496</v>
      </c>
      <c r="O23" s="64">
        <f>[2]ввод!S19</f>
        <v>0</v>
      </c>
      <c r="P23" s="64">
        <f>[2]ввод!T19</f>
        <v>9</v>
      </c>
      <c r="Q23" s="65">
        <f>L23+M23/C23+N23/C23+O23/C23+P23/C23</f>
        <v>172.0703125</v>
      </c>
      <c r="R23" s="62">
        <f>[2]ввод!D19</f>
        <v>0</v>
      </c>
      <c r="S23" s="62">
        <f>[2]ввод!H19</f>
        <v>0</v>
      </c>
      <c r="T23" s="62">
        <f>[2]ввод!L19</f>
        <v>0</v>
      </c>
      <c r="U23" s="62">
        <f>[2]ввод!P19</f>
        <v>0</v>
      </c>
      <c r="V23" s="62">
        <f>[2]ввод!E19</f>
        <v>2</v>
      </c>
      <c r="W23" s="62">
        <f>[2]ввод!I19</f>
        <v>24</v>
      </c>
      <c r="X23" s="66">
        <f>[2]ввод!M19</f>
        <v>0</v>
      </c>
    </row>
    <row r="24" spans="1:24" x14ac:dyDescent="0.2">
      <c r="A24" s="13">
        <v>18</v>
      </c>
      <c r="B24" s="61" t="s">
        <v>21</v>
      </c>
      <c r="C24" s="36">
        <v>5.12</v>
      </c>
      <c r="D24" s="62">
        <f>[2]ввод!C20</f>
        <v>5</v>
      </c>
      <c r="E24" s="63">
        <f t="shared" si="3"/>
        <v>0.9765625</v>
      </c>
      <c r="F24" s="64">
        <f>[2]ввод!G20</f>
        <v>100</v>
      </c>
      <c r="G24" s="63">
        <f t="shared" si="4"/>
        <v>19.53125</v>
      </c>
      <c r="H24" s="64">
        <f>[2]ввод!K20</f>
        <v>0</v>
      </c>
      <c r="I24" s="63">
        <f>H24/C24</f>
        <v>0</v>
      </c>
      <c r="J24" s="62">
        <f>[2]ввод!O20</f>
        <v>475</v>
      </c>
      <c r="K24" s="63">
        <f t="shared" si="5"/>
        <v>92.7734375</v>
      </c>
      <c r="L24" s="63">
        <f t="shared" si="0"/>
        <v>113.28125</v>
      </c>
      <c r="M24" s="64">
        <f>[2]ввод!Q20</f>
        <v>5</v>
      </c>
      <c r="N24" s="64">
        <f>[2]ввод!R20</f>
        <v>418</v>
      </c>
      <c r="O24" s="64">
        <f>[2]ввод!S20</f>
        <v>0</v>
      </c>
      <c r="P24" s="64">
        <f>[2]ввод!T20</f>
        <v>18</v>
      </c>
      <c r="Q24" s="65">
        <f>L24+M24/C24+N24/C24+O24/C24+P24/C24</f>
        <v>199.4140625</v>
      </c>
      <c r="R24" s="62">
        <f>[2]ввод!D20</f>
        <v>0</v>
      </c>
      <c r="S24" s="62">
        <f>[2]ввод!H20</f>
        <v>0</v>
      </c>
      <c r="T24" s="62">
        <f>[2]ввод!L20</f>
        <v>0</v>
      </c>
      <c r="U24" s="62">
        <f>[2]ввод!P20</f>
        <v>0</v>
      </c>
      <c r="V24" s="62">
        <f>[2]ввод!E20</f>
        <v>3</v>
      </c>
      <c r="W24" s="62">
        <f>[2]ввод!I20</f>
        <v>35</v>
      </c>
      <c r="X24" s="66">
        <f>[2]ввод!M20</f>
        <v>0</v>
      </c>
    </row>
    <row r="25" spans="1:24" ht="13.5" thickBot="1" x14ac:dyDescent="0.25">
      <c r="A25" s="42">
        <v>74</v>
      </c>
      <c r="B25" s="43" t="s">
        <v>21</v>
      </c>
      <c r="C25" s="36">
        <v>5.12</v>
      </c>
      <c r="D25" s="44">
        <f>[2]ввод!C76</f>
        <v>15</v>
      </c>
      <c r="E25" s="45">
        <f>D25/C25</f>
        <v>2.9296875</v>
      </c>
      <c r="F25" s="46">
        <f>[2]ввод!G76</f>
        <v>102</v>
      </c>
      <c r="G25" s="45">
        <f>F25/C25</f>
        <v>19.921875</v>
      </c>
      <c r="H25" s="46">
        <f>[2]ввод!K76</f>
        <v>0</v>
      </c>
      <c r="I25" s="45">
        <f>H25/C25</f>
        <v>0</v>
      </c>
      <c r="J25" s="44">
        <f>[2]ввод!O76</f>
        <v>276</v>
      </c>
      <c r="K25" s="45">
        <f>J25/C25</f>
        <v>53.90625</v>
      </c>
      <c r="L25" s="45">
        <f t="shared" si="0"/>
        <v>76.7578125</v>
      </c>
      <c r="M25" s="46">
        <f>[2]ввод!Q76</f>
        <v>14</v>
      </c>
      <c r="N25" s="46">
        <f>[2]ввод!R76</f>
        <v>456</v>
      </c>
      <c r="O25" s="46">
        <f>[2]ввод!S76</f>
        <v>1</v>
      </c>
      <c r="P25" s="46">
        <f>[2]ввод!T76</f>
        <v>28</v>
      </c>
      <c r="Q25" s="47">
        <f>L25+M25/C25+N25/C25+O25/C25+P25/C25</f>
        <v>174.21875</v>
      </c>
      <c r="R25" s="44">
        <f>[2]ввод!D76</f>
        <v>0</v>
      </c>
      <c r="S25" s="44">
        <f>[2]ввод!H76</f>
        <v>0</v>
      </c>
      <c r="T25" s="44">
        <f>[2]ввод!L76</f>
        <v>0</v>
      </c>
      <c r="U25" s="44">
        <f>[2]ввод!P76</f>
        <v>0</v>
      </c>
      <c r="V25" s="44">
        <f>[2]ввод!E76</f>
        <v>4</v>
      </c>
      <c r="W25" s="44">
        <f>[2]ввод!I76</f>
        <v>13</v>
      </c>
      <c r="X25" s="48">
        <f>[2]ввод!M76</f>
        <v>0</v>
      </c>
    </row>
    <row r="26" spans="1:24" ht="14.25" customHeight="1" thickBot="1" x14ac:dyDescent="0.25">
      <c r="A26" s="162" t="s">
        <v>104</v>
      </c>
      <c r="B26" s="163"/>
      <c r="C26" s="36">
        <v>5.12</v>
      </c>
      <c r="D26" s="49">
        <f>D23+D24+D22+D21+D25</f>
        <v>38</v>
      </c>
      <c r="E26" s="50">
        <f>D26/C26/COUNT(C21:C25)</f>
        <v>1.484375</v>
      </c>
      <c r="F26" s="51">
        <f>F21+F22+F23+F24+F25</f>
        <v>493</v>
      </c>
      <c r="G26" s="50">
        <f>F26/C26/COUNT(C21:C25)</f>
        <v>19.2578125</v>
      </c>
      <c r="H26" s="51">
        <f>H21+H22+H23+H24+H25</f>
        <v>0</v>
      </c>
      <c r="I26" s="50">
        <f>H26/C26/COUNT(C21:C25)</f>
        <v>0</v>
      </c>
      <c r="J26" s="49">
        <f>J23+J24+J22+J21+J25</f>
        <v>1558</v>
      </c>
      <c r="K26" s="50">
        <f>J26/C26/COUNT(C21:C25)</f>
        <v>60.859375</v>
      </c>
      <c r="L26" s="50">
        <f t="shared" si="0"/>
        <v>81.6015625</v>
      </c>
      <c r="M26" s="49">
        <f>M23+M24+M22+M21+M25</f>
        <v>35</v>
      </c>
      <c r="N26" s="49">
        <f>N23+N24+N22+N21+N25</f>
        <v>1957</v>
      </c>
      <c r="O26" s="49">
        <f>O23+O24+O22+O21+O25</f>
        <v>1</v>
      </c>
      <c r="P26" s="49">
        <f>P23+P24+P22+P21+P25</f>
        <v>98</v>
      </c>
      <c r="Q26" s="52">
        <f>L26+M26/C26/COUNT(C21:C25)+N26/C26/COUNT(C21:C25)+O26/C26/COUNT(C21:C25)+P26/C26/COUNT(C21:C25)</f>
        <v>163.28125</v>
      </c>
      <c r="R26" s="49">
        <f>R21+R22+R23+R24+R25</f>
        <v>0</v>
      </c>
      <c r="S26" s="49">
        <f>S21+S22+S23+S24+S25</f>
        <v>0</v>
      </c>
      <c r="T26" s="49">
        <f>T21+T22+T23+T24+T25</f>
        <v>0</v>
      </c>
      <c r="U26" s="49">
        <f>U21+U22+U23+U24+U25</f>
        <v>0</v>
      </c>
      <c r="V26" s="49">
        <f>V21+V22+V23+V24+V25</f>
        <v>13</v>
      </c>
      <c r="W26" s="49">
        <f>W23+W24+W22+W21+W25</f>
        <v>95</v>
      </c>
      <c r="X26" s="53">
        <f>X21+X22+X23+X24+X25</f>
        <v>0</v>
      </c>
    </row>
    <row r="27" spans="1:24" x14ac:dyDescent="0.2">
      <c r="A27" s="54">
        <v>19</v>
      </c>
      <c r="B27" s="55" t="s">
        <v>23</v>
      </c>
      <c r="C27" s="36">
        <v>5.12</v>
      </c>
      <c r="D27" s="56">
        <f>[2]ввод!C21</f>
        <v>3</v>
      </c>
      <c r="E27" s="57">
        <f>D27/C27</f>
        <v>0.5859375</v>
      </c>
      <c r="F27" s="58">
        <f>[2]ввод!G21</f>
        <v>41</v>
      </c>
      <c r="G27" s="57">
        <f>F27/C27</f>
        <v>8.0078125</v>
      </c>
      <c r="H27" s="58">
        <f>[2]ввод!K21</f>
        <v>0</v>
      </c>
      <c r="I27" s="57">
        <f>H27/C27</f>
        <v>0</v>
      </c>
      <c r="J27" s="56">
        <f>[2]ввод!O21</f>
        <v>141</v>
      </c>
      <c r="K27" s="57">
        <f>J27/C27</f>
        <v>27.5390625</v>
      </c>
      <c r="L27" s="57">
        <f t="shared" si="0"/>
        <v>36.1328125</v>
      </c>
      <c r="M27" s="58">
        <f>[2]ввод!Q21</f>
        <v>2</v>
      </c>
      <c r="N27" s="58">
        <f>[2]ввод!R21</f>
        <v>814</v>
      </c>
      <c r="O27" s="58">
        <f>[2]ввод!S21</f>
        <v>1</v>
      </c>
      <c r="P27" s="58">
        <f>[2]ввод!T21</f>
        <v>76</v>
      </c>
      <c r="Q27" s="59">
        <f>L27+M27/C27+N27/C27+O27/C27+P27/C27</f>
        <v>210.546875</v>
      </c>
      <c r="R27" s="56">
        <f>[2]ввод!D21</f>
        <v>0</v>
      </c>
      <c r="S27" s="56">
        <f>[2]ввод!H21</f>
        <v>0</v>
      </c>
      <c r="T27" s="56">
        <f>[2]ввод!L21</f>
        <v>0</v>
      </c>
      <c r="U27" s="56">
        <f>[2]ввод!P21</f>
        <v>0</v>
      </c>
      <c r="V27" s="56">
        <f>[2]ввод!E21</f>
        <v>3</v>
      </c>
      <c r="W27" s="56">
        <f>[2]ввод!I21</f>
        <v>5</v>
      </c>
      <c r="X27" s="60">
        <f>[2]ввод!M21</f>
        <v>0</v>
      </c>
    </row>
    <row r="28" spans="1:24" x14ac:dyDescent="0.2">
      <c r="A28" s="13">
        <v>20</v>
      </c>
      <c r="B28" s="61" t="s">
        <v>23</v>
      </c>
      <c r="C28" s="36">
        <v>5.12</v>
      </c>
      <c r="D28" s="62">
        <f>[2]ввод!C22</f>
        <v>11</v>
      </c>
      <c r="E28" s="63">
        <f>D28/C28</f>
        <v>2.1484375</v>
      </c>
      <c r="F28" s="64">
        <f>[2]ввод!G22</f>
        <v>45</v>
      </c>
      <c r="G28" s="63">
        <f>F28/C28</f>
        <v>8.7890625</v>
      </c>
      <c r="H28" s="64">
        <f>[2]ввод!K22</f>
        <v>0</v>
      </c>
      <c r="I28" s="63">
        <f>H28/C28</f>
        <v>0</v>
      </c>
      <c r="J28" s="62">
        <f>[2]ввод!O22</f>
        <v>149</v>
      </c>
      <c r="K28" s="63">
        <f>J28/C28</f>
        <v>29.1015625</v>
      </c>
      <c r="L28" s="63">
        <f t="shared" si="0"/>
        <v>40.0390625</v>
      </c>
      <c r="M28" s="64">
        <f>[2]ввод!Q22</f>
        <v>1</v>
      </c>
      <c r="N28" s="64">
        <f>[2]ввод!R22</f>
        <v>1028</v>
      </c>
      <c r="O28" s="64">
        <f>[2]ввод!S22</f>
        <v>0</v>
      </c>
      <c r="P28" s="64">
        <f>[2]ввод!T22</f>
        <v>27</v>
      </c>
      <c r="Q28" s="65">
        <f>L28+M28/C28+N28/C28+O28/C28+P28/C28</f>
        <v>246.2890625</v>
      </c>
      <c r="R28" s="62">
        <f>[2]ввод!D22</f>
        <v>0</v>
      </c>
      <c r="S28" s="62">
        <f>[2]ввод!H22</f>
        <v>0</v>
      </c>
      <c r="T28" s="62">
        <f>[2]ввод!L22</f>
        <v>0</v>
      </c>
      <c r="U28" s="62">
        <f>[2]ввод!P22</f>
        <v>0</v>
      </c>
      <c r="V28" s="62">
        <f>[2]ввод!E22</f>
        <v>2</v>
      </c>
      <c r="W28" s="62">
        <f>[2]ввод!I22</f>
        <v>9</v>
      </c>
      <c r="X28" s="66">
        <f>[2]ввод!M22</f>
        <v>0</v>
      </c>
    </row>
    <row r="29" spans="1:24" x14ac:dyDescent="0.2">
      <c r="A29" s="13">
        <v>75</v>
      </c>
      <c r="B29" s="61" t="s">
        <v>23</v>
      </c>
      <c r="C29" s="36">
        <v>5.12</v>
      </c>
      <c r="D29" s="62">
        <f>[2]ввод!C77</f>
        <v>8</v>
      </c>
      <c r="E29" s="63">
        <f>D29/C29</f>
        <v>1.5625</v>
      </c>
      <c r="F29" s="64">
        <f>[2]ввод!G77</f>
        <v>57</v>
      </c>
      <c r="G29" s="63">
        <f>F29/C29</f>
        <v>11.1328125</v>
      </c>
      <c r="H29" s="64">
        <f>[2]ввод!K77</f>
        <v>0</v>
      </c>
      <c r="I29" s="63">
        <f>H29/C29</f>
        <v>0</v>
      </c>
      <c r="J29" s="62">
        <f>[2]ввод!O77</f>
        <v>168</v>
      </c>
      <c r="K29" s="63">
        <f>J29/C29</f>
        <v>32.8125</v>
      </c>
      <c r="L29" s="63">
        <f t="shared" si="0"/>
        <v>45.5078125</v>
      </c>
      <c r="M29" s="64">
        <f>[2]ввод!Q77</f>
        <v>6</v>
      </c>
      <c r="N29" s="64">
        <f>[2]ввод!R77</f>
        <v>616</v>
      </c>
      <c r="O29" s="64">
        <f>[2]ввод!S77</f>
        <v>1</v>
      </c>
      <c r="P29" s="64">
        <f>[2]ввод!T77</f>
        <v>31</v>
      </c>
      <c r="Q29" s="65">
        <f>L29+M29/C29+N29/C29+O29/C29+P29/C29</f>
        <v>173.2421875</v>
      </c>
      <c r="R29" s="62">
        <f>[2]ввод!D77</f>
        <v>0</v>
      </c>
      <c r="S29" s="62">
        <f>[2]ввод!H77</f>
        <v>0</v>
      </c>
      <c r="T29" s="62">
        <f>[2]ввод!L77</f>
        <v>0</v>
      </c>
      <c r="U29" s="62">
        <f>[2]ввод!P77</f>
        <v>0</v>
      </c>
      <c r="V29" s="62">
        <f>[2]ввод!E77</f>
        <v>3</v>
      </c>
      <c r="W29" s="62">
        <f>[2]ввод!I77</f>
        <v>10</v>
      </c>
      <c r="X29" s="66">
        <f>[2]ввод!M77</f>
        <v>0</v>
      </c>
    </row>
    <row r="30" spans="1:24" ht="14.25" customHeight="1" x14ac:dyDescent="0.2">
      <c r="A30" s="13">
        <v>11</v>
      </c>
      <c r="B30" s="61" t="s">
        <v>24</v>
      </c>
      <c r="C30" s="36">
        <v>5.12</v>
      </c>
      <c r="D30" s="62">
        <f>[2]ввод!C13</f>
        <v>4</v>
      </c>
      <c r="E30" s="63">
        <f>D30/C30</f>
        <v>0.78125</v>
      </c>
      <c r="F30" s="64">
        <f>[2]ввод!G13</f>
        <v>40</v>
      </c>
      <c r="G30" s="63">
        <f>F30/C30</f>
        <v>7.8125</v>
      </c>
      <c r="H30" s="64">
        <f>[2]ввод!K13</f>
        <v>0</v>
      </c>
      <c r="I30" s="63">
        <f>H30/C30</f>
        <v>0</v>
      </c>
      <c r="J30" s="62">
        <f>[2]ввод!O13</f>
        <v>133</v>
      </c>
      <c r="K30" s="63">
        <f>J30/C30</f>
        <v>25.9765625</v>
      </c>
      <c r="L30" s="63">
        <f t="shared" si="0"/>
        <v>34.5703125</v>
      </c>
      <c r="M30" s="64">
        <f>[2]ввод!Q13</f>
        <v>3</v>
      </c>
      <c r="N30" s="64">
        <f>[2]ввод!R13</f>
        <v>265</v>
      </c>
      <c r="O30" s="64">
        <f>[2]ввод!S13</f>
        <v>2</v>
      </c>
      <c r="P30" s="64">
        <f>[2]ввод!T13</f>
        <v>5</v>
      </c>
      <c r="Q30" s="65">
        <f>L30+M30/C30+N30/C30+O30/C30+P30/C30</f>
        <v>88.28125</v>
      </c>
      <c r="R30" s="62">
        <f>[2]ввод!D13</f>
        <v>0</v>
      </c>
      <c r="S30" s="62">
        <f>[2]ввод!H13</f>
        <v>0</v>
      </c>
      <c r="T30" s="62">
        <f>[2]ввод!L13</f>
        <v>0</v>
      </c>
      <c r="U30" s="62">
        <f>[2]ввод!P13</f>
        <v>0</v>
      </c>
      <c r="V30" s="62">
        <f>[2]ввод!E13</f>
        <v>1</v>
      </c>
      <c r="W30" s="62">
        <f>[2]ввод!I13</f>
        <v>4</v>
      </c>
      <c r="X30" s="66">
        <f>[2]ввод!M13</f>
        <v>0</v>
      </c>
    </row>
    <row r="31" spans="1:24" ht="13.7" customHeight="1" thickBot="1" x14ac:dyDescent="0.25">
      <c r="A31" s="42">
        <v>32</v>
      </c>
      <c r="B31" s="43" t="s">
        <v>25</v>
      </c>
      <c r="C31" s="36">
        <v>5.12</v>
      </c>
      <c r="D31" s="44">
        <f>[2]ввод!C34</f>
        <v>9</v>
      </c>
      <c r="E31" s="45">
        <f>D31/C31</f>
        <v>1.7578125</v>
      </c>
      <c r="F31" s="46">
        <f>[2]ввод!G34</f>
        <v>34</v>
      </c>
      <c r="G31" s="45">
        <f>F31/C31</f>
        <v>6.640625</v>
      </c>
      <c r="H31" s="46">
        <f>[2]ввод!K34</f>
        <v>0</v>
      </c>
      <c r="I31" s="45">
        <f>H31/C31</f>
        <v>0</v>
      </c>
      <c r="J31" s="44">
        <f>[2]ввод!O34</f>
        <v>160</v>
      </c>
      <c r="K31" s="45">
        <f>J31/C31</f>
        <v>31.25</v>
      </c>
      <c r="L31" s="45">
        <f t="shared" si="0"/>
        <v>39.6484375</v>
      </c>
      <c r="M31" s="46">
        <f>[2]ввод!Q34</f>
        <v>1</v>
      </c>
      <c r="N31" s="46">
        <f>[2]ввод!R34</f>
        <v>442</v>
      </c>
      <c r="O31" s="46">
        <f>[2]ввод!S34</f>
        <v>0</v>
      </c>
      <c r="P31" s="46">
        <f>[2]ввод!T34</f>
        <v>79</v>
      </c>
      <c r="Q31" s="47">
        <f>L31+M31/C31+N31/C31+O31/C31+P31/C31</f>
        <v>141.6015625</v>
      </c>
      <c r="R31" s="44">
        <f>[2]ввод!D34</f>
        <v>0</v>
      </c>
      <c r="S31" s="44">
        <f>[2]ввод!H34</f>
        <v>0</v>
      </c>
      <c r="T31" s="44">
        <f>[2]ввод!L34</f>
        <v>0</v>
      </c>
      <c r="U31" s="44">
        <f>[2]ввод!P34</f>
        <v>0</v>
      </c>
      <c r="V31" s="44">
        <f>[2]ввод!E34</f>
        <v>0</v>
      </c>
      <c r="W31" s="44">
        <f>[2]ввод!I34</f>
        <v>7</v>
      </c>
      <c r="X31" s="48">
        <f>[2]ввод!M34</f>
        <v>0</v>
      </c>
    </row>
    <row r="32" spans="1:24" ht="15" customHeight="1" thickBot="1" x14ac:dyDescent="0.25">
      <c r="A32" s="162" t="s">
        <v>105</v>
      </c>
      <c r="B32" s="163"/>
      <c r="C32" s="36">
        <v>5.12</v>
      </c>
      <c r="D32" s="49">
        <f>SUM(D27:D31)</f>
        <v>35</v>
      </c>
      <c r="E32" s="50">
        <f>D32/C32/COUNT(C27:C31)</f>
        <v>1.3671875</v>
      </c>
      <c r="F32" s="49">
        <f>SUM(F27:F31)</f>
        <v>217</v>
      </c>
      <c r="G32" s="50">
        <f>F32/C32/COUNT(C27:C31)</f>
        <v>8.4765625</v>
      </c>
      <c r="H32" s="49">
        <f>SUM(H27:H31)</f>
        <v>0</v>
      </c>
      <c r="I32" s="50">
        <f>H32/C32/COUNT(C27:C31)</f>
        <v>0</v>
      </c>
      <c r="J32" s="49">
        <f>SUM(J27:J31)</f>
        <v>751</v>
      </c>
      <c r="K32" s="50">
        <f>J32/C32/COUNT(C27:C31)</f>
        <v>29.3359375</v>
      </c>
      <c r="L32" s="50">
        <f t="shared" si="0"/>
        <v>39.1796875</v>
      </c>
      <c r="M32" s="49">
        <f>SUM(M27:M31)</f>
        <v>13</v>
      </c>
      <c r="N32" s="49">
        <f>SUM(N27:N31)</f>
        <v>3165</v>
      </c>
      <c r="O32" s="49">
        <f>SUM(O27:O31)</f>
        <v>4</v>
      </c>
      <c r="P32" s="49">
        <f>SUM(P27:P31)</f>
        <v>218</v>
      </c>
      <c r="Q32" s="52">
        <f>L32+M32/C32/COUNT(C27:C31)+N32/C32/COUNT(C27:C31)+O32/C32/COUNT(C27:C31)+P32/C32/COUNT(C27:C31)</f>
        <v>171.9921875</v>
      </c>
      <c r="R32" s="49">
        <f t="shared" ref="R32:X32" si="7">SUM(R27:R31)</f>
        <v>0</v>
      </c>
      <c r="S32" s="49">
        <f t="shared" si="7"/>
        <v>0</v>
      </c>
      <c r="T32" s="49">
        <f t="shared" si="7"/>
        <v>0</v>
      </c>
      <c r="U32" s="49">
        <f t="shared" si="7"/>
        <v>0</v>
      </c>
      <c r="V32" s="49">
        <f t="shared" si="7"/>
        <v>9</v>
      </c>
      <c r="W32" s="49">
        <f t="shared" si="7"/>
        <v>35</v>
      </c>
      <c r="X32" s="53">
        <f t="shared" si="7"/>
        <v>0</v>
      </c>
    </row>
    <row r="33" spans="1:24" ht="13.7" customHeight="1" x14ac:dyDescent="0.2">
      <c r="A33" s="54">
        <v>21</v>
      </c>
      <c r="B33" s="67" t="s">
        <v>27</v>
      </c>
      <c r="C33" s="36">
        <v>5.12</v>
      </c>
      <c r="D33" s="68">
        <f>[2]ввод!C23</f>
        <v>11</v>
      </c>
      <c r="E33" s="69">
        <f t="shared" ref="E33:E46" si="8">D33/C33</f>
        <v>2.1484375</v>
      </c>
      <c r="F33" s="70">
        <f>[2]ввод!G23</f>
        <v>84</v>
      </c>
      <c r="G33" s="69">
        <f t="shared" ref="G33:G46" si="9">F33/C33</f>
        <v>16.40625</v>
      </c>
      <c r="H33" s="70">
        <f>[2]ввод!K23</f>
        <v>0</v>
      </c>
      <c r="I33" s="69">
        <f>H33/C33</f>
        <v>0</v>
      </c>
      <c r="J33" s="68">
        <f>[2]ввод!O23</f>
        <v>193</v>
      </c>
      <c r="K33" s="69">
        <f t="shared" ref="K33:K46" si="10">J33/C33</f>
        <v>37.6953125</v>
      </c>
      <c r="L33" s="69">
        <f t="shared" si="0"/>
        <v>56.25</v>
      </c>
      <c r="M33" s="70">
        <f>[2]ввод!Q23</f>
        <v>5</v>
      </c>
      <c r="N33" s="70">
        <f>[2]ввод!R23</f>
        <v>319</v>
      </c>
      <c r="O33" s="70">
        <f>[2]ввод!S23</f>
        <v>0</v>
      </c>
      <c r="P33" s="70">
        <f>[2]ввод!T23</f>
        <v>41</v>
      </c>
      <c r="Q33" s="59">
        <f>L33+M33/C33+N33/C33+O33/C33+P33/C33</f>
        <v>127.5390625</v>
      </c>
      <c r="R33" s="68">
        <f>[2]ввод!D23</f>
        <v>0</v>
      </c>
      <c r="S33" s="68">
        <f>[2]ввод!H23</f>
        <v>0</v>
      </c>
      <c r="T33" s="68">
        <f>[2]ввод!L23</f>
        <v>0</v>
      </c>
      <c r="U33" s="68">
        <f>[2]ввод!P23</f>
        <v>0</v>
      </c>
      <c r="V33" s="68">
        <f>[2]ввод!E23</f>
        <v>2</v>
      </c>
      <c r="W33" s="68">
        <f>[2]ввод!I23</f>
        <v>15</v>
      </c>
      <c r="X33" s="71">
        <f>[2]ввод!M23</f>
        <v>0</v>
      </c>
    </row>
    <row r="34" spans="1:24" ht="13.7" customHeight="1" x14ac:dyDescent="0.2">
      <c r="A34" s="13">
        <v>23</v>
      </c>
      <c r="B34" s="72" t="s">
        <v>28</v>
      </c>
      <c r="C34" s="36">
        <v>5.12</v>
      </c>
      <c r="D34" s="73">
        <f>[2]ввод!C25</f>
        <v>10</v>
      </c>
      <c r="E34" s="74">
        <f t="shared" si="8"/>
        <v>1.953125</v>
      </c>
      <c r="F34" s="75">
        <f>[2]ввод!G25</f>
        <v>52</v>
      </c>
      <c r="G34" s="74">
        <f t="shared" si="9"/>
        <v>10.15625</v>
      </c>
      <c r="H34" s="75">
        <f>[2]ввод!K25</f>
        <v>0</v>
      </c>
      <c r="I34" s="74">
        <f>H34/C34</f>
        <v>0</v>
      </c>
      <c r="J34" s="73">
        <f>[2]ввод!O25</f>
        <v>364</v>
      </c>
      <c r="K34" s="74">
        <f t="shared" si="10"/>
        <v>71.09375</v>
      </c>
      <c r="L34" s="74">
        <f t="shared" si="0"/>
        <v>83.203125</v>
      </c>
      <c r="M34" s="75">
        <f>[2]ввод!Q25</f>
        <v>0</v>
      </c>
      <c r="N34" s="75">
        <f>[2]ввод!R25</f>
        <v>522</v>
      </c>
      <c r="O34" s="75">
        <f>[2]ввод!S25</f>
        <v>0</v>
      </c>
      <c r="P34" s="75">
        <f>[2]ввод!T25</f>
        <v>44</v>
      </c>
      <c r="Q34" s="65">
        <f>L34+M34/C34+N34/C34+O34/C34+P34/C34</f>
        <v>193.75</v>
      </c>
      <c r="R34" s="73">
        <f>[2]ввод!D25</f>
        <v>0</v>
      </c>
      <c r="S34" s="73">
        <f>[2]ввод!H25</f>
        <v>0</v>
      </c>
      <c r="T34" s="73">
        <f>[2]ввод!L25</f>
        <v>0</v>
      </c>
      <c r="U34" s="73">
        <f>[2]ввод!P25</f>
        <v>0</v>
      </c>
      <c r="V34" s="73">
        <f>[2]ввод!E25</f>
        <v>3</v>
      </c>
      <c r="W34" s="73">
        <f>[2]ввод!I25</f>
        <v>10</v>
      </c>
      <c r="X34" s="76">
        <f>[2]ввод!M25</f>
        <v>0</v>
      </c>
    </row>
    <row r="35" spans="1:24" ht="16.149999999999999" customHeight="1" x14ac:dyDescent="0.2">
      <c r="A35" s="13">
        <v>24</v>
      </c>
      <c r="B35" s="61" t="s">
        <v>29</v>
      </c>
      <c r="C35" s="36">
        <v>5.12</v>
      </c>
      <c r="D35" s="62">
        <f>[2]ввод!C26</f>
        <v>22</v>
      </c>
      <c r="E35" s="63">
        <f t="shared" si="8"/>
        <v>4.296875</v>
      </c>
      <c r="F35" s="64">
        <f>[2]ввод!G26</f>
        <v>40</v>
      </c>
      <c r="G35" s="63">
        <f t="shared" si="9"/>
        <v>7.8125</v>
      </c>
      <c r="H35" s="64">
        <f>[2]ввод!K26</f>
        <v>0</v>
      </c>
      <c r="I35" s="63">
        <f>H35/C35</f>
        <v>0</v>
      </c>
      <c r="J35" s="62">
        <f>[2]ввод!O26</f>
        <v>287</v>
      </c>
      <c r="K35" s="63">
        <f t="shared" si="10"/>
        <v>56.0546875</v>
      </c>
      <c r="L35" s="63">
        <f t="shared" si="0"/>
        <v>68.1640625</v>
      </c>
      <c r="M35" s="64">
        <f>[2]ввод!Q26</f>
        <v>4</v>
      </c>
      <c r="N35" s="64">
        <f>[2]ввод!R26</f>
        <v>602</v>
      </c>
      <c r="O35" s="64">
        <f>[2]ввод!S26</f>
        <v>0</v>
      </c>
      <c r="P35" s="64">
        <f>[2]ввод!T26</f>
        <v>3</v>
      </c>
      <c r="Q35" s="65">
        <f>L35+M35/C35+N35/C35+O35/C35+P35/C35</f>
        <v>187.109375</v>
      </c>
      <c r="R35" s="62">
        <f>[2]ввод!D26</f>
        <v>0</v>
      </c>
      <c r="S35" s="62">
        <f>[2]ввод!H26</f>
        <v>0</v>
      </c>
      <c r="T35" s="62">
        <f>[2]ввод!L26</f>
        <v>0</v>
      </c>
      <c r="U35" s="62">
        <f>[2]ввод!P26</f>
        <v>0</v>
      </c>
      <c r="V35" s="62">
        <f>[2]ввод!E26</f>
        <v>6</v>
      </c>
      <c r="W35" s="62">
        <f>[2]ввод!I26</f>
        <v>15</v>
      </c>
      <c r="X35" s="66">
        <f>[2]ввод!M26</f>
        <v>0</v>
      </c>
    </row>
    <row r="36" spans="1:24" ht="13.5" thickBot="1" x14ac:dyDescent="0.25">
      <c r="A36" s="42">
        <v>14</v>
      </c>
      <c r="B36" s="43" t="s">
        <v>30</v>
      </c>
      <c r="C36" s="36">
        <v>5.12</v>
      </c>
      <c r="D36" s="44">
        <f>[2]ввод!C16</f>
        <v>18</v>
      </c>
      <c r="E36" s="45">
        <f t="shared" si="8"/>
        <v>3.515625</v>
      </c>
      <c r="F36" s="46">
        <f>[2]ввод!G16</f>
        <v>38</v>
      </c>
      <c r="G36" s="45">
        <f t="shared" si="9"/>
        <v>7.421875</v>
      </c>
      <c r="H36" s="46">
        <f>[2]ввод!K16</f>
        <v>0</v>
      </c>
      <c r="I36" s="45">
        <f>H36/C36</f>
        <v>0</v>
      </c>
      <c r="J36" s="44">
        <f>[2]ввод!O16</f>
        <v>132</v>
      </c>
      <c r="K36" s="45">
        <f t="shared" si="10"/>
        <v>25.78125</v>
      </c>
      <c r="L36" s="45">
        <f t="shared" si="0"/>
        <v>36.71875</v>
      </c>
      <c r="M36" s="46">
        <f>[2]ввод!Q16</f>
        <v>5</v>
      </c>
      <c r="N36" s="46">
        <f>[2]ввод!R16</f>
        <v>501</v>
      </c>
      <c r="O36" s="46">
        <f>[2]ввод!S16</f>
        <v>1</v>
      </c>
      <c r="P36" s="46">
        <f>[2]ввод!T16</f>
        <v>20</v>
      </c>
      <c r="Q36" s="47">
        <f>L36+M36/C36+N36/C36+O36/C36+P36/C36</f>
        <v>139.6484375</v>
      </c>
      <c r="R36" s="44">
        <f>[2]ввод!D16</f>
        <v>0</v>
      </c>
      <c r="S36" s="44">
        <f>[2]ввод!H16</f>
        <v>0</v>
      </c>
      <c r="T36" s="44">
        <f>[2]ввод!L16</f>
        <v>0</v>
      </c>
      <c r="U36" s="44">
        <f>[2]ввод!P16</f>
        <v>0</v>
      </c>
      <c r="V36" s="44">
        <f>[2]ввод!E16</f>
        <v>6</v>
      </c>
      <c r="W36" s="44">
        <f>[2]ввод!I16</f>
        <v>8</v>
      </c>
      <c r="X36" s="48">
        <f>[2]ввод!M16</f>
        <v>0</v>
      </c>
    </row>
    <row r="37" spans="1:24" ht="15" customHeight="1" thickBot="1" x14ac:dyDescent="0.25">
      <c r="A37" s="162" t="s">
        <v>106</v>
      </c>
      <c r="B37" s="163"/>
      <c r="C37" s="36">
        <v>5.12</v>
      </c>
      <c r="D37" s="49">
        <f>D35+D36</f>
        <v>40</v>
      </c>
      <c r="E37" s="50">
        <f>D37/C37/COUNT(C35:C36)</f>
        <v>3.90625</v>
      </c>
      <c r="F37" s="51">
        <f>F35+F36</f>
        <v>78</v>
      </c>
      <c r="G37" s="50">
        <f>F37/C37/COUNT(C35:C36)</f>
        <v>7.6171875</v>
      </c>
      <c r="H37" s="51">
        <f>H35+H36</f>
        <v>0</v>
      </c>
      <c r="I37" s="50">
        <f>H37/C37/COUNT(C35:C36)</f>
        <v>0</v>
      </c>
      <c r="J37" s="49">
        <f>J35+J36</f>
        <v>419</v>
      </c>
      <c r="K37" s="50">
        <f>J37/C37/COUNT(C35:C36)</f>
        <v>40.91796875</v>
      </c>
      <c r="L37" s="50">
        <f t="shared" si="0"/>
        <v>52.44140625</v>
      </c>
      <c r="M37" s="49">
        <f>M35+M36</f>
        <v>9</v>
      </c>
      <c r="N37" s="49">
        <f>N35+N36</f>
        <v>1103</v>
      </c>
      <c r="O37" s="49">
        <f>O35+O36</f>
        <v>1</v>
      </c>
      <c r="P37" s="49">
        <f>P35+P36</f>
        <v>23</v>
      </c>
      <c r="Q37" s="52">
        <f>L37+M37/C37/COUNT(C35:C36)+N37/C37/COUNT(C35:C36)+O37/C37/COUNT(C35:C36)+P37/C37/COUNT(C35:C36)</f>
        <v>163.37890625</v>
      </c>
      <c r="R37" s="49">
        <f t="shared" ref="R37:X37" si="11">R35+R36</f>
        <v>0</v>
      </c>
      <c r="S37" s="49">
        <f t="shared" si="11"/>
        <v>0</v>
      </c>
      <c r="T37" s="49">
        <f t="shared" si="11"/>
        <v>0</v>
      </c>
      <c r="U37" s="49">
        <f t="shared" si="11"/>
        <v>0</v>
      </c>
      <c r="V37" s="49">
        <f t="shared" si="11"/>
        <v>12</v>
      </c>
      <c r="W37" s="49">
        <f t="shared" si="11"/>
        <v>23</v>
      </c>
      <c r="X37" s="53">
        <f t="shared" si="11"/>
        <v>0</v>
      </c>
    </row>
    <row r="38" spans="1:24" x14ac:dyDescent="0.2">
      <c r="A38" s="54">
        <v>25</v>
      </c>
      <c r="B38" s="55" t="s">
        <v>32</v>
      </c>
      <c r="C38" s="36">
        <v>5.12</v>
      </c>
      <c r="D38" s="56">
        <f>[2]ввод!C27</f>
        <v>10</v>
      </c>
      <c r="E38" s="57">
        <f t="shared" si="8"/>
        <v>1.953125</v>
      </c>
      <c r="F38" s="58">
        <f>[2]ввод!G27</f>
        <v>33</v>
      </c>
      <c r="G38" s="57">
        <f t="shared" si="9"/>
        <v>6.4453125</v>
      </c>
      <c r="H38" s="58">
        <f>[2]ввод!K27</f>
        <v>0</v>
      </c>
      <c r="I38" s="57">
        <f>H38/C38</f>
        <v>0</v>
      </c>
      <c r="J38" s="56">
        <f>[2]ввод!O27</f>
        <v>202</v>
      </c>
      <c r="K38" s="57">
        <f t="shared" si="10"/>
        <v>39.453125</v>
      </c>
      <c r="L38" s="57">
        <f t="shared" si="0"/>
        <v>47.8515625</v>
      </c>
      <c r="M38" s="58">
        <f>[2]ввод!Q27</f>
        <v>1</v>
      </c>
      <c r="N38" s="58">
        <f>[2]ввод!R27</f>
        <v>378</v>
      </c>
      <c r="O38" s="58">
        <f>[2]ввод!S27</f>
        <v>0</v>
      </c>
      <c r="P38" s="58">
        <f>[2]ввод!T27</f>
        <v>17</v>
      </c>
      <c r="Q38" s="59">
        <f>L38+M38/C38+N38/C38+O38/C38+P38/C38</f>
        <v>125.1953125</v>
      </c>
      <c r="R38" s="56">
        <f>[2]ввод!D27</f>
        <v>0</v>
      </c>
      <c r="S38" s="56">
        <f>[2]ввод!H27</f>
        <v>0</v>
      </c>
      <c r="T38" s="56">
        <f>[2]ввод!L27</f>
        <v>0</v>
      </c>
      <c r="U38" s="56">
        <f>[2]ввод!P27</f>
        <v>0</v>
      </c>
      <c r="V38" s="56">
        <f>[2]ввод!E27</f>
        <v>2</v>
      </c>
      <c r="W38" s="56">
        <f>[2]ввод!I27</f>
        <v>5</v>
      </c>
      <c r="X38" s="60">
        <f>[2]ввод!M27</f>
        <v>0</v>
      </c>
    </row>
    <row r="39" spans="1:24" ht="13.5" thickBot="1" x14ac:dyDescent="0.25">
      <c r="A39" s="42">
        <v>31</v>
      </c>
      <c r="B39" s="43" t="s">
        <v>33</v>
      </c>
      <c r="C39" s="36">
        <v>5.12</v>
      </c>
      <c r="D39" s="44">
        <f>[2]ввод!C33</f>
        <v>7</v>
      </c>
      <c r="E39" s="45">
        <f t="shared" si="8"/>
        <v>1.3671875</v>
      </c>
      <c r="F39" s="46">
        <f>[2]ввод!G33</f>
        <v>22</v>
      </c>
      <c r="G39" s="45">
        <f t="shared" si="9"/>
        <v>4.296875</v>
      </c>
      <c r="H39" s="46">
        <f>[2]ввод!K33</f>
        <v>0</v>
      </c>
      <c r="I39" s="45">
        <f>H39/C39</f>
        <v>0</v>
      </c>
      <c r="J39" s="44">
        <f>[2]ввод!O33</f>
        <v>119</v>
      </c>
      <c r="K39" s="45">
        <f t="shared" si="10"/>
        <v>23.2421875</v>
      </c>
      <c r="L39" s="45">
        <f t="shared" si="0"/>
        <v>28.90625</v>
      </c>
      <c r="M39" s="46">
        <f>[2]ввод!Q33</f>
        <v>2</v>
      </c>
      <c r="N39" s="46">
        <f>[2]ввод!R33</f>
        <v>246</v>
      </c>
      <c r="O39" s="46">
        <f>[2]ввод!S33</f>
        <v>1</v>
      </c>
      <c r="P39" s="46">
        <f>[2]ввод!T33</f>
        <v>15</v>
      </c>
      <c r="Q39" s="47">
        <f>L39+M39/C39+N39/C39+O39/C39+P39/C39</f>
        <v>80.46875</v>
      </c>
      <c r="R39" s="44">
        <f>[2]ввод!D33</f>
        <v>0</v>
      </c>
      <c r="S39" s="44">
        <f>[2]ввод!H33</f>
        <v>0</v>
      </c>
      <c r="T39" s="44">
        <f>[2]ввод!L33</f>
        <v>0</v>
      </c>
      <c r="U39" s="44">
        <f>[2]ввод!P33</f>
        <v>0</v>
      </c>
      <c r="V39" s="44">
        <f>[2]ввод!E33</f>
        <v>0</v>
      </c>
      <c r="W39" s="44">
        <f>[2]ввод!I33</f>
        <v>3</v>
      </c>
      <c r="X39" s="48">
        <f>[2]ввод!M33</f>
        <v>0</v>
      </c>
    </row>
    <row r="40" spans="1:24" ht="16.149999999999999" customHeight="1" thickBot="1" x14ac:dyDescent="0.25">
      <c r="A40" s="162" t="s">
        <v>107</v>
      </c>
      <c r="B40" s="163"/>
      <c r="C40" s="36">
        <v>5.12</v>
      </c>
      <c r="D40" s="49">
        <f>D38+D39</f>
        <v>17</v>
      </c>
      <c r="E40" s="50">
        <f>D40/C40/COUNT(C38:C39)</f>
        <v>1.66015625</v>
      </c>
      <c r="F40" s="51">
        <f>F38+F39</f>
        <v>55</v>
      </c>
      <c r="G40" s="50">
        <f>F40/C40/COUNT(C38:C39)</f>
        <v>5.37109375</v>
      </c>
      <c r="H40" s="51">
        <f>H38+H39</f>
        <v>0</v>
      </c>
      <c r="I40" s="50">
        <f>H40/C40/COUNT(C38:C39)</f>
        <v>0</v>
      </c>
      <c r="J40" s="49">
        <f>J38+J39</f>
        <v>321</v>
      </c>
      <c r="K40" s="50">
        <f>J40/C40/COUNT(C38:C39)</f>
        <v>31.34765625</v>
      </c>
      <c r="L40" s="50">
        <f t="shared" si="0"/>
        <v>38.37890625</v>
      </c>
      <c r="M40" s="49">
        <f>M38+M39</f>
        <v>3</v>
      </c>
      <c r="N40" s="49">
        <f>N38+N39</f>
        <v>624</v>
      </c>
      <c r="O40" s="49">
        <f>O38+O39</f>
        <v>1</v>
      </c>
      <c r="P40" s="49">
        <f>P38+P39</f>
        <v>32</v>
      </c>
      <c r="Q40" s="52">
        <f>L40+M40/C40/COUNT(C38:C39)+N40/C40/COUNT(C38:C39)+O40/C40/COUNT(C38:C39)+P40/C40/COUNT(C38:C39)</f>
        <v>102.83203125</v>
      </c>
      <c r="R40" s="49">
        <f t="shared" ref="R40:X40" si="12">R38+R39</f>
        <v>0</v>
      </c>
      <c r="S40" s="49">
        <f t="shared" si="12"/>
        <v>0</v>
      </c>
      <c r="T40" s="49">
        <f t="shared" si="12"/>
        <v>0</v>
      </c>
      <c r="U40" s="49">
        <f t="shared" si="12"/>
        <v>0</v>
      </c>
      <c r="V40" s="49">
        <f t="shared" si="12"/>
        <v>2</v>
      </c>
      <c r="W40" s="49">
        <f t="shared" si="12"/>
        <v>8</v>
      </c>
      <c r="X40" s="53">
        <f t="shared" si="12"/>
        <v>0</v>
      </c>
    </row>
    <row r="41" spans="1:24" x14ac:dyDescent="0.2">
      <c r="A41" s="54">
        <v>27</v>
      </c>
      <c r="B41" s="55" t="s">
        <v>35</v>
      </c>
      <c r="C41" s="36">
        <v>5.12</v>
      </c>
      <c r="D41" s="56">
        <f>[2]ввод!C29</f>
        <v>7</v>
      </c>
      <c r="E41" s="57">
        <f t="shared" si="8"/>
        <v>1.3671875</v>
      </c>
      <c r="F41" s="58">
        <f>[2]ввод!G29</f>
        <v>22</v>
      </c>
      <c r="G41" s="57">
        <f t="shared" si="9"/>
        <v>4.296875</v>
      </c>
      <c r="H41" s="58">
        <f>[2]ввод!K29</f>
        <v>0</v>
      </c>
      <c r="I41" s="57">
        <f>H41/C41</f>
        <v>0</v>
      </c>
      <c r="J41" s="56">
        <f>[2]ввод!O29</f>
        <v>108</v>
      </c>
      <c r="K41" s="57">
        <f t="shared" si="10"/>
        <v>21.09375</v>
      </c>
      <c r="L41" s="57">
        <f t="shared" si="0"/>
        <v>26.7578125</v>
      </c>
      <c r="M41" s="58">
        <f>[2]ввод!Q29</f>
        <v>3</v>
      </c>
      <c r="N41" s="58">
        <f>[2]ввод!R29</f>
        <v>156</v>
      </c>
      <c r="O41" s="58">
        <f>[2]ввод!S29</f>
        <v>5</v>
      </c>
      <c r="P41" s="58">
        <f>[2]ввод!T29</f>
        <v>46</v>
      </c>
      <c r="Q41" s="59">
        <f>L41+M41/C41+N41/C41+O41/C41+P41/C41</f>
        <v>67.7734375</v>
      </c>
      <c r="R41" s="56">
        <f>[2]ввод!D29</f>
        <v>0</v>
      </c>
      <c r="S41" s="56">
        <f>[2]ввод!H29</f>
        <v>0</v>
      </c>
      <c r="T41" s="56">
        <f>[2]ввод!L29</f>
        <v>0</v>
      </c>
      <c r="U41" s="56">
        <f>[2]ввод!P29</f>
        <v>0</v>
      </c>
      <c r="V41" s="56">
        <f>[2]ввод!E29</f>
        <v>2</v>
      </c>
      <c r="W41" s="56">
        <f>[2]ввод!I29</f>
        <v>4</v>
      </c>
      <c r="X41" s="60">
        <f>[2]ввод!M29</f>
        <v>0</v>
      </c>
    </row>
    <row r="42" spans="1:24" x14ac:dyDescent="0.2">
      <c r="A42" s="13">
        <v>28</v>
      </c>
      <c r="B42" s="61" t="s">
        <v>36</v>
      </c>
      <c r="C42" s="36">
        <v>5.12</v>
      </c>
      <c r="D42" s="62">
        <f>[2]ввод!C30</f>
        <v>16</v>
      </c>
      <c r="E42" s="63">
        <f t="shared" si="8"/>
        <v>3.125</v>
      </c>
      <c r="F42" s="64">
        <f>[2]ввод!G30</f>
        <v>62</v>
      </c>
      <c r="G42" s="63">
        <f t="shared" si="9"/>
        <v>12.109375</v>
      </c>
      <c r="H42" s="64">
        <f>[2]ввод!K30</f>
        <v>0</v>
      </c>
      <c r="I42" s="63">
        <f>H42/C42</f>
        <v>0</v>
      </c>
      <c r="J42" s="62">
        <f>[2]ввод!O30</f>
        <v>188</v>
      </c>
      <c r="K42" s="63">
        <f t="shared" si="10"/>
        <v>36.71875</v>
      </c>
      <c r="L42" s="63">
        <f t="shared" si="0"/>
        <v>51.953125</v>
      </c>
      <c r="M42" s="64">
        <f>[2]ввод!Q30</f>
        <v>7</v>
      </c>
      <c r="N42" s="64">
        <f>[2]ввод!R30</f>
        <v>369</v>
      </c>
      <c r="O42" s="64">
        <f>[2]ввод!S30</f>
        <v>0</v>
      </c>
      <c r="P42" s="64">
        <f>[2]ввод!T30</f>
        <v>42</v>
      </c>
      <c r="Q42" s="65">
        <f>L42+M42/C42+N42/C42+O42/C42+P42/C42</f>
        <v>133.59375</v>
      </c>
      <c r="R42" s="62">
        <f>[2]ввод!D30</f>
        <v>0</v>
      </c>
      <c r="S42" s="62">
        <f>[2]ввод!H30</f>
        <v>0</v>
      </c>
      <c r="T42" s="62">
        <f>[2]ввод!L30</f>
        <v>0</v>
      </c>
      <c r="U42" s="62">
        <f>[2]ввод!P30</f>
        <v>0</v>
      </c>
      <c r="V42" s="62">
        <f>[2]ввод!E30</f>
        <v>5</v>
      </c>
      <c r="W42" s="62">
        <f>[2]ввод!I30</f>
        <v>12</v>
      </c>
      <c r="X42" s="66">
        <f>[2]ввод!M30</f>
        <v>0</v>
      </c>
    </row>
    <row r="43" spans="1:24" ht="13.5" thickBot="1" x14ac:dyDescent="0.25">
      <c r="A43" s="42">
        <v>43</v>
      </c>
      <c r="B43" s="43" t="s">
        <v>37</v>
      </c>
      <c r="C43" s="36">
        <v>5.12</v>
      </c>
      <c r="D43" s="44">
        <f>[2]ввод!C45</f>
        <v>9</v>
      </c>
      <c r="E43" s="45">
        <f t="shared" si="8"/>
        <v>1.7578125</v>
      </c>
      <c r="F43" s="46">
        <f>[2]ввод!G45</f>
        <v>11</v>
      </c>
      <c r="G43" s="45">
        <f t="shared" si="9"/>
        <v>2.1484375</v>
      </c>
      <c r="H43" s="46">
        <f>[2]ввод!K45</f>
        <v>0</v>
      </c>
      <c r="I43" s="45">
        <f>H43/C43</f>
        <v>0</v>
      </c>
      <c r="J43" s="44">
        <f>[2]ввод!O45</f>
        <v>152</v>
      </c>
      <c r="K43" s="45">
        <f t="shared" si="10"/>
        <v>29.6875</v>
      </c>
      <c r="L43" s="45">
        <f t="shared" si="0"/>
        <v>33.59375</v>
      </c>
      <c r="M43" s="46">
        <f>[2]ввод!Q45</f>
        <v>2</v>
      </c>
      <c r="N43" s="46">
        <f>[2]ввод!R45</f>
        <v>119</v>
      </c>
      <c r="O43" s="46">
        <f>[2]ввод!S45</f>
        <v>0</v>
      </c>
      <c r="P43" s="46">
        <f>[2]ввод!T45</f>
        <v>0</v>
      </c>
      <c r="Q43" s="47">
        <f>L43+M43/C43+N43/C43+O43/C43+P43/C43</f>
        <v>57.2265625</v>
      </c>
      <c r="R43" s="44">
        <f>[2]ввод!D45</f>
        <v>0</v>
      </c>
      <c r="S43" s="44">
        <f>[2]ввод!H45</f>
        <v>0</v>
      </c>
      <c r="T43" s="44">
        <f>[2]ввод!L45</f>
        <v>0</v>
      </c>
      <c r="U43" s="44">
        <f>[2]ввод!P45</f>
        <v>0</v>
      </c>
      <c r="V43" s="44">
        <f>[2]ввод!E45</f>
        <v>2</v>
      </c>
      <c r="W43" s="44">
        <f>[2]ввод!I45</f>
        <v>3</v>
      </c>
      <c r="X43" s="48">
        <f>[2]ввод!M45</f>
        <v>0</v>
      </c>
    </row>
    <row r="44" spans="1:24" ht="16.149999999999999" customHeight="1" thickBot="1" x14ac:dyDescent="0.25">
      <c r="A44" s="162" t="s">
        <v>108</v>
      </c>
      <c r="B44" s="163"/>
      <c r="C44" s="36">
        <v>5.12</v>
      </c>
      <c r="D44" s="49">
        <f>SUM(D41:D43)</f>
        <v>32</v>
      </c>
      <c r="E44" s="50">
        <f>D44/C44/COUNT(C41:C43)</f>
        <v>2.0833333333333335</v>
      </c>
      <c r="F44" s="49">
        <f>SUM(F41:F43)</f>
        <v>95</v>
      </c>
      <c r="G44" s="50">
        <f>F44/C44/COUNT(C41:C43)</f>
        <v>6.184895833333333</v>
      </c>
      <c r="H44" s="49">
        <f>SUM(H41:H43)</f>
        <v>0</v>
      </c>
      <c r="I44" s="50">
        <f>H44/C44/COUNT(C41:C43)</f>
        <v>0</v>
      </c>
      <c r="J44" s="49">
        <f>SUM(J41:J43)</f>
        <v>448</v>
      </c>
      <c r="K44" s="50">
        <f>J44/C44/COUNT(C41:C43)</f>
        <v>29.166666666666668</v>
      </c>
      <c r="L44" s="50">
        <f t="shared" si="0"/>
        <v>37.434895833333336</v>
      </c>
      <c r="M44" s="49">
        <f>SUM(M41:M43)</f>
        <v>12</v>
      </c>
      <c r="N44" s="49">
        <f>SUM(N41:N43)</f>
        <v>644</v>
      </c>
      <c r="O44" s="49">
        <f>SUM(O41:O43)</f>
        <v>5</v>
      </c>
      <c r="P44" s="49">
        <f>SUM(P41:P43)</f>
        <v>88</v>
      </c>
      <c r="Q44" s="52">
        <f>L44+M44/C44/COUNT(C41:C43)+N44/C44/COUNT(C41:C43)+O44/C44/COUNT(C41:C43)+P44/C44/COUNT(C41:C43)</f>
        <v>86.197916666666671</v>
      </c>
      <c r="R44" s="49">
        <f t="shared" ref="R44:X44" si="13">SUM(R41:R43)</f>
        <v>0</v>
      </c>
      <c r="S44" s="49">
        <f t="shared" si="13"/>
        <v>0</v>
      </c>
      <c r="T44" s="49">
        <f t="shared" si="13"/>
        <v>0</v>
      </c>
      <c r="U44" s="49">
        <f t="shared" si="13"/>
        <v>0</v>
      </c>
      <c r="V44" s="49">
        <f t="shared" si="13"/>
        <v>9</v>
      </c>
      <c r="W44" s="49">
        <f t="shared" si="13"/>
        <v>19</v>
      </c>
      <c r="X44" s="53">
        <f t="shared" si="13"/>
        <v>0</v>
      </c>
    </row>
    <row r="45" spans="1:24" x14ac:dyDescent="0.2">
      <c r="A45" s="54">
        <v>29</v>
      </c>
      <c r="B45" s="55" t="s">
        <v>39</v>
      </c>
      <c r="C45" s="36">
        <v>5.12</v>
      </c>
      <c r="D45" s="56">
        <f>[2]ввод!C31</f>
        <v>5</v>
      </c>
      <c r="E45" s="57">
        <f t="shared" si="8"/>
        <v>0.9765625</v>
      </c>
      <c r="F45" s="58">
        <f>[2]ввод!G31</f>
        <v>43</v>
      </c>
      <c r="G45" s="57">
        <f t="shared" si="9"/>
        <v>8.3984375</v>
      </c>
      <c r="H45" s="58">
        <f>[2]ввод!K31</f>
        <v>0</v>
      </c>
      <c r="I45" s="57">
        <f>H45/C45</f>
        <v>0</v>
      </c>
      <c r="J45" s="56">
        <f>[2]ввод!O31</f>
        <v>214</v>
      </c>
      <c r="K45" s="57">
        <f t="shared" si="10"/>
        <v>41.796875</v>
      </c>
      <c r="L45" s="57">
        <f t="shared" si="0"/>
        <v>51.171875</v>
      </c>
      <c r="M45" s="58">
        <f>[2]ввод!Q31</f>
        <v>0</v>
      </c>
      <c r="N45" s="58">
        <f>[2]ввод!R31</f>
        <v>212</v>
      </c>
      <c r="O45" s="58">
        <f>[2]ввод!S31</f>
        <v>0</v>
      </c>
      <c r="P45" s="58">
        <f>[2]ввод!T31</f>
        <v>23</v>
      </c>
      <c r="Q45" s="59">
        <f>L45+M45/C45+N45/C45+O45/C45+P45/C45</f>
        <v>97.0703125</v>
      </c>
      <c r="R45" s="56">
        <f>[2]ввод!D31</f>
        <v>0</v>
      </c>
      <c r="S45" s="56">
        <f>[2]ввод!H31</f>
        <v>0</v>
      </c>
      <c r="T45" s="56">
        <f>[2]ввод!L31</f>
        <v>0</v>
      </c>
      <c r="U45" s="56">
        <f>[2]ввод!P31</f>
        <v>0</v>
      </c>
      <c r="V45" s="56">
        <f>[2]ввод!E31</f>
        <v>0</v>
      </c>
      <c r="W45" s="56">
        <f>[2]ввод!I31</f>
        <v>6</v>
      </c>
      <c r="X45" s="60">
        <f>[2]ввод!M31</f>
        <v>0</v>
      </c>
    </row>
    <row r="46" spans="1:24" x14ac:dyDescent="0.2">
      <c r="A46" s="13">
        <v>30</v>
      </c>
      <c r="B46" s="61" t="s">
        <v>39</v>
      </c>
      <c r="C46" s="36">
        <v>5.12</v>
      </c>
      <c r="D46" s="62">
        <f>[2]ввод!C32</f>
        <v>8</v>
      </c>
      <c r="E46" s="63">
        <f t="shared" si="8"/>
        <v>1.5625</v>
      </c>
      <c r="F46" s="64">
        <f>[2]ввод!G32</f>
        <v>57</v>
      </c>
      <c r="G46" s="63">
        <f t="shared" si="9"/>
        <v>11.1328125</v>
      </c>
      <c r="H46" s="64">
        <f>[2]ввод!K32</f>
        <v>0</v>
      </c>
      <c r="I46" s="63">
        <f>H46/C46</f>
        <v>0</v>
      </c>
      <c r="J46" s="62">
        <f>[2]ввод!O32</f>
        <v>240</v>
      </c>
      <c r="K46" s="63">
        <f t="shared" si="10"/>
        <v>46.875</v>
      </c>
      <c r="L46" s="63">
        <f t="shared" si="0"/>
        <v>59.5703125</v>
      </c>
      <c r="M46" s="64">
        <f>[2]ввод!Q32</f>
        <v>5</v>
      </c>
      <c r="N46" s="64">
        <f>[2]ввод!R32</f>
        <v>283</v>
      </c>
      <c r="O46" s="64">
        <f>[2]ввод!S32</f>
        <v>0</v>
      </c>
      <c r="P46" s="64">
        <f>[2]ввод!T32</f>
        <v>30</v>
      </c>
      <c r="Q46" s="65">
        <f>L46+M46/C46+N46/C46+O46/C46+P46/C46</f>
        <v>121.6796875</v>
      </c>
      <c r="R46" s="62">
        <f>[2]ввод!D32</f>
        <v>0</v>
      </c>
      <c r="S46" s="62">
        <f>[2]ввод!H32</f>
        <v>0</v>
      </c>
      <c r="T46" s="62">
        <f>[2]ввод!L32</f>
        <v>0</v>
      </c>
      <c r="U46" s="62">
        <f>[2]ввод!P32</f>
        <v>0</v>
      </c>
      <c r="V46" s="62">
        <f>[2]ввод!E32</f>
        <v>0</v>
      </c>
      <c r="W46" s="62">
        <f>[2]ввод!I32</f>
        <v>4</v>
      </c>
      <c r="X46" s="66">
        <f>[2]ввод!M32</f>
        <v>0</v>
      </c>
    </row>
    <row r="47" spans="1:24" x14ac:dyDescent="0.2">
      <c r="A47" s="13">
        <v>76</v>
      </c>
      <c r="B47" s="61" t="s">
        <v>39</v>
      </c>
      <c r="C47" s="36">
        <v>5.12</v>
      </c>
      <c r="D47" s="62">
        <f>[2]ввод!C78</f>
        <v>14</v>
      </c>
      <c r="E47" s="63">
        <f>D47/C47</f>
        <v>2.734375</v>
      </c>
      <c r="F47" s="64">
        <f>[2]ввод!G78</f>
        <v>55</v>
      </c>
      <c r="G47" s="63">
        <f>F47/C47</f>
        <v>10.7421875</v>
      </c>
      <c r="H47" s="64">
        <f>[2]ввод!K78</f>
        <v>0</v>
      </c>
      <c r="I47" s="63">
        <f>H47/C47</f>
        <v>0</v>
      </c>
      <c r="J47" s="62">
        <f>[2]ввод!O78</f>
        <v>170</v>
      </c>
      <c r="K47" s="63">
        <f>J47/C47</f>
        <v>33.203125</v>
      </c>
      <c r="L47" s="63">
        <f t="shared" si="0"/>
        <v>46.6796875</v>
      </c>
      <c r="M47" s="64">
        <f>[2]ввод!Q78</f>
        <v>4</v>
      </c>
      <c r="N47" s="64">
        <f>[2]ввод!R78</f>
        <v>399</v>
      </c>
      <c r="O47" s="64">
        <f>[2]ввод!S78</f>
        <v>0</v>
      </c>
      <c r="P47" s="64">
        <f>[2]ввод!T78</f>
        <v>14</v>
      </c>
      <c r="Q47" s="65">
        <f>L47+M47/C47+N47/C47+O47/C47+P47/C47</f>
        <v>128.125</v>
      </c>
      <c r="R47" s="62">
        <f>[2]ввод!D78</f>
        <v>0</v>
      </c>
      <c r="S47" s="62">
        <f>[2]ввод!H78</f>
        <v>0</v>
      </c>
      <c r="T47" s="62">
        <f>[2]ввод!L78</f>
        <v>0</v>
      </c>
      <c r="U47" s="62">
        <f>[2]ввод!P78</f>
        <v>0</v>
      </c>
      <c r="V47" s="62">
        <f>[2]ввод!E78</f>
        <v>1</v>
      </c>
      <c r="W47" s="62">
        <f>[2]ввод!I78</f>
        <v>13</v>
      </c>
      <c r="X47" s="66">
        <f>[2]ввод!M78</f>
        <v>0</v>
      </c>
    </row>
    <row r="48" spans="1:24" ht="13.5" thickBot="1" x14ac:dyDescent="0.25">
      <c r="A48" s="42">
        <v>2</v>
      </c>
      <c r="B48" s="43" t="s">
        <v>40</v>
      </c>
      <c r="C48" s="36">
        <v>5.12</v>
      </c>
      <c r="D48" s="44">
        <f>[2]ввод!C4</f>
        <v>3</v>
      </c>
      <c r="E48" s="45">
        <f>D48/C48</f>
        <v>0.5859375</v>
      </c>
      <c r="F48" s="46">
        <f>[2]ввод!G4</f>
        <v>12</v>
      </c>
      <c r="G48" s="45">
        <f>F48/C48</f>
        <v>2.34375</v>
      </c>
      <c r="H48" s="46">
        <f>[2]ввод!K4</f>
        <v>0</v>
      </c>
      <c r="I48" s="45">
        <f>H48/C48</f>
        <v>0</v>
      </c>
      <c r="J48" s="44">
        <f>[2]ввод!O4</f>
        <v>141</v>
      </c>
      <c r="K48" s="45">
        <f>J48/C48</f>
        <v>27.5390625</v>
      </c>
      <c r="L48" s="45">
        <f t="shared" si="0"/>
        <v>30.46875</v>
      </c>
      <c r="M48" s="46">
        <f>[2]ввод!Q4</f>
        <v>1</v>
      </c>
      <c r="N48" s="46">
        <f>[2]ввод!R4</f>
        <v>171</v>
      </c>
      <c r="O48" s="46">
        <f>[2]ввод!S4</f>
        <v>0</v>
      </c>
      <c r="P48" s="46">
        <f>[2]ввод!T4</f>
        <v>8</v>
      </c>
      <c r="Q48" s="47">
        <f>L48+M48/C48+N48/C48+O48/C48+P48/C48</f>
        <v>65.625</v>
      </c>
      <c r="R48" s="44">
        <f>[2]ввод!D4</f>
        <v>0</v>
      </c>
      <c r="S48" s="44">
        <f>[2]ввод!H4</f>
        <v>0</v>
      </c>
      <c r="T48" s="44">
        <f>[2]ввод!L4</f>
        <v>0</v>
      </c>
      <c r="U48" s="44">
        <f>[2]ввод!P4</f>
        <v>0</v>
      </c>
      <c r="V48" s="44">
        <f>[2]ввод!E4</f>
        <v>0</v>
      </c>
      <c r="W48" s="44">
        <f>[2]ввод!I4</f>
        <v>3</v>
      </c>
      <c r="X48" s="48">
        <f>[2]ввод!M4</f>
        <v>0</v>
      </c>
    </row>
    <row r="49" spans="1:24" ht="12.6" customHeight="1" thickBot="1" x14ac:dyDescent="0.25">
      <c r="A49" s="162" t="s">
        <v>109</v>
      </c>
      <c r="B49" s="163"/>
      <c r="C49" s="36">
        <v>5.12</v>
      </c>
      <c r="D49" s="49">
        <f>SUM(D45:D48)</f>
        <v>30</v>
      </c>
      <c r="E49" s="50">
        <f>D49/C49/COUNT(C45:C48)</f>
        <v>1.46484375</v>
      </c>
      <c r="F49" s="49">
        <f>SUM(F45:F48)</f>
        <v>167</v>
      </c>
      <c r="G49" s="50">
        <f>F49/C49/COUNT(C45:C48)</f>
        <v>8.154296875</v>
      </c>
      <c r="H49" s="49">
        <f>SUM(H45:H48)</f>
        <v>0</v>
      </c>
      <c r="I49" s="50">
        <f>H49/C49/COUNT(C45:C48)</f>
        <v>0</v>
      </c>
      <c r="J49" s="49">
        <f>SUM(J45:J48)</f>
        <v>765</v>
      </c>
      <c r="K49" s="50">
        <f>J49/C49/COUNT(C45:C48)</f>
        <v>37.353515625</v>
      </c>
      <c r="L49" s="50">
        <f t="shared" si="0"/>
        <v>46.97265625</v>
      </c>
      <c r="M49" s="49">
        <f>SUM(M45:M48)</f>
        <v>10</v>
      </c>
      <c r="N49" s="49">
        <f>SUM(N45:N48)</f>
        <v>1065</v>
      </c>
      <c r="O49" s="49">
        <f>SUM(O45:O48)</f>
        <v>0</v>
      </c>
      <c r="P49" s="49">
        <f>SUM(P45:P48)</f>
        <v>75</v>
      </c>
      <c r="Q49" s="52">
        <f>L49+M49/C49/COUNT(C45:C48)+N49/C49/COUNT(C45:C48)+O49/C49/COUNT(C45:C48)+P49/C49/COUNT(C45:C48)</f>
        <v>103.125</v>
      </c>
      <c r="R49" s="49">
        <f t="shared" ref="R49:X49" si="14">SUM(R45:R48)</f>
        <v>0</v>
      </c>
      <c r="S49" s="49">
        <f t="shared" si="14"/>
        <v>0</v>
      </c>
      <c r="T49" s="49">
        <f t="shared" si="14"/>
        <v>0</v>
      </c>
      <c r="U49" s="49">
        <f t="shared" si="14"/>
        <v>0</v>
      </c>
      <c r="V49" s="49">
        <f t="shared" si="14"/>
        <v>1</v>
      </c>
      <c r="W49" s="49">
        <f t="shared" si="14"/>
        <v>26</v>
      </c>
      <c r="X49" s="53">
        <f t="shared" si="14"/>
        <v>0</v>
      </c>
    </row>
    <row r="50" spans="1:24" x14ac:dyDescent="0.2">
      <c r="A50" s="54">
        <v>33</v>
      </c>
      <c r="B50" s="67" t="s">
        <v>42</v>
      </c>
      <c r="C50" s="36">
        <v>5.12</v>
      </c>
      <c r="D50" s="68">
        <f>[2]ввод!C35</f>
        <v>25</v>
      </c>
      <c r="E50" s="69">
        <f t="shared" ref="E50:E57" si="15">D50/C50</f>
        <v>4.8828125</v>
      </c>
      <c r="F50" s="70">
        <f>[2]ввод!G35</f>
        <v>100</v>
      </c>
      <c r="G50" s="69">
        <f t="shared" ref="G50:G57" si="16">F50/C50</f>
        <v>19.53125</v>
      </c>
      <c r="H50" s="70">
        <f>[2]ввод!K35</f>
        <v>0</v>
      </c>
      <c r="I50" s="69">
        <f>H50/C50</f>
        <v>0</v>
      </c>
      <c r="J50" s="68">
        <f>[2]ввод!O35</f>
        <v>393</v>
      </c>
      <c r="K50" s="69">
        <f t="shared" ref="K50:K57" si="17">J50/C50</f>
        <v>76.7578125</v>
      </c>
      <c r="L50" s="69">
        <f t="shared" si="0"/>
        <v>101.171875</v>
      </c>
      <c r="M50" s="70">
        <f>[2]ввод!Q35</f>
        <v>8</v>
      </c>
      <c r="N50" s="70">
        <f>[2]ввод!R35</f>
        <v>657</v>
      </c>
      <c r="O50" s="70">
        <f>[2]ввод!S35</f>
        <v>0</v>
      </c>
      <c r="P50" s="70">
        <f>[2]ввод!T35</f>
        <v>25</v>
      </c>
      <c r="Q50" s="59">
        <f>L50+M50/C50+N50/C50+O50/C50+P50/C50</f>
        <v>235.9375</v>
      </c>
      <c r="R50" s="68">
        <f>[2]ввод!D35</f>
        <v>0</v>
      </c>
      <c r="S50" s="68">
        <f>[2]ввод!H35</f>
        <v>0</v>
      </c>
      <c r="T50" s="68">
        <f>[2]ввод!L35</f>
        <v>0</v>
      </c>
      <c r="U50" s="68">
        <f>[2]ввод!P35</f>
        <v>0</v>
      </c>
      <c r="V50" s="68">
        <f>[2]ввод!E35</f>
        <v>6</v>
      </c>
      <c r="W50" s="68">
        <f>[2]ввод!I35</f>
        <v>25</v>
      </c>
      <c r="X50" s="71">
        <f>[2]ввод!M35</f>
        <v>0</v>
      </c>
    </row>
    <row r="51" spans="1:24" x14ac:dyDescent="0.2">
      <c r="A51" s="13">
        <v>35</v>
      </c>
      <c r="B51" s="72" t="s">
        <v>43</v>
      </c>
      <c r="C51" s="36">
        <v>5.12</v>
      </c>
      <c r="D51" s="73">
        <f>[2]ввод!C37</f>
        <v>11</v>
      </c>
      <c r="E51" s="74">
        <f t="shared" si="15"/>
        <v>2.1484375</v>
      </c>
      <c r="F51" s="75">
        <f>[2]ввод!G37</f>
        <v>48</v>
      </c>
      <c r="G51" s="74">
        <f t="shared" si="16"/>
        <v>9.375</v>
      </c>
      <c r="H51" s="75">
        <f>[2]ввод!K37</f>
        <v>0</v>
      </c>
      <c r="I51" s="74">
        <f>H51/C51</f>
        <v>0</v>
      </c>
      <c r="J51" s="73">
        <f>[2]ввод!O37</f>
        <v>281</v>
      </c>
      <c r="K51" s="74">
        <f t="shared" si="17"/>
        <v>54.8828125</v>
      </c>
      <c r="L51" s="74">
        <f t="shared" si="0"/>
        <v>66.40625</v>
      </c>
      <c r="M51" s="75">
        <f>[2]ввод!Q37</f>
        <v>3</v>
      </c>
      <c r="N51" s="75">
        <f>[2]ввод!R37</f>
        <v>439</v>
      </c>
      <c r="O51" s="75">
        <f>[2]ввод!S37</f>
        <v>0</v>
      </c>
      <c r="P51" s="75">
        <f>[2]ввод!T37</f>
        <v>39</v>
      </c>
      <c r="Q51" s="65">
        <f>L51+M51/C51+N51/C51+O51/C51+P51/C51</f>
        <v>160.3515625</v>
      </c>
      <c r="R51" s="73">
        <f>[2]ввод!D37</f>
        <v>0</v>
      </c>
      <c r="S51" s="73">
        <f>[2]ввод!H37</f>
        <v>0</v>
      </c>
      <c r="T51" s="73">
        <f>[2]ввод!L37</f>
        <v>0</v>
      </c>
      <c r="U51" s="73">
        <f>[2]ввод!P37</f>
        <v>0</v>
      </c>
      <c r="V51" s="73">
        <f>[2]ввод!E37</f>
        <v>2</v>
      </c>
      <c r="W51" s="73">
        <f>[2]ввод!I37</f>
        <v>2</v>
      </c>
      <c r="X51" s="76">
        <f>[2]ввод!M37</f>
        <v>0</v>
      </c>
    </row>
    <row r="52" spans="1:24" x14ac:dyDescent="0.2">
      <c r="A52" s="13">
        <v>36</v>
      </c>
      <c r="B52" s="61" t="s">
        <v>44</v>
      </c>
      <c r="C52" s="36">
        <v>5.12</v>
      </c>
      <c r="D52" s="62">
        <f>[2]ввод!C38</f>
        <v>4</v>
      </c>
      <c r="E52" s="63">
        <f t="shared" si="15"/>
        <v>0.78125</v>
      </c>
      <c r="F52" s="64">
        <f>[2]ввод!G38</f>
        <v>18</v>
      </c>
      <c r="G52" s="63">
        <f t="shared" si="16"/>
        <v>3.515625</v>
      </c>
      <c r="H52" s="64">
        <f>[2]ввод!K38</f>
        <v>0</v>
      </c>
      <c r="I52" s="63">
        <f>H52/C52</f>
        <v>0</v>
      </c>
      <c r="J52" s="62">
        <f>[2]ввод!O38</f>
        <v>135</v>
      </c>
      <c r="K52" s="63">
        <f t="shared" si="17"/>
        <v>26.3671875</v>
      </c>
      <c r="L52" s="63">
        <f t="shared" si="0"/>
        <v>30.6640625</v>
      </c>
      <c r="M52" s="64">
        <f>[2]ввод!Q38</f>
        <v>0</v>
      </c>
      <c r="N52" s="64">
        <f>[2]ввод!R38</f>
        <v>447</v>
      </c>
      <c r="O52" s="64">
        <f>[2]ввод!S38</f>
        <v>1</v>
      </c>
      <c r="P52" s="64">
        <f>[2]ввод!T38</f>
        <v>5</v>
      </c>
      <c r="Q52" s="65">
        <f>L52+M52/C52+N52/C52+O52/C52+P52/C52</f>
        <v>119.140625</v>
      </c>
      <c r="R52" s="62">
        <f>[2]ввод!D38</f>
        <v>0</v>
      </c>
      <c r="S52" s="62">
        <f>[2]ввод!H38</f>
        <v>0</v>
      </c>
      <c r="T52" s="62">
        <f>[2]ввод!L38</f>
        <v>0</v>
      </c>
      <c r="U52" s="62">
        <f>[2]ввод!P38</f>
        <v>0</v>
      </c>
      <c r="V52" s="62">
        <f>[2]ввод!E38</f>
        <v>0</v>
      </c>
      <c r="W52" s="62">
        <f>[2]ввод!I38</f>
        <v>2</v>
      </c>
      <c r="X52" s="66">
        <f>[2]ввод!M38</f>
        <v>0</v>
      </c>
    </row>
    <row r="53" spans="1:24" ht="13.5" thickBot="1" x14ac:dyDescent="0.25">
      <c r="A53" s="42">
        <v>13</v>
      </c>
      <c r="B53" s="43" t="s">
        <v>45</v>
      </c>
      <c r="C53" s="36">
        <v>5.12</v>
      </c>
      <c r="D53" s="44">
        <f>[2]ввод!C15</f>
        <v>4</v>
      </c>
      <c r="E53" s="45">
        <f t="shared" si="15"/>
        <v>0.78125</v>
      </c>
      <c r="F53" s="46">
        <f>[2]ввод!G15</f>
        <v>11</v>
      </c>
      <c r="G53" s="45">
        <f t="shared" si="16"/>
        <v>2.1484375</v>
      </c>
      <c r="H53" s="46">
        <f>[2]ввод!K15</f>
        <v>0</v>
      </c>
      <c r="I53" s="45">
        <f>H53/C53</f>
        <v>0</v>
      </c>
      <c r="J53" s="44">
        <f>[2]ввод!O15</f>
        <v>83</v>
      </c>
      <c r="K53" s="45">
        <f t="shared" si="17"/>
        <v>16.2109375</v>
      </c>
      <c r="L53" s="45">
        <f t="shared" si="0"/>
        <v>19.140625</v>
      </c>
      <c r="M53" s="46">
        <f>[2]ввод!Q15</f>
        <v>2</v>
      </c>
      <c r="N53" s="46">
        <f>[2]ввод!R15</f>
        <v>176</v>
      </c>
      <c r="O53" s="46">
        <f>[2]ввод!S15</f>
        <v>0</v>
      </c>
      <c r="P53" s="46">
        <f>[2]ввод!T15</f>
        <v>18</v>
      </c>
      <c r="Q53" s="47">
        <f>L53+M53/C53+N53/C53+O53/C53+P53/C53</f>
        <v>57.421875</v>
      </c>
      <c r="R53" s="44">
        <f>[2]ввод!D15</f>
        <v>0</v>
      </c>
      <c r="S53" s="44">
        <f>[2]ввод!H15</f>
        <v>0</v>
      </c>
      <c r="T53" s="44">
        <f>[2]ввод!L15</f>
        <v>0</v>
      </c>
      <c r="U53" s="44">
        <f>[2]ввод!P15</f>
        <v>0</v>
      </c>
      <c r="V53" s="44">
        <f>[2]ввод!E15</f>
        <v>0</v>
      </c>
      <c r="W53" s="44">
        <f>[2]ввод!I15</f>
        <v>3</v>
      </c>
      <c r="X53" s="48">
        <f>[2]ввод!M15</f>
        <v>0</v>
      </c>
    </row>
    <row r="54" spans="1:24" ht="12.75" customHeight="1" thickBot="1" x14ac:dyDescent="0.25">
      <c r="A54" s="162" t="s">
        <v>110</v>
      </c>
      <c r="B54" s="163"/>
      <c r="C54" s="36">
        <v>5.12</v>
      </c>
      <c r="D54" s="49">
        <f>D52+D53</f>
        <v>8</v>
      </c>
      <c r="E54" s="50">
        <f>D54/C54/COUNT(C52:C53)</f>
        <v>0.78125</v>
      </c>
      <c r="F54" s="51">
        <f>F52+F53</f>
        <v>29</v>
      </c>
      <c r="G54" s="50">
        <f>F54/C54/COUNT(C52:C53)</f>
        <v>2.83203125</v>
      </c>
      <c r="H54" s="51">
        <f>H52+H53</f>
        <v>0</v>
      </c>
      <c r="I54" s="50">
        <f>H54/C54/COUNT(C52:C53)</f>
        <v>0</v>
      </c>
      <c r="J54" s="49">
        <f>J52+J53</f>
        <v>218</v>
      </c>
      <c r="K54" s="50">
        <f>J54/C54/COUNT(C52:C53)</f>
        <v>21.2890625</v>
      </c>
      <c r="L54" s="50">
        <f t="shared" si="0"/>
        <v>24.90234375</v>
      </c>
      <c r="M54" s="49">
        <f>M52+M53</f>
        <v>2</v>
      </c>
      <c r="N54" s="49">
        <f>N52+N53</f>
        <v>623</v>
      </c>
      <c r="O54" s="49">
        <f>O52+O53</f>
        <v>1</v>
      </c>
      <c r="P54" s="49">
        <f>P52+P53</f>
        <v>23</v>
      </c>
      <c r="Q54" s="52">
        <f>L54+M54/C54/COUNT(C52:C53)+N54/C54/COUNT(C52:C53)+O54/C54/COUNT(C52:C53)+P54/C54/COUNT(C52:C53)</f>
        <v>88.28125</v>
      </c>
      <c r="R54" s="49">
        <f t="shared" ref="R54:X54" si="18">R52+R53</f>
        <v>0</v>
      </c>
      <c r="S54" s="49">
        <f t="shared" si="18"/>
        <v>0</v>
      </c>
      <c r="T54" s="49">
        <f t="shared" si="18"/>
        <v>0</v>
      </c>
      <c r="U54" s="49">
        <f t="shared" si="18"/>
        <v>0</v>
      </c>
      <c r="V54" s="49">
        <f t="shared" si="18"/>
        <v>0</v>
      </c>
      <c r="W54" s="49">
        <f t="shared" si="18"/>
        <v>5</v>
      </c>
      <c r="X54" s="53">
        <f t="shared" si="18"/>
        <v>0</v>
      </c>
    </row>
    <row r="55" spans="1:24" x14ac:dyDescent="0.2">
      <c r="A55" s="54">
        <v>38</v>
      </c>
      <c r="B55" s="55" t="s">
        <v>47</v>
      </c>
      <c r="C55" s="36">
        <v>5.12</v>
      </c>
      <c r="D55" s="56">
        <f>[2]ввод!C40</f>
        <v>10</v>
      </c>
      <c r="E55" s="57">
        <f t="shared" si="15"/>
        <v>1.953125</v>
      </c>
      <c r="F55" s="58">
        <f>[2]ввод!G40</f>
        <v>66</v>
      </c>
      <c r="G55" s="57">
        <f t="shared" si="16"/>
        <v>12.890625</v>
      </c>
      <c r="H55" s="58">
        <f>[2]ввод!K40</f>
        <v>0</v>
      </c>
      <c r="I55" s="57">
        <f t="shared" ref="I55:I60" si="19">H55/C55</f>
        <v>0</v>
      </c>
      <c r="J55" s="56">
        <f>[2]ввод!O40</f>
        <v>193</v>
      </c>
      <c r="K55" s="57">
        <f t="shared" si="17"/>
        <v>37.6953125</v>
      </c>
      <c r="L55" s="57">
        <f t="shared" si="0"/>
        <v>52.5390625</v>
      </c>
      <c r="M55" s="58">
        <f>[2]ввод!Q40</f>
        <v>5</v>
      </c>
      <c r="N55" s="58">
        <f>[2]ввод!R40</f>
        <v>478</v>
      </c>
      <c r="O55" s="58">
        <f>[2]ввод!S40</f>
        <v>1</v>
      </c>
      <c r="P55" s="58">
        <f>[2]ввод!T40</f>
        <v>4</v>
      </c>
      <c r="Q55" s="59">
        <f t="shared" ref="Q55:Q60" si="20">L55+M55/C55+N55/C55+O55/C55+P55/C55</f>
        <v>147.8515625</v>
      </c>
      <c r="R55" s="56">
        <f>[2]ввод!D40</f>
        <v>0</v>
      </c>
      <c r="S55" s="56">
        <f>[2]ввод!H40</f>
        <v>0</v>
      </c>
      <c r="T55" s="56">
        <f>[2]ввод!L40</f>
        <v>0</v>
      </c>
      <c r="U55" s="56">
        <f>[2]ввод!P40</f>
        <v>0</v>
      </c>
      <c r="V55" s="56">
        <f>[2]ввод!E40</f>
        <v>2</v>
      </c>
      <c r="W55" s="56">
        <f>[2]ввод!I40</f>
        <v>8</v>
      </c>
      <c r="X55" s="60">
        <f>[2]ввод!M40</f>
        <v>0</v>
      </c>
    </row>
    <row r="56" spans="1:24" x14ac:dyDescent="0.2">
      <c r="A56" s="13">
        <v>39</v>
      </c>
      <c r="B56" s="61" t="s">
        <v>47</v>
      </c>
      <c r="C56" s="36">
        <v>5.12</v>
      </c>
      <c r="D56" s="62">
        <f>[2]ввод!C41</f>
        <v>16</v>
      </c>
      <c r="E56" s="63">
        <f t="shared" si="15"/>
        <v>3.125</v>
      </c>
      <c r="F56" s="64">
        <f>[2]ввод!G41</f>
        <v>74</v>
      </c>
      <c r="G56" s="63">
        <f t="shared" si="16"/>
        <v>14.453125</v>
      </c>
      <c r="H56" s="64">
        <f>[2]ввод!K41</f>
        <v>0</v>
      </c>
      <c r="I56" s="63">
        <f t="shared" si="19"/>
        <v>0</v>
      </c>
      <c r="J56" s="62">
        <f>[2]ввод!O41</f>
        <v>163</v>
      </c>
      <c r="K56" s="63">
        <f t="shared" si="17"/>
        <v>31.8359375</v>
      </c>
      <c r="L56" s="63">
        <f t="shared" si="0"/>
        <v>49.4140625</v>
      </c>
      <c r="M56" s="64">
        <f>[2]ввод!Q41</f>
        <v>5</v>
      </c>
      <c r="N56" s="64">
        <f>[2]ввод!R41</f>
        <v>750</v>
      </c>
      <c r="O56" s="64">
        <f>[2]ввод!S41</f>
        <v>0</v>
      </c>
      <c r="P56" s="64">
        <f>[2]ввод!T41</f>
        <v>17</v>
      </c>
      <c r="Q56" s="65">
        <f t="shared" si="20"/>
        <v>200.1953125</v>
      </c>
      <c r="R56" s="62">
        <f>[2]ввод!D41</f>
        <v>0</v>
      </c>
      <c r="S56" s="62">
        <f>[2]ввод!H41</f>
        <v>0</v>
      </c>
      <c r="T56" s="62">
        <f>[2]ввод!L41</f>
        <v>0</v>
      </c>
      <c r="U56" s="62">
        <f>[2]ввод!P41</f>
        <v>0</v>
      </c>
      <c r="V56" s="62">
        <f>[2]ввод!E41</f>
        <v>1</v>
      </c>
      <c r="W56" s="62">
        <f>[2]ввод!I41</f>
        <v>3</v>
      </c>
      <c r="X56" s="66">
        <f>[2]ввод!M41</f>
        <v>0</v>
      </c>
    </row>
    <row r="57" spans="1:24" x14ac:dyDescent="0.2">
      <c r="A57" s="13">
        <v>40</v>
      </c>
      <c r="B57" s="61" t="s">
        <v>47</v>
      </c>
      <c r="C57" s="36">
        <v>5.12</v>
      </c>
      <c r="D57" s="62">
        <f>[2]ввод!C42</f>
        <v>12</v>
      </c>
      <c r="E57" s="63">
        <f t="shared" si="15"/>
        <v>2.34375</v>
      </c>
      <c r="F57" s="64">
        <f>[2]ввод!G42</f>
        <v>110</v>
      </c>
      <c r="G57" s="63">
        <f t="shared" si="16"/>
        <v>21.484375</v>
      </c>
      <c r="H57" s="64">
        <f>[2]ввод!K42</f>
        <v>0</v>
      </c>
      <c r="I57" s="63">
        <f t="shared" si="19"/>
        <v>0</v>
      </c>
      <c r="J57" s="62">
        <f>[2]ввод!O42</f>
        <v>310</v>
      </c>
      <c r="K57" s="63">
        <f t="shared" si="17"/>
        <v>60.546875</v>
      </c>
      <c r="L57" s="63">
        <f t="shared" si="0"/>
        <v>84.375</v>
      </c>
      <c r="M57" s="64">
        <f>[2]ввод!Q42</f>
        <v>7</v>
      </c>
      <c r="N57" s="64">
        <f>[2]ввод!R42</f>
        <v>548</v>
      </c>
      <c r="O57" s="64">
        <f>[2]ввод!S42</f>
        <v>3</v>
      </c>
      <c r="P57" s="64">
        <f>[2]ввод!T42</f>
        <v>26</v>
      </c>
      <c r="Q57" s="65">
        <f t="shared" si="20"/>
        <v>198.4375</v>
      </c>
      <c r="R57" s="62">
        <f>[2]ввод!D42</f>
        <v>0</v>
      </c>
      <c r="S57" s="62">
        <f>[2]ввод!H42</f>
        <v>0</v>
      </c>
      <c r="T57" s="62">
        <f>[2]ввод!L42</f>
        <v>0</v>
      </c>
      <c r="U57" s="62">
        <f>[2]ввод!P42</f>
        <v>0</v>
      </c>
      <c r="V57" s="62">
        <f>[2]ввод!E42</f>
        <v>1</v>
      </c>
      <c r="W57" s="62">
        <f>[2]ввод!I42</f>
        <v>14</v>
      </c>
      <c r="X57" s="66">
        <f>[2]ввод!M42</f>
        <v>0</v>
      </c>
    </row>
    <row r="58" spans="1:24" x14ac:dyDescent="0.2">
      <c r="A58" s="13">
        <v>77</v>
      </c>
      <c r="B58" s="61" t="s">
        <v>47</v>
      </c>
      <c r="C58" s="36">
        <v>5.12</v>
      </c>
      <c r="D58" s="62">
        <f>[2]ввод!C79</f>
        <v>4</v>
      </c>
      <c r="E58" s="63">
        <f>D58/C58</f>
        <v>0.78125</v>
      </c>
      <c r="F58" s="64">
        <f>[2]ввод!G79</f>
        <v>58</v>
      </c>
      <c r="G58" s="63">
        <f>F58/C58</f>
        <v>11.328125</v>
      </c>
      <c r="H58" s="64">
        <f>[2]ввод!K79</f>
        <v>0</v>
      </c>
      <c r="I58" s="63">
        <f t="shared" si="19"/>
        <v>0</v>
      </c>
      <c r="J58" s="62">
        <f>[2]ввод!O79</f>
        <v>215</v>
      </c>
      <c r="K58" s="63">
        <f>J58/C58</f>
        <v>41.9921875</v>
      </c>
      <c r="L58" s="63">
        <f t="shared" si="0"/>
        <v>54.1015625</v>
      </c>
      <c r="M58" s="64">
        <f>[2]ввод!Q79</f>
        <v>1</v>
      </c>
      <c r="N58" s="64">
        <f>[2]ввод!R79</f>
        <v>498</v>
      </c>
      <c r="O58" s="64">
        <f>[2]ввод!S79</f>
        <v>0</v>
      </c>
      <c r="P58" s="64">
        <f>[2]ввод!T79</f>
        <v>17</v>
      </c>
      <c r="Q58" s="65">
        <f t="shared" si="20"/>
        <v>154.8828125</v>
      </c>
      <c r="R58" s="62">
        <f>[2]ввод!D79</f>
        <v>0</v>
      </c>
      <c r="S58" s="62">
        <f>[2]ввод!H79</f>
        <v>0</v>
      </c>
      <c r="T58" s="62">
        <f>[2]ввод!L79</f>
        <v>0</v>
      </c>
      <c r="U58" s="62">
        <f>[2]ввод!P79</f>
        <v>0</v>
      </c>
      <c r="V58" s="62">
        <f>[2]ввод!E79</f>
        <v>1</v>
      </c>
      <c r="W58" s="62">
        <f>[2]ввод!I79</f>
        <v>10</v>
      </c>
      <c r="X58" s="66">
        <f>[2]ввод!M79</f>
        <v>0</v>
      </c>
    </row>
    <row r="59" spans="1:24" x14ac:dyDescent="0.2">
      <c r="A59" s="13">
        <v>3</v>
      </c>
      <c r="B59" s="61" t="s">
        <v>48</v>
      </c>
      <c r="C59" s="36">
        <v>5.12</v>
      </c>
      <c r="D59" s="62">
        <f>[2]ввод!C5</f>
        <v>3</v>
      </c>
      <c r="E59" s="63">
        <f>D59/C59</f>
        <v>0.5859375</v>
      </c>
      <c r="F59" s="64">
        <f>[2]ввод!G5</f>
        <v>62</v>
      </c>
      <c r="G59" s="63">
        <f>F59/C59</f>
        <v>12.109375</v>
      </c>
      <c r="H59" s="64">
        <f>[2]ввод!K5</f>
        <v>0</v>
      </c>
      <c r="I59" s="63">
        <f t="shared" si="19"/>
        <v>0</v>
      </c>
      <c r="J59" s="62">
        <f>[2]ввод!O5</f>
        <v>206</v>
      </c>
      <c r="K59" s="63">
        <f>J59/C59</f>
        <v>40.234375</v>
      </c>
      <c r="L59" s="63">
        <f t="shared" si="0"/>
        <v>52.9296875</v>
      </c>
      <c r="M59" s="64">
        <f>[2]ввод!Q5</f>
        <v>1</v>
      </c>
      <c r="N59" s="64">
        <f>[2]ввод!R5</f>
        <v>449</v>
      </c>
      <c r="O59" s="64">
        <f>[2]ввод!S5</f>
        <v>0</v>
      </c>
      <c r="P59" s="64">
        <f>[2]ввод!T5</f>
        <v>6</v>
      </c>
      <c r="Q59" s="65">
        <f t="shared" si="20"/>
        <v>141.9921875</v>
      </c>
      <c r="R59" s="62">
        <f>[2]ввод!D5</f>
        <v>0</v>
      </c>
      <c r="S59" s="62">
        <f>[2]ввод!H5</f>
        <v>0</v>
      </c>
      <c r="T59" s="62">
        <f>[2]ввод!L5</f>
        <v>0</v>
      </c>
      <c r="U59" s="62">
        <f>[2]ввод!P5</f>
        <v>0</v>
      </c>
      <c r="V59" s="62">
        <f>[2]ввод!E5</f>
        <v>1</v>
      </c>
      <c r="W59" s="62">
        <f>[2]ввод!I5</f>
        <v>12</v>
      </c>
      <c r="X59" s="66">
        <f>[2]ввод!M5</f>
        <v>0</v>
      </c>
    </row>
    <row r="60" spans="1:24" ht="13.5" thickBot="1" x14ac:dyDescent="0.25">
      <c r="A60" s="42">
        <v>26</v>
      </c>
      <c r="B60" s="43" t="s">
        <v>49</v>
      </c>
      <c r="C60" s="36">
        <v>5.12</v>
      </c>
      <c r="D60" s="44">
        <f>[2]ввод!C28</f>
        <v>5</v>
      </c>
      <c r="E60" s="45">
        <f>D60/C60</f>
        <v>0.9765625</v>
      </c>
      <c r="F60" s="46">
        <f>[2]ввод!G28</f>
        <v>15</v>
      </c>
      <c r="G60" s="45">
        <f>F60/C60</f>
        <v>2.9296875</v>
      </c>
      <c r="H60" s="46">
        <f>[2]ввод!K28</f>
        <v>0</v>
      </c>
      <c r="I60" s="45">
        <f t="shared" si="19"/>
        <v>0</v>
      </c>
      <c r="J60" s="44">
        <f>[2]ввод!O28</f>
        <v>105</v>
      </c>
      <c r="K60" s="45">
        <f>J60/C60</f>
        <v>20.5078125</v>
      </c>
      <c r="L60" s="45">
        <f t="shared" si="0"/>
        <v>24.4140625</v>
      </c>
      <c r="M60" s="46">
        <f>[2]ввод!Q28</f>
        <v>0</v>
      </c>
      <c r="N60" s="46">
        <f>[2]ввод!R28</f>
        <v>173</v>
      </c>
      <c r="O60" s="46">
        <f>[2]ввод!S28</f>
        <v>0</v>
      </c>
      <c r="P60" s="46">
        <f>[2]ввод!T28</f>
        <v>18</v>
      </c>
      <c r="Q60" s="47">
        <f t="shared" si="20"/>
        <v>61.71875</v>
      </c>
      <c r="R60" s="44">
        <f>[2]ввод!D28</f>
        <v>0</v>
      </c>
      <c r="S60" s="44">
        <f>[2]ввод!H28</f>
        <v>0</v>
      </c>
      <c r="T60" s="44">
        <f>[2]ввод!L28</f>
        <v>0</v>
      </c>
      <c r="U60" s="44">
        <f>[2]ввод!P28</f>
        <v>0</v>
      </c>
      <c r="V60" s="44">
        <f>[2]ввод!E28</f>
        <v>0</v>
      </c>
      <c r="W60" s="44">
        <f>[2]ввод!I28</f>
        <v>4</v>
      </c>
      <c r="X60" s="48">
        <f>[2]ввод!M28</f>
        <v>0</v>
      </c>
    </row>
    <row r="61" spans="1:24" ht="13.7" customHeight="1" thickBot="1" x14ac:dyDescent="0.25">
      <c r="A61" s="162" t="s">
        <v>111</v>
      </c>
      <c r="B61" s="163"/>
      <c r="C61" s="36">
        <v>5.12</v>
      </c>
      <c r="D61" s="49">
        <f>SUM(D55:D60)</f>
        <v>50</v>
      </c>
      <c r="E61" s="50">
        <f>D61/C61/COUNT(C55:C60)</f>
        <v>1.6276041666666667</v>
      </c>
      <c r="F61" s="49">
        <f>SUM(F55:F60)</f>
        <v>385</v>
      </c>
      <c r="G61" s="50">
        <f>F61/C61/COUNT(C55:C60)</f>
        <v>12.532552083333334</v>
      </c>
      <c r="H61" s="49">
        <f>SUM(H55:H60)</f>
        <v>0</v>
      </c>
      <c r="I61" s="50">
        <f>H61/C61/COUNT(C55:C60)</f>
        <v>0</v>
      </c>
      <c r="J61" s="49">
        <f>SUM(J55:J60)</f>
        <v>1192</v>
      </c>
      <c r="K61" s="50">
        <f>J61/C61/COUNT(C55:C60)</f>
        <v>38.802083333333336</v>
      </c>
      <c r="L61" s="50">
        <f t="shared" si="0"/>
        <v>52.962239583333336</v>
      </c>
      <c r="M61" s="49">
        <f>SUM(M55:M60)</f>
        <v>19</v>
      </c>
      <c r="N61" s="49">
        <f>SUM(N55:N60)</f>
        <v>2896</v>
      </c>
      <c r="O61" s="49">
        <f>SUM(O55:O60)</f>
        <v>4</v>
      </c>
      <c r="P61" s="49">
        <f>SUM(P55:P60)</f>
        <v>88</v>
      </c>
      <c r="Q61" s="52">
        <f>L61+M61/C61/COUNT(C55:C60)+N61/C61/COUNT(C55:C60)+O61/C61/COUNT(C55:C60)+P61/C61/COUNT(C55:C60)</f>
        <v>150.84635416666669</v>
      </c>
      <c r="R61" s="49">
        <f t="shared" ref="R61:X61" si="21">SUM(R55:R60)</f>
        <v>0</v>
      </c>
      <c r="S61" s="49">
        <f t="shared" si="21"/>
        <v>0</v>
      </c>
      <c r="T61" s="49">
        <f t="shared" si="21"/>
        <v>0</v>
      </c>
      <c r="U61" s="49">
        <f t="shared" si="21"/>
        <v>0</v>
      </c>
      <c r="V61" s="49">
        <f t="shared" si="21"/>
        <v>6</v>
      </c>
      <c r="W61" s="49">
        <f t="shared" si="21"/>
        <v>51</v>
      </c>
      <c r="X61" s="53">
        <f t="shared" si="21"/>
        <v>0</v>
      </c>
    </row>
    <row r="62" spans="1:24" x14ac:dyDescent="0.2">
      <c r="A62" s="54">
        <v>41</v>
      </c>
      <c r="B62" s="55" t="s">
        <v>51</v>
      </c>
      <c r="C62" s="36">
        <v>5.12</v>
      </c>
      <c r="D62" s="56">
        <f>[2]ввод!C43</f>
        <v>25</v>
      </c>
      <c r="E62" s="57">
        <f>D62/C62</f>
        <v>4.8828125</v>
      </c>
      <c r="F62" s="58">
        <f>[2]ввод!G43</f>
        <v>73</v>
      </c>
      <c r="G62" s="57">
        <f>F62/C62</f>
        <v>14.2578125</v>
      </c>
      <c r="H62" s="58">
        <f>[2]ввод!K43</f>
        <v>0</v>
      </c>
      <c r="I62" s="57">
        <f>H62/C62</f>
        <v>0</v>
      </c>
      <c r="J62" s="56">
        <f>[2]ввод!O43</f>
        <v>433</v>
      </c>
      <c r="K62" s="57">
        <f t="shared" ref="K62:K75" si="22">J62/C62</f>
        <v>84.5703125</v>
      </c>
      <c r="L62" s="57">
        <f t="shared" si="0"/>
        <v>103.7109375</v>
      </c>
      <c r="M62" s="58">
        <f>[2]ввод!Q43</f>
        <v>3</v>
      </c>
      <c r="N62" s="58">
        <f>[2]ввод!R43</f>
        <v>483</v>
      </c>
      <c r="O62" s="58">
        <f>[2]ввод!S43</f>
        <v>0</v>
      </c>
      <c r="P62" s="58">
        <f>[2]ввод!T43</f>
        <v>40</v>
      </c>
      <c r="Q62" s="59">
        <f>L62+M62/C62+N62/C62+O62/C62+P62/C62</f>
        <v>206.4453125</v>
      </c>
      <c r="R62" s="56">
        <f>[2]ввод!D43</f>
        <v>0</v>
      </c>
      <c r="S62" s="56">
        <f>[2]ввод!H43</f>
        <v>0</v>
      </c>
      <c r="T62" s="56">
        <f>[2]ввод!L43</f>
        <v>0</v>
      </c>
      <c r="U62" s="56">
        <f>[2]ввод!P43</f>
        <v>0</v>
      </c>
      <c r="V62" s="56">
        <f>[2]ввод!E43</f>
        <v>7</v>
      </c>
      <c r="W62" s="56">
        <f>[2]ввод!I43</f>
        <v>15</v>
      </c>
      <c r="X62" s="60">
        <f>[2]ввод!M43</f>
        <v>0</v>
      </c>
    </row>
    <row r="63" spans="1:24" x14ac:dyDescent="0.2">
      <c r="A63" s="13">
        <v>7</v>
      </c>
      <c r="B63" s="77" t="s">
        <v>52</v>
      </c>
      <c r="C63" s="36">
        <v>5.12</v>
      </c>
      <c r="D63" s="62">
        <f>[2]ввод!C9</f>
        <v>6</v>
      </c>
      <c r="E63" s="63">
        <f>D63/C63</f>
        <v>1.171875</v>
      </c>
      <c r="F63" s="64">
        <f>[2]ввод!G9</f>
        <v>30</v>
      </c>
      <c r="G63" s="63">
        <f>F63/C63</f>
        <v>5.859375</v>
      </c>
      <c r="H63" s="64">
        <f>[2]ввод!K9</f>
        <v>0</v>
      </c>
      <c r="I63" s="63">
        <f>H63/C63</f>
        <v>0</v>
      </c>
      <c r="J63" s="62">
        <f>[2]ввод!O9</f>
        <v>116</v>
      </c>
      <c r="K63" s="63">
        <f>J63/C63</f>
        <v>22.65625</v>
      </c>
      <c r="L63" s="63">
        <f t="shared" si="0"/>
        <v>29.6875</v>
      </c>
      <c r="M63" s="64">
        <f>[2]ввод!Q9</f>
        <v>3</v>
      </c>
      <c r="N63" s="64">
        <f>[2]ввод!R9</f>
        <v>655</v>
      </c>
      <c r="O63" s="64">
        <f>[2]ввод!S9</f>
        <v>0</v>
      </c>
      <c r="P63" s="64">
        <f>[2]ввод!T9</f>
        <v>8</v>
      </c>
      <c r="Q63" s="65">
        <f>L63+M63/C63+N63/C63+O63/C63+P63/C63</f>
        <v>159.765625</v>
      </c>
      <c r="R63" s="62">
        <f>[2]ввод!D9</f>
        <v>0</v>
      </c>
      <c r="S63" s="62">
        <f>[2]ввод!H9</f>
        <v>0</v>
      </c>
      <c r="T63" s="62">
        <f>[2]ввод!L9</f>
        <v>0</v>
      </c>
      <c r="U63" s="62">
        <f>[2]ввод!P9</f>
        <v>0</v>
      </c>
      <c r="V63" s="62">
        <f>[2]ввод!E9</f>
        <v>1</v>
      </c>
      <c r="W63" s="62">
        <f>[2]ввод!I9</f>
        <v>8</v>
      </c>
      <c r="X63" s="66">
        <f>[2]ввод!M9</f>
        <v>0</v>
      </c>
    </row>
    <row r="64" spans="1:24" x14ac:dyDescent="0.2">
      <c r="A64" s="13">
        <v>22</v>
      </c>
      <c r="B64" s="61" t="s">
        <v>53</v>
      </c>
      <c r="C64" s="36">
        <v>5.12</v>
      </c>
      <c r="D64" s="62">
        <f>[2]ввод!C24</f>
        <v>8</v>
      </c>
      <c r="E64" s="63">
        <f>D64/C64</f>
        <v>1.5625</v>
      </c>
      <c r="F64" s="64">
        <f>[2]ввод!G24</f>
        <v>17</v>
      </c>
      <c r="G64" s="63">
        <f>F64/C64</f>
        <v>3.3203125</v>
      </c>
      <c r="H64" s="64">
        <f>[2]ввод!K24</f>
        <v>0</v>
      </c>
      <c r="I64" s="63">
        <f>H64/C64</f>
        <v>0</v>
      </c>
      <c r="J64" s="62">
        <f>[2]ввод!O24</f>
        <v>82</v>
      </c>
      <c r="K64" s="63">
        <f>J64/C64</f>
        <v>16.015625</v>
      </c>
      <c r="L64" s="63">
        <f t="shared" si="0"/>
        <v>20.8984375</v>
      </c>
      <c r="M64" s="64">
        <f>[2]ввод!Q24</f>
        <v>3</v>
      </c>
      <c r="N64" s="64">
        <f>[2]ввод!R24</f>
        <v>144</v>
      </c>
      <c r="O64" s="64">
        <f>[2]ввод!S24</f>
        <v>1</v>
      </c>
      <c r="P64" s="64">
        <f>[2]ввод!T24</f>
        <v>4</v>
      </c>
      <c r="Q64" s="65">
        <f>L64+M64/C64+N64/C64+O64/C64+P64/C64</f>
        <v>50.5859375</v>
      </c>
      <c r="R64" s="62">
        <f>[2]ввод!D24</f>
        <v>0</v>
      </c>
      <c r="S64" s="62">
        <f>[2]ввод!H24</f>
        <v>0</v>
      </c>
      <c r="T64" s="62">
        <f>[2]ввод!L24</f>
        <v>0</v>
      </c>
      <c r="U64" s="62">
        <f>[2]ввод!P24</f>
        <v>0</v>
      </c>
      <c r="V64" s="62">
        <f>[2]ввод!E24</f>
        <v>4</v>
      </c>
      <c r="W64" s="62">
        <f>[2]ввод!I24</f>
        <v>3</v>
      </c>
      <c r="X64" s="66">
        <f>[2]ввод!M24</f>
        <v>0</v>
      </c>
    </row>
    <row r="65" spans="1:24" ht="13.5" thickBot="1" x14ac:dyDescent="0.25">
      <c r="A65" s="42">
        <v>34</v>
      </c>
      <c r="B65" s="43" t="s">
        <v>54</v>
      </c>
      <c r="C65" s="36">
        <v>5.12</v>
      </c>
      <c r="D65" s="44">
        <f>[2]ввод!C36</f>
        <v>13</v>
      </c>
      <c r="E65" s="45">
        <f>D65/C65</f>
        <v>2.5390625</v>
      </c>
      <c r="F65" s="46">
        <f>[2]ввод!G36</f>
        <v>21</v>
      </c>
      <c r="G65" s="45">
        <f>F65/C65</f>
        <v>4.1015625</v>
      </c>
      <c r="H65" s="46">
        <f>[2]ввод!K36</f>
        <v>0</v>
      </c>
      <c r="I65" s="45">
        <f>H65/C65</f>
        <v>0</v>
      </c>
      <c r="J65" s="44">
        <f>[2]ввод!O36</f>
        <v>107</v>
      </c>
      <c r="K65" s="45">
        <f>J65/C65</f>
        <v>20.8984375</v>
      </c>
      <c r="L65" s="45">
        <f t="shared" si="0"/>
        <v>27.5390625</v>
      </c>
      <c r="M65" s="46">
        <f>[2]ввод!Q36</f>
        <v>3</v>
      </c>
      <c r="N65" s="46">
        <f>[2]ввод!R36</f>
        <v>206</v>
      </c>
      <c r="O65" s="46">
        <f>[2]ввод!S36</f>
        <v>0</v>
      </c>
      <c r="P65" s="46">
        <f>[2]ввод!T36</f>
        <v>3</v>
      </c>
      <c r="Q65" s="47">
        <f>L65+M65/C65+N65/C65+O65/C65+P65/C65</f>
        <v>68.9453125</v>
      </c>
      <c r="R65" s="44">
        <f>[2]ввод!D36</f>
        <v>0</v>
      </c>
      <c r="S65" s="44">
        <f>[2]ввод!H36</f>
        <v>0</v>
      </c>
      <c r="T65" s="44">
        <f>[2]ввод!L36</f>
        <v>0</v>
      </c>
      <c r="U65" s="44">
        <f>[2]ввод!P36</f>
        <v>0</v>
      </c>
      <c r="V65" s="44">
        <f>[2]ввод!E36</f>
        <v>1</v>
      </c>
      <c r="W65" s="44">
        <f>[2]ввод!I36</f>
        <v>1</v>
      </c>
      <c r="X65" s="48">
        <f>[2]ввод!M36</f>
        <v>0</v>
      </c>
    </row>
    <row r="66" spans="1:24" ht="14.25" customHeight="1" thickBot="1" x14ac:dyDescent="0.25">
      <c r="A66" s="162" t="s">
        <v>112</v>
      </c>
      <c r="B66" s="163"/>
      <c r="C66" s="36">
        <v>5.12</v>
      </c>
      <c r="D66" s="49">
        <f>SUM(D62:D65)</f>
        <v>52</v>
      </c>
      <c r="E66" s="50">
        <f>D66/C66/COUNT(C62:C65)</f>
        <v>2.5390625</v>
      </c>
      <c r="F66" s="49">
        <f>SUM(F62:F65)</f>
        <v>141</v>
      </c>
      <c r="G66" s="50">
        <f>F66/C66/COUNT(C62:C65)</f>
        <v>6.884765625</v>
      </c>
      <c r="H66" s="49">
        <f>SUM(H62:H65)</f>
        <v>0</v>
      </c>
      <c r="I66" s="50">
        <f>H66/C66/COUNT(C62:C65)</f>
        <v>0</v>
      </c>
      <c r="J66" s="49">
        <f>SUM(J62:J65)</f>
        <v>738</v>
      </c>
      <c r="K66" s="50">
        <f>J66/C66/COUNT(C62:C65)</f>
        <v>36.03515625</v>
      </c>
      <c r="L66" s="50">
        <f t="shared" si="0"/>
        <v>45.458984375</v>
      </c>
      <c r="M66" s="49">
        <f>SUM(M62:M65)</f>
        <v>12</v>
      </c>
      <c r="N66" s="49">
        <f>SUM(N62:N65)</f>
        <v>1488</v>
      </c>
      <c r="O66" s="49">
        <f>SUM(O62:O65)</f>
        <v>1</v>
      </c>
      <c r="P66" s="49">
        <f>SUM(P62:P65)</f>
        <v>55</v>
      </c>
      <c r="Q66" s="52">
        <f>L66+M66/C66/COUNT(C62:C65)+N66/C66/COUNT(C62:C65)+O66/C66/COUNT(C62:C65)+P66/C66/COUNT(C62:C65)</f>
        <v>121.435546875</v>
      </c>
      <c r="R66" s="49">
        <f t="shared" ref="R66:X66" si="23">SUM(R62:R65)</f>
        <v>0</v>
      </c>
      <c r="S66" s="49">
        <f t="shared" si="23"/>
        <v>0</v>
      </c>
      <c r="T66" s="49">
        <f t="shared" si="23"/>
        <v>0</v>
      </c>
      <c r="U66" s="49">
        <f t="shared" si="23"/>
        <v>0</v>
      </c>
      <c r="V66" s="49">
        <f t="shared" si="23"/>
        <v>13</v>
      </c>
      <c r="W66" s="49">
        <f t="shared" si="23"/>
        <v>27</v>
      </c>
      <c r="X66" s="53">
        <f t="shared" si="23"/>
        <v>0</v>
      </c>
    </row>
    <row r="67" spans="1:24" x14ac:dyDescent="0.2">
      <c r="A67" s="54">
        <v>45</v>
      </c>
      <c r="B67" s="55" t="s">
        <v>56</v>
      </c>
      <c r="C67" s="36">
        <v>5.12</v>
      </c>
      <c r="D67" s="56">
        <f>[2]ввод!C47</f>
        <v>5</v>
      </c>
      <c r="E67" s="57">
        <f t="shared" ref="E67:E75" si="24">D67/C67</f>
        <v>0.9765625</v>
      </c>
      <c r="F67" s="58">
        <f>[2]ввод!G47</f>
        <v>24</v>
      </c>
      <c r="G67" s="57">
        <f t="shared" ref="G67:G75" si="25">F67/C67</f>
        <v>4.6875</v>
      </c>
      <c r="H67" s="58">
        <f>[2]ввод!K47</f>
        <v>0</v>
      </c>
      <c r="I67" s="57">
        <f>H67/C67</f>
        <v>0</v>
      </c>
      <c r="J67" s="56">
        <f>[2]ввод!O47</f>
        <v>96</v>
      </c>
      <c r="K67" s="57">
        <f t="shared" si="22"/>
        <v>18.75</v>
      </c>
      <c r="L67" s="57">
        <f t="shared" si="0"/>
        <v>24.4140625</v>
      </c>
      <c r="M67" s="58">
        <f>[2]ввод!Q47</f>
        <v>4</v>
      </c>
      <c r="N67" s="58">
        <f>[2]ввод!R47</f>
        <v>237</v>
      </c>
      <c r="O67" s="58">
        <f>[2]ввод!S47</f>
        <v>1</v>
      </c>
      <c r="P67" s="58">
        <f>[2]ввод!T47</f>
        <v>18</v>
      </c>
      <c r="Q67" s="59">
        <f>L67+M67/C67+N67/C67+O67/C67+P67/C67</f>
        <v>75.1953125</v>
      </c>
      <c r="R67" s="56">
        <f>[2]ввод!D47</f>
        <v>0</v>
      </c>
      <c r="S67" s="56">
        <f>[2]ввод!H47</f>
        <v>0</v>
      </c>
      <c r="T67" s="56">
        <f>[2]ввод!L47</f>
        <v>0</v>
      </c>
      <c r="U67" s="56">
        <f>[2]ввод!P47</f>
        <v>0</v>
      </c>
      <c r="V67" s="56">
        <f>[2]ввод!E47</f>
        <v>0</v>
      </c>
      <c r="W67" s="56">
        <f>[2]ввод!I47</f>
        <v>3</v>
      </c>
      <c r="X67" s="60">
        <f>[2]ввод!M47</f>
        <v>0</v>
      </c>
    </row>
    <row r="68" spans="1:24" ht="13.5" thickBot="1" x14ac:dyDescent="0.25">
      <c r="A68" s="42">
        <v>4</v>
      </c>
      <c r="B68" s="43" t="s">
        <v>57</v>
      </c>
      <c r="C68" s="36">
        <v>5.12</v>
      </c>
      <c r="D68" s="44">
        <f>[2]ввод!C6</f>
        <v>5</v>
      </c>
      <c r="E68" s="45">
        <f t="shared" si="24"/>
        <v>0.9765625</v>
      </c>
      <c r="F68" s="46">
        <f>[2]ввод!G6</f>
        <v>9</v>
      </c>
      <c r="G68" s="45">
        <f t="shared" si="25"/>
        <v>1.7578125</v>
      </c>
      <c r="H68" s="46">
        <f>[2]ввод!K6</f>
        <v>0</v>
      </c>
      <c r="I68" s="45">
        <f>H68/C68</f>
        <v>0</v>
      </c>
      <c r="J68" s="44">
        <f>[2]ввод!O6</f>
        <v>80</v>
      </c>
      <c r="K68" s="45">
        <f t="shared" si="22"/>
        <v>15.625</v>
      </c>
      <c r="L68" s="45">
        <f t="shared" si="0"/>
        <v>18.359375</v>
      </c>
      <c r="M68" s="46">
        <f>[2]ввод!Q6</f>
        <v>4</v>
      </c>
      <c r="N68" s="46">
        <f>[2]ввод!R6</f>
        <v>132</v>
      </c>
      <c r="O68" s="46">
        <f>[2]ввод!S6</f>
        <v>0</v>
      </c>
      <c r="P68" s="46">
        <f>[2]ввод!T6</f>
        <v>18</v>
      </c>
      <c r="Q68" s="47">
        <f>L68+M68/C68+N68/C68+O68/C68+P68/C68</f>
        <v>48.4375</v>
      </c>
      <c r="R68" s="44">
        <f>[2]ввод!D6</f>
        <v>0</v>
      </c>
      <c r="S68" s="44">
        <f>[2]ввод!H6</f>
        <v>0</v>
      </c>
      <c r="T68" s="44">
        <f>[2]ввод!L6</f>
        <v>0</v>
      </c>
      <c r="U68" s="44">
        <f>[2]ввод!P6</f>
        <v>0</v>
      </c>
      <c r="V68" s="44">
        <f>[2]ввод!E6</f>
        <v>1</v>
      </c>
      <c r="W68" s="44">
        <f>[2]ввод!I6</f>
        <v>3</v>
      </c>
      <c r="X68" s="48">
        <f>[2]ввод!M6</f>
        <v>0</v>
      </c>
    </row>
    <row r="69" spans="1:24" ht="13.7" customHeight="1" thickBot="1" x14ac:dyDescent="0.25">
      <c r="A69" s="162" t="s">
        <v>113</v>
      </c>
      <c r="B69" s="163"/>
      <c r="C69" s="36">
        <v>5.12</v>
      </c>
      <c r="D69" s="49">
        <f>D67+D68</f>
        <v>10</v>
      </c>
      <c r="E69" s="50">
        <f>D69/C69/COUNT(C67:C68)</f>
        <v>0.9765625</v>
      </c>
      <c r="F69" s="51">
        <f>F67+F68</f>
        <v>33</v>
      </c>
      <c r="G69" s="50">
        <f>F69/C69/COUNT(C67:C68)</f>
        <v>3.22265625</v>
      </c>
      <c r="H69" s="51">
        <f>H67+H68</f>
        <v>0</v>
      </c>
      <c r="I69" s="50">
        <f>H69/C69/COUNT(C67:C68)</f>
        <v>0</v>
      </c>
      <c r="J69" s="49">
        <f>J67+J68</f>
        <v>176</v>
      </c>
      <c r="K69" s="50">
        <f>J69/C69/COUNT(C67:C68)</f>
        <v>17.1875</v>
      </c>
      <c r="L69" s="50">
        <f t="shared" si="0"/>
        <v>21.38671875</v>
      </c>
      <c r="M69" s="49">
        <f>M67+M68</f>
        <v>8</v>
      </c>
      <c r="N69" s="49">
        <f>N67+N68</f>
        <v>369</v>
      </c>
      <c r="O69" s="49">
        <f>O67+O68</f>
        <v>1</v>
      </c>
      <c r="P69" s="49">
        <f>P67+P68</f>
        <v>36</v>
      </c>
      <c r="Q69" s="52">
        <f>L69+M69/C69/COUNT(C67:C68)+N69/C69/COUNT(C67:C68)+P69/C69/COUNT(C67:C68)+P69/C69/COUNT(C67:C68)</f>
        <v>65.234375</v>
      </c>
      <c r="R69" s="49">
        <f t="shared" ref="R69:X69" si="26">R67+R68</f>
        <v>0</v>
      </c>
      <c r="S69" s="49">
        <f t="shared" si="26"/>
        <v>0</v>
      </c>
      <c r="T69" s="49">
        <f t="shared" si="26"/>
        <v>0</v>
      </c>
      <c r="U69" s="49">
        <f t="shared" si="26"/>
        <v>0</v>
      </c>
      <c r="V69" s="49">
        <f t="shared" si="26"/>
        <v>1</v>
      </c>
      <c r="W69" s="49">
        <f t="shared" si="26"/>
        <v>6</v>
      </c>
      <c r="X69" s="53">
        <f t="shared" si="26"/>
        <v>0</v>
      </c>
    </row>
    <row r="70" spans="1:24" x14ac:dyDescent="0.2">
      <c r="A70" s="54">
        <v>46</v>
      </c>
      <c r="B70" s="55" t="s">
        <v>59</v>
      </c>
      <c r="C70" s="36">
        <v>5.12</v>
      </c>
      <c r="D70" s="56">
        <f>[2]ввод!C48</f>
        <v>18</v>
      </c>
      <c r="E70" s="57">
        <f t="shared" si="24"/>
        <v>3.515625</v>
      </c>
      <c r="F70" s="58">
        <f>[2]ввод!G48</f>
        <v>65</v>
      </c>
      <c r="G70" s="57">
        <f t="shared" si="25"/>
        <v>12.6953125</v>
      </c>
      <c r="H70" s="58">
        <f>[2]ввод!K48</f>
        <v>0</v>
      </c>
      <c r="I70" s="57">
        <f>H70/C70</f>
        <v>0</v>
      </c>
      <c r="J70" s="56">
        <f>[2]ввод!O48</f>
        <v>315</v>
      </c>
      <c r="K70" s="57">
        <f t="shared" si="22"/>
        <v>61.5234375</v>
      </c>
      <c r="L70" s="57">
        <f t="shared" si="0"/>
        <v>77.734375</v>
      </c>
      <c r="M70" s="58">
        <f>[2]ввод!Q48</f>
        <v>2</v>
      </c>
      <c r="N70" s="58">
        <f>[2]ввод!R48</f>
        <v>719</v>
      </c>
      <c r="O70" s="58">
        <f>[2]ввод!S48</f>
        <v>0</v>
      </c>
      <c r="P70" s="58">
        <f>[2]ввод!T48</f>
        <v>11</v>
      </c>
      <c r="Q70" s="59">
        <f>L70+M70/C70+N70/C70+O70/C70+P70/C70</f>
        <v>220.703125</v>
      </c>
      <c r="R70" s="56">
        <f>[2]ввод!D48</f>
        <v>0</v>
      </c>
      <c r="S70" s="56">
        <f>[2]ввод!H48</f>
        <v>0</v>
      </c>
      <c r="T70" s="56">
        <f>[2]ввод!L48</f>
        <v>0</v>
      </c>
      <c r="U70" s="56">
        <f>[2]ввод!P48</f>
        <v>0</v>
      </c>
      <c r="V70" s="56">
        <f>[2]ввод!E48</f>
        <v>2</v>
      </c>
      <c r="W70" s="56">
        <f>[2]ввод!I48</f>
        <v>21</v>
      </c>
      <c r="X70" s="60">
        <f>[2]ввод!M48</f>
        <v>0</v>
      </c>
    </row>
    <row r="71" spans="1:24" x14ac:dyDescent="0.2">
      <c r="A71" s="13">
        <v>48</v>
      </c>
      <c r="B71" s="61" t="s">
        <v>60</v>
      </c>
      <c r="C71" s="36">
        <v>5.12</v>
      </c>
      <c r="D71" s="62">
        <f>[2]ввод!C50</f>
        <v>6</v>
      </c>
      <c r="E71" s="63">
        <f t="shared" si="24"/>
        <v>1.171875</v>
      </c>
      <c r="F71" s="64">
        <f>[2]ввод!G50</f>
        <v>23</v>
      </c>
      <c r="G71" s="63">
        <f t="shared" si="25"/>
        <v>4.4921875</v>
      </c>
      <c r="H71" s="64">
        <f>[2]ввод!K50</f>
        <v>0</v>
      </c>
      <c r="I71" s="63">
        <f>H71/C71</f>
        <v>0</v>
      </c>
      <c r="J71" s="62">
        <f>[2]ввод!O50</f>
        <v>100</v>
      </c>
      <c r="K71" s="63">
        <f t="shared" si="22"/>
        <v>19.53125</v>
      </c>
      <c r="L71" s="63">
        <f t="shared" si="0"/>
        <v>25.1953125</v>
      </c>
      <c r="M71" s="64">
        <f>[2]ввод!Q50</f>
        <v>0</v>
      </c>
      <c r="N71" s="64">
        <f>[2]ввод!R50</f>
        <v>212</v>
      </c>
      <c r="O71" s="64">
        <f>[2]ввод!S50</f>
        <v>3</v>
      </c>
      <c r="P71" s="64">
        <f>[2]ввод!T50</f>
        <v>16</v>
      </c>
      <c r="Q71" s="65">
        <f>L71+M71/C71+N71/C71+O71/C71+P71/C71</f>
        <v>70.3125</v>
      </c>
      <c r="R71" s="62">
        <f>[2]ввод!D50</f>
        <v>0</v>
      </c>
      <c r="S71" s="62">
        <f>[2]ввод!H50</f>
        <v>0</v>
      </c>
      <c r="T71" s="62">
        <f>[2]ввод!L50</f>
        <v>0</v>
      </c>
      <c r="U71" s="62">
        <f>[2]ввод!P50</f>
        <v>0</v>
      </c>
      <c r="V71" s="62">
        <f>[2]ввод!E50</f>
        <v>2</v>
      </c>
      <c r="W71" s="62">
        <f>[2]ввод!I50</f>
        <v>2</v>
      </c>
      <c r="X71" s="66">
        <f>[2]ввод!M50</f>
        <v>0</v>
      </c>
    </row>
    <row r="72" spans="1:24" ht="13.5" thickBot="1" x14ac:dyDescent="0.25">
      <c r="A72" s="42">
        <v>37</v>
      </c>
      <c r="B72" s="43" t="s">
        <v>61</v>
      </c>
      <c r="C72" s="36">
        <v>5.12</v>
      </c>
      <c r="D72" s="44">
        <f>[2]ввод!C39</f>
        <v>1</v>
      </c>
      <c r="E72" s="45">
        <f t="shared" si="24"/>
        <v>0.1953125</v>
      </c>
      <c r="F72" s="46">
        <f>[2]ввод!G39</f>
        <v>22</v>
      </c>
      <c r="G72" s="45">
        <f t="shared" si="25"/>
        <v>4.296875</v>
      </c>
      <c r="H72" s="46">
        <f>[2]ввод!K39</f>
        <v>0</v>
      </c>
      <c r="I72" s="45">
        <f>H72/C72</f>
        <v>0</v>
      </c>
      <c r="J72" s="44">
        <f>[2]ввод!O39</f>
        <v>80</v>
      </c>
      <c r="K72" s="45">
        <f t="shared" si="22"/>
        <v>15.625</v>
      </c>
      <c r="L72" s="45">
        <f t="shared" si="0"/>
        <v>20.1171875</v>
      </c>
      <c r="M72" s="46">
        <f>[2]ввод!Q39</f>
        <v>1</v>
      </c>
      <c r="N72" s="46">
        <f>[2]ввод!R39</f>
        <v>275</v>
      </c>
      <c r="O72" s="46">
        <f>[2]ввод!S39</f>
        <v>1</v>
      </c>
      <c r="P72" s="46">
        <f>[2]ввод!T39</f>
        <v>4</v>
      </c>
      <c r="Q72" s="47">
        <f>L72+M72/C72+N72/C72+O72/C72+P72/C72</f>
        <v>75</v>
      </c>
      <c r="R72" s="44">
        <f>[2]ввод!D39</f>
        <v>0</v>
      </c>
      <c r="S72" s="44">
        <f>[2]ввод!H39</f>
        <v>0</v>
      </c>
      <c r="T72" s="44">
        <f>[2]ввод!L39</f>
        <v>0</v>
      </c>
      <c r="U72" s="44">
        <f>[2]ввод!P39</f>
        <v>0</v>
      </c>
      <c r="V72" s="44">
        <f>[2]ввод!E39</f>
        <v>0</v>
      </c>
      <c r="W72" s="44">
        <f>[2]ввод!I39</f>
        <v>2</v>
      </c>
      <c r="X72" s="48">
        <f>[2]ввод!M39</f>
        <v>0</v>
      </c>
    </row>
    <row r="73" spans="1:24" ht="13.7" customHeight="1" thickBot="1" x14ac:dyDescent="0.25">
      <c r="A73" s="162" t="s">
        <v>114</v>
      </c>
      <c r="B73" s="163"/>
      <c r="C73" s="36">
        <v>5.12</v>
      </c>
      <c r="D73" s="49">
        <f>D71+D72</f>
        <v>7</v>
      </c>
      <c r="E73" s="50">
        <f>D73/C73/COUNT(C71:C72)</f>
        <v>0.68359375</v>
      </c>
      <c r="F73" s="51">
        <f>F71+F72</f>
        <v>45</v>
      </c>
      <c r="G73" s="50">
        <f>F73/C73/COUNT(C71:C72)</f>
        <v>4.39453125</v>
      </c>
      <c r="H73" s="51">
        <f>H71+H72</f>
        <v>0</v>
      </c>
      <c r="I73" s="50">
        <f>H73/C73/COUNT(C71:C72)</f>
        <v>0</v>
      </c>
      <c r="J73" s="49">
        <f>J71+J72</f>
        <v>180</v>
      </c>
      <c r="K73" s="50">
        <f>J73/C73/COUNT(C71:C72)</f>
        <v>17.578125</v>
      </c>
      <c r="L73" s="50">
        <f t="shared" si="0"/>
        <v>22.65625</v>
      </c>
      <c r="M73" s="49">
        <f>M71+M72</f>
        <v>1</v>
      </c>
      <c r="N73" s="49">
        <f>N71+N72</f>
        <v>487</v>
      </c>
      <c r="O73" s="49">
        <f>O71+O72</f>
        <v>4</v>
      </c>
      <c r="P73" s="49">
        <f>P71+P72</f>
        <v>20</v>
      </c>
      <c r="Q73" s="52">
        <f>L73+M73/C73/COUNT(C71:C72)+N73/C73/COUNT(C71:C72)+O73/C73/COUNT(C71:C72)+P73/C73/COUNT(C71:C72)</f>
        <v>72.65625</v>
      </c>
      <c r="R73" s="49">
        <f t="shared" ref="R73:X73" si="27">R71+R72</f>
        <v>0</v>
      </c>
      <c r="S73" s="49">
        <f t="shared" si="27"/>
        <v>0</v>
      </c>
      <c r="T73" s="49">
        <f t="shared" si="27"/>
        <v>0</v>
      </c>
      <c r="U73" s="49">
        <f t="shared" si="27"/>
        <v>0</v>
      </c>
      <c r="V73" s="49">
        <f t="shared" si="27"/>
        <v>2</v>
      </c>
      <c r="W73" s="49">
        <f t="shared" si="27"/>
        <v>4</v>
      </c>
      <c r="X73" s="53">
        <f t="shared" si="27"/>
        <v>0</v>
      </c>
    </row>
    <row r="74" spans="1:24" x14ac:dyDescent="0.2">
      <c r="A74" s="54">
        <v>49</v>
      </c>
      <c r="B74" s="55" t="s">
        <v>63</v>
      </c>
      <c r="C74" s="36">
        <v>5.12</v>
      </c>
      <c r="D74" s="56">
        <f>[2]ввод!C51</f>
        <v>4</v>
      </c>
      <c r="E74" s="57">
        <f t="shared" si="24"/>
        <v>0.78125</v>
      </c>
      <c r="F74" s="58">
        <f>[2]ввод!G51</f>
        <v>50</v>
      </c>
      <c r="G74" s="57">
        <f t="shared" si="25"/>
        <v>9.765625</v>
      </c>
      <c r="H74" s="58">
        <f>[2]ввод!K51</f>
        <v>0</v>
      </c>
      <c r="I74" s="57">
        <f>H74/C74</f>
        <v>0</v>
      </c>
      <c r="J74" s="56">
        <f>[2]ввод!O51</f>
        <v>151</v>
      </c>
      <c r="K74" s="57">
        <f t="shared" si="22"/>
        <v>29.4921875</v>
      </c>
      <c r="L74" s="57">
        <f t="shared" si="0"/>
        <v>40.0390625</v>
      </c>
      <c r="M74" s="58">
        <f>[2]ввод!Q51</f>
        <v>1</v>
      </c>
      <c r="N74" s="58">
        <f>[2]ввод!R51</f>
        <v>274</v>
      </c>
      <c r="O74" s="58">
        <f>[2]ввод!S51</f>
        <v>0</v>
      </c>
      <c r="P74" s="58">
        <f>[2]ввод!T51</f>
        <v>6</v>
      </c>
      <c r="Q74" s="59">
        <f>L74+M74/C74+N74/C74+O74/C74+P74/C74</f>
        <v>94.921875</v>
      </c>
      <c r="R74" s="56">
        <f>[2]ввод!D51</f>
        <v>0</v>
      </c>
      <c r="S74" s="56">
        <f>[2]ввод!H51</f>
        <v>0</v>
      </c>
      <c r="T74" s="56">
        <f>[2]ввод!L51</f>
        <v>0</v>
      </c>
      <c r="U74" s="56">
        <v>0</v>
      </c>
      <c r="V74" s="56">
        <f>[2]ввод!E51</f>
        <v>2</v>
      </c>
      <c r="W74" s="56">
        <f>[2]ввод!I51</f>
        <v>4</v>
      </c>
      <c r="X74" s="60">
        <f>[2]ввод!M51</f>
        <v>0</v>
      </c>
    </row>
    <row r="75" spans="1:24" ht="16.5" customHeight="1" thickBot="1" x14ac:dyDescent="0.25">
      <c r="A75" s="42">
        <v>50</v>
      </c>
      <c r="B75" s="43" t="s">
        <v>63</v>
      </c>
      <c r="C75" s="36">
        <v>5.12</v>
      </c>
      <c r="D75" s="44">
        <f>[2]ввод!C52</f>
        <v>12</v>
      </c>
      <c r="E75" s="45">
        <f t="shared" si="24"/>
        <v>2.34375</v>
      </c>
      <c r="F75" s="46">
        <f>[2]ввод!G52</f>
        <v>35</v>
      </c>
      <c r="G75" s="45">
        <f t="shared" si="25"/>
        <v>6.8359375</v>
      </c>
      <c r="H75" s="46">
        <f>[2]ввод!K52</f>
        <v>0</v>
      </c>
      <c r="I75" s="45">
        <f>H75/C75</f>
        <v>0</v>
      </c>
      <c r="J75" s="44">
        <f>[2]ввод!O52</f>
        <v>262</v>
      </c>
      <c r="K75" s="45">
        <f t="shared" si="22"/>
        <v>51.171875</v>
      </c>
      <c r="L75" s="45">
        <f t="shared" si="0"/>
        <v>60.3515625</v>
      </c>
      <c r="M75" s="46">
        <f>[2]ввод!Q52</f>
        <v>4</v>
      </c>
      <c r="N75" s="46">
        <f>[2]ввод!R52</f>
        <v>301</v>
      </c>
      <c r="O75" s="46">
        <f>[2]ввод!S52</f>
        <v>0</v>
      </c>
      <c r="P75" s="46">
        <f>[2]ввод!T52</f>
        <v>5</v>
      </c>
      <c r="Q75" s="47">
        <f>L75+M75/C75+N75/C75+O75/C75+P75/C75</f>
        <v>120.8984375</v>
      </c>
      <c r="R75" s="44">
        <f>[2]ввод!D52</f>
        <v>0</v>
      </c>
      <c r="S75" s="44">
        <f>[2]ввод!H52</f>
        <v>0</v>
      </c>
      <c r="T75" s="44">
        <f>[2]ввод!L52</f>
        <v>0</v>
      </c>
      <c r="U75" s="44">
        <f>[2]ввод!P52</f>
        <v>0</v>
      </c>
      <c r="V75" s="44">
        <f>[2]ввод!E52</f>
        <v>1</v>
      </c>
      <c r="W75" s="44">
        <f>[2]ввод!I52</f>
        <v>6</v>
      </c>
      <c r="X75" s="48">
        <f>[2]ввод!M52</f>
        <v>0</v>
      </c>
    </row>
    <row r="76" spans="1:24" ht="15" customHeight="1" thickBot="1" x14ac:dyDescent="0.25">
      <c r="A76" s="155" t="s">
        <v>115</v>
      </c>
      <c r="B76" s="156"/>
      <c r="C76" s="36">
        <v>5.12</v>
      </c>
      <c r="D76" s="49">
        <f>D74+D75</f>
        <v>16</v>
      </c>
      <c r="E76" s="50">
        <f>D76/C76/COUNT(C74:C75)</f>
        <v>1.5625</v>
      </c>
      <c r="F76" s="51">
        <f>F74+F75</f>
        <v>85</v>
      </c>
      <c r="G76" s="50">
        <f>F76/C76/COUNT(C74:C75)</f>
        <v>8.30078125</v>
      </c>
      <c r="H76" s="51">
        <f>H74+H75</f>
        <v>0</v>
      </c>
      <c r="I76" s="50">
        <f>H76/C76/COUNT(C74:C75)</f>
        <v>0</v>
      </c>
      <c r="J76" s="49">
        <f>J74+J75</f>
        <v>413</v>
      </c>
      <c r="K76" s="50">
        <f>J76/C76/COUNT(C74:C75)</f>
        <v>40.33203125</v>
      </c>
      <c r="L76" s="50">
        <f t="shared" si="0"/>
        <v>50.1953125</v>
      </c>
      <c r="M76" s="78">
        <f>M74+M75</f>
        <v>5</v>
      </c>
      <c r="N76" s="78">
        <f>N74+N75</f>
        <v>575</v>
      </c>
      <c r="O76" s="78">
        <f>O74+O75</f>
        <v>0</v>
      </c>
      <c r="P76" s="78">
        <f>P74+P75</f>
        <v>11</v>
      </c>
      <c r="Q76" s="52">
        <f>L76+M76/C76/COUNT(C74:C75)+N76/C76/COUNT(C74:C75)+O76/C76/COUNT(C74:C75)+P76/C76/COUNT(C74:C75)</f>
        <v>107.91015625</v>
      </c>
      <c r="R76" s="49">
        <f t="shared" ref="R76:X76" si="28">R74+R75</f>
        <v>0</v>
      </c>
      <c r="S76" s="49">
        <f t="shared" si="28"/>
        <v>0</v>
      </c>
      <c r="T76" s="49">
        <f t="shared" si="28"/>
        <v>0</v>
      </c>
      <c r="U76" s="49">
        <v>0</v>
      </c>
      <c r="V76" s="49">
        <f t="shared" si="28"/>
        <v>3</v>
      </c>
      <c r="W76" s="49">
        <f t="shared" si="28"/>
        <v>10</v>
      </c>
      <c r="X76" s="53">
        <f t="shared" si="28"/>
        <v>0</v>
      </c>
    </row>
    <row r="77" spans="1:24" x14ac:dyDescent="0.2">
      <c r="A77" s="54">
        <v>51</v>
      </c>
      <c r="B77" s="55" t="s">
        <v>65</v>
      </c>
      <c r="C77" s="36">
        <v>5.12</v>
      </c>
      <c r="D77" s="56">
        <f>[2]ввод!C53</f>
        <v>13</v>
      </c>
      <c r="E77" s="57">
        <f t="shared" ref="E77:E88" si="29">D77/C77</f>
        <v>2.5390625</v>
      </c>
      <c r="F77" s="58">
        <f>[2]ввод!G53</f>
        <v>64</v>
      </c>
      <c r="G77" s="57">
        <f t="shared" ref="G77:G88" si="30">F77/C77</f>
        <v>12.5</v>
      </c>
      <c r="H77" s="58">
        <f>[2]ввод!K53</f>
        <v>0</v>
      </c>
      <c r="I77" s="57">
        <f t="shared" ref="I77:I108" si="31">H77/C77</f>
        <v>0</v>
      </c>
      <c r="J77" s="56">
        <f>[2]ввод!O53</f>
        <v>234</v>
      </c>
      <c r="K77" s="57">
        <f t="shared" ref="K77:K88" si="32">J77/C77</f>
        <v>45.703125</v>
      </c>
      <c r="L77" s="57">
        <f t="shared" ref="L77:L110" si="33">E77+G77+I77+K77</f>
        <v>60.7421875</v>
      </c>
      <c r="M77" s="58">
        <f>[2]ввод!Q53</f>
        <v>13</v>
      </c>
      <c r="N77" s="58">
        <f>[2]ввод!R53</f>
        <v>520</v>
      </c>
      <c r="O77" s="58">
        <f>[2]ввод!S53</f>
        <v>2</v>
      </c>
      <c r="P77" s="58">
        <f>[2]ввод!T53</f>
        <v>46</v>
      </c>
      <c r="Q77" s="59">
        <f>L77+M77/C77+N77/C77+O77/C77+P77/C77</f>
        <v>174.21875</v>
      </c>
      <c r="R77" s="56">
        <f>[2]ввод!D53</f>
        <v>0</v>
      </c>
      <c r="S77" s="56">
        <f>[2]ввод!H53</f>
        <v>0</v>
      </c>
      <c r="T77" s="56">
        <f>[2]ввод!L53</f>
        <v>0</v>
      </c>
      <c r="U77" s="56">
        <f>[2]ввод!P53</f>
        <v>0</v>
      </c>
      <c r="V77" s="56">
        <f>[2]ввод!E53</f>
        <v>5</v>
      </c>
      <c r="W77" s="56">
        <f>[2]ввод!I53</f>
        <v>20</v>
      </c>
      <c r="X77" s="60">
        <f>[2]ввод!M53</f>
        <v>0</v>
      </c>
    </row>
    <row r="78" spans="1:24" x14ac:dyDescent="0.2">
      <c r="A78" s="13">
        <v>1</v>
      </c>
      <c r="B78" s="61" t="s">
        <v>66</v>
      </c>
      <c r="C78" s="36">
        <v>5.12</v>
      </c>
      <c r="D78" s="62">
        <f>[2]ввод!C3</f>
        <v>2</v>
      </c>
      <c r="E78" s="63">
        <f>D78/C78</f>
        <v>0.390625</v>
      </c>
      <c r="F78" s="64">
        <f>[2]ввод!G3</f>
        <v>15</v>
      </c>
      <c r="G78" s="63">
        <f>F78/C78</f>
        <v>2.9296875</v>
      </c>
      <c r="H78" s="64">
        <f>[2]ввод!K3</f>
        <v>0</v>
      </c>
      <c r="I78" s="63">
        <f t="shared" si="31"/>
        <v>0</v>
      </c>
      <c r="J78" s="62">
        <f>[2]ввод!O3</f>
        <v>102</v>
      </c>
      <c r="K78" s="63">
        <f>J78/C78</f>
        <v>19.921875</v>
      </c>
      <c r="L78" s="63">
        <f t="shared" si="33"/>
        <v>23.2421875</v>
      </c>
      <c r="M78" s="64">
        <f>[2]ввод!Q3</f>
        <v>1</v>
      </c>
      <c r="N78" s="64">
        <f>[2]ввод!R3</f>
        <v>381</v>
      </c>
      <c r="O78" s="64">
        <f>[2]ввод!S3</f>
        <v>0</v>
      </c>
      <c r="P78" s="64">
        <f>[2]ввод!T3</f>
        <v>0</v>
      </c>
      <c r="Q78" s="65">
        <f>L78+M78/C78+N78/C78+O78/C78+P78/C78</f>
        <v>97.8515625</v>
      </c>
      <c r="R78" s="62">
        <f>[2]ввод!D3</f>
        <v>0</v>
      </c>
      <c r="S78" s="62">
        <f>[2]ввод!H3</f>
        <v>0</v>
      </c>
      <c r="T78" s="62">
        <f>[2]ввод!L3</f>
        <v>0</v>
      </c>
      <c r="U78" s="62">
        <f>[2]ввод!P3</f>
        <v>0</v>
      </c>
      <c r="V78" s="62">
        <f>[2]ввод!E3</f>
        <v>0</v>
      </c>
      <c r="W78" s="62">
        <f>[2]ввод!I3</f>
        <v>7</v>
      </c>
      <c r="X78" s="66">
        <f>[2]ввод!M3</f>
        <v>0</v>
      </c>
    </row>
    <row r="79" spans="1:24" ht="13.5" thickBot="1" x14ac:dyDescent="0.25">
      <c r="A79" s="42">
        <v>44</v>
      </c>
      <c r="B79" s="43" t="s">
        <v>67</v>
      </c>
      <c r="C79" s="36">
        <v>5.12</v>
      </c>
      <c r="D79" s="44">
        <f>[2]ввод!C46</f>
        <v>2</v>
      </c>
      <c r="E79" s="45">
        <f>D79/C79</f>
        <v>0.390625</v>
      </c>
      <c r="F79" s="46">
        <f>[2]ввод!G46</f>
        <v>5</v>
      </c>
      <c r="G79" s="45">
        <f>F79/C79</f>
        <v>0.9765625</v>
      </c>
      <c r="H79" s="46">
        <f>[2]ввод!K46</f>
        <v>0</v>
      </c>
      <c r="I79" s="45">
        <f t="shared" si="31"/>
        <v>0</v>
      </c>
      <c r="J79" s="44">
        <f>[2]ввод!O46</f>
        <v>94</v>
      </c>
      <c r="K79" s="45">
        <f>J79/C79</f>
        <v>18.359375</v>
      </c>
      <c r="L79" s="45">
        <f t="shared" si="33"/>
        <v>19.7265625</v>
      </c>
      <c r="M79" s="46">
        <f>[2]ввод!Q46</f>
        <v>6</v>
      </c>
      <c r="N79" s="46">
        <f>[2]ввод!R46</f>
        <v>272</v>
      </c>
      <c r="O79" s="46">
        <f>[2]ввод!S46</f>
        <v>1</v>
      </c>
      <c r="P79" s="46">
        <f>[2]ввод!T46</f>
        <v>5</v>
      </c>
      <c r="Q79" s="47">
        <f>L79+M79/C79+N79/C79+O79/C79+P79/C79</f>
        <v>75.1953125</v>
      </c>
      <c r="R79" s="44">
        <f>[2]ввод!D46</f>
        <v>0</v>
      </c>
      <c r="S79" s="44">
        <f>[2]ввод!H46</f>
        <v>0</v>
      </c>
      <c r="T79" s="44">
        <f>[2]ввод!L46</f>
        <v>0</v>
      </c>
      <c r="U79" s="44">
        <f>[2]ввод!P46</f>
        <v>0</v>
      </c>
      <c r="V79" s="44">
        <f>[2]ввод!E46</f>
        <v>3</v>
      </c>
      <c r="W79" s="44">
        <f>[2]ввод!I46</f>
        <v>4</v>
      </c>
      <c r="X79" s="48">
        <f>[2]ввод!M46</f>
        <v>0</v>
      </c>
    </row>
    <row r="80" spans="1:24" ht="16.149999999999999" customHeight="1" thickBot="1" x14ac:dyDescent="0.25">
      <c r="A80" s="155" t="s">
        <v>116</v>
      </c>
      <c r="B80" s="156"/>
      <c r="C80" s="36">
        <v>5.12</v>
      </c>
      <c r="D80" s="49">
        <f>SUM(D77:D79)</f>
        <v>17</v>
      </c>
      <c r="E80" s="50">
        <f>D80/C80/COUNT(C77:C79)</f>
        <v>1.1067708333333333</v>
      </c>
      <c r="F80" s="49">
        <f>SUM(F77:F79)</f>
        <v>84</v>
      </c>
      <c r="G80" s="50">
        <f>F80/C80/COUNT(C77:C79)</f>
        <v>5.46875</v>
      </c>
      <c r="H80" s="49">
        <f>SUM(H77:H79)</f>
        <v>0</v>
      </c>
      <c r="I80" s="50">
        <f>H80/C80/COUNT(C77:C79)</f>
        <v>0</v>
      </c>
      <c r="J80" s="49">
        <f>SUM(J77:J79)</f>
        <v>430</v>
      </c>
      <c r="K80" s="50">
        <f>J80/C80/COUNT(C77:C79)</f>
        <v>27.994791666666668</v>
      </c>
      <c r="L80" s="50">
        <f t="shared" si="33"/>
        <v>34.5703125</v>
      </c>
      <c r="M80" s="49">
        <f>SUM(M77:M79)</f>
        <v>20</v>
      </c>
      <c r="N80" s="49">
        <f>SUM(N77:N79)</f>
        <v>1173</v>
      </c>
      <c r="O80" s="49">
        <f>SUM(O77:O79)</f>
        <v>3</v>
      </c>
      <c r="P80" s="49">
        <f>SUM(P77:P79)</f>
        <v>51</v>
      </c>
      <c r="Q80" s="52">
        <f>L80+M80/C80/COUNT(C77:C79)+N80/C80/COUNT(C77:C79)+O80/C80/COUNT(C77:C79)+P80/C80/COUNT(C77:C79)</f>
        <v>115.75520833333334</v>
      </c>
      <c r="R80" s="49">
        <f t="shared" ref="R80:X80" si="34">SUM(R77:R79)</f>
        <v>0</v>
      </c>
      <c r="S80" s="49">
        <f t="shared" si="34"/>
        <v>0</v>
      </c>
      <c r="T80" s="49">
        <f t="shared" si="34"/>
        <v>0</v>
      </c>
      <c r="U80" s="49">
        <f t="shared" si="34"/>
        <v>0</v>
      </c>
      <c r="V80" s="49">
        <f t="shared" si="34"/>
        <v>8</v>
      </c>
      <c r="W80" s="49">
        <f t="shared" si="34"/>
        <v>31</v>
      </c>
      <c r="X80" s="53">
        <f t="shared" si="34"/>
        <v>0</v>
      </c>
    </row>
    <row r="81" spans="1:24" x14ac:dyDescent="0.2">
      <c r="A81" s="54">
        <v>52</v>
      </c>
      <c r="B81" s="55" t="s">
        <v>69</v>
      </c>
      <c r="C81" s="36">
        <v>5.12</v>
      </c>
      <c r="D81" s="56">
        <f>[2]ввод!C54</f>
        <v>2</v>
      </c>
      <c r="E81" s="57">
        <f t="shared" si="29"/>
        <v>0.390625</v>
      </c>
      <c r="F81" s="58">
        <f>[2]ввод!G54</f>
        <v>92</v>
      </c>
      <c r="G81" s="57">
        <f t="shared" si="30"/>
        <v>17.96875</v>
      </c>
      <c r="H81" s="58">
        <f>[2]ввод!K54</f>
        <v>0</v>
      </c>
      <c r="I81" s="57">
        <f t="shared" si="31"/>
        <v>0</v>
      </c>
      <c r="J81" s="56">
        <f>[2]ввод!O54</f>
        <v>290</v>
      </c>
      <c r="K81" s="57">
        <f t="shared" si="32"/>
        <v>56.640625</v>
      </c>
      <c r="L81" s="57">
        <f t="shared" si="33"/>
        <v>75</v>
      </c>
      <c r="M81" s="58">
        <f>[2]ввод!Q54</f>
        <v>3</v>
      </c>
      <c r="N81" s="58">
        <f>[2]ввод!R54</f>
        <v>999</v>
      </c>
      <c r="O81" s="58">
        <f>[2]ввод!S54</f>
        <v>5</v>
      </c>
      <c r="P81" s="58">
        <f>[2]ввод!T54</f>
        <v>29</v>
      </c>
      <c r="Q81" s="59">
        <f t="shared" ref="Q81:Q90" si="35">L81+M81/C81+N81/C81+O81/C81+P81/C81</f>
        <v>277.34375</v>
      </c>
      <c r="R81" s="56">
        <f>[2]ввод!D54</f>
        <v>0</v>
      </c>
      <c r="S81" s="56">
        <f>[2]ввод!H54</f>
        <v>0</v>
      </c>
      <c r="T81" s="56">
        <f>[2]ввод!L54</f>
        <v>0</v>
      </c>
      <c r="U81" s="56">
        <f>[2]ввод!P54</f>
        <v>0</v>
      </c>
      <c r="V81" s="56">
        <f>[2]ввод!E54</f>
        <v>1</v>
      </c>
      <c r="W81" s="56">
        <f>[2]ввод!I54</f>
        <v>22</v>
      </c>
      <c r="X81" s="60">
        <f>[2]ввод!M54</f>
        <v>0</v>
      </c>
    </row>
    <row r="82" spans="1:24" x14ac:dyDescent="0.2">
      <c r="A82" s="13">
        <v>53</v>
      </c>
      <c r="B82" s="61" t="s">
        <v>69</v>
      </c>
      <c r="C82" s="36">
        <v>5.12</v>
      </c>
      <c r="D82" s="62">
        <f>[2]ввод!C55</f>
        <v>16</v>
      </c>
      <c r="E82" s="63">
        <f t="shared" si="29"/>
        <v>3.125</v>
      </c>
      <c r="F82" s="64">
        <f>[2]ввод!G55</f>
        <v>159</v>
      </c>
      <c r="G82" s="63">
        <f t="shared" si="30"/>
        <v>31.0546875</v>
      </c>
      <c r="H82" s="64">
        <f>[2]ввод!K55</f>
        <v>0</v>
      </c>
      <c r="I82" s="63">
        <f t="shared" si="31"/>
        <v>0</v>
      </c>
      <c r="J82" s="62">
        <f>[2]ввод!O55</f>
        <v>538</v>
      </c>
      <c r="K82" s="63">
        <f t="shared" si="32"/>
        <v>105.078125</v>
      </c>
      <c r="L82" s="63">
        <f t="shared" si="33"/>
        <v>139.2578125</v>
      </c>
      <c r="M82" s="64">
        <f>[2]ввод!Q55</f>
        <v>2</v>
      </c>
      <c r="N82" s="64">
        <f>[2]ввод!R55</f>
        <v>1593</v>
      </c>
      <c r="O82" s="64">
        <f>[2]ввод!S55</f>
        <v>0</v>
      </c>
      <c r="P82" s="64">
        <f>[2]ввод!T55</f>
        <v>36</v>
      </c>
      <c r="Q82" s="65">
        <f t="shared" si="35"/>
        <v>457.8125</v>
      </c>
      <c r="R82" s="62">
        <f>[2]ввод!D55</f>
        <v>0</v>
      </c>
      <c r="S82" s="62">
        <f>[2]ввод!H55</f>
        <v>0</v>
      </c>
      <c r="T82" s="62">
        <f>[2]ввод!L55</f>
        <v>0</v>
      </c>
      <c r="U82" s="62">
        <f>[2]ввод!P55</f>
        <v>0</v>
      </c>
      <c r="V82" s="62">
        <f>[2]ввод!E55</f>
        <v>7</v>
      </c>
      <c r="W82" s="62">
        <f>[2]ввод!I55</f>
        <v>25</v>
      </c>
      <c r="X82" s="66">
        <f>[2]ввод!M55</f>
        <v>0</v>
      </c>
    </row>
    <row r="83" spans="1:24" x14ac:dyDescent="0.2">
      <c r="A83" s="13">
        <v>54</v>
      </c>
      <c r="B83" s="61" t="s">
        <v>69</v>
      </c>
      <c r="C83" s="36">
        <v>5.12</v>
      </c>
      <c r="D83" s="62">
        <f>[2]ввод!C56</f>
        <v>13</v>
      </c>
      <c r="E83" s="63">
        <f t="shared" si="29"/>
        <v>2.5390625</v>
      </c>
      <c r="F83" s="64">
        <f>[2]ввод!G56</f>
        <v>162</v>
      </c>
      <c r="G83" s="63">
        <f t="shared" si="30"/>
        <v>31.640625</v>
      </c>
      <c r="H83" s="64">
        <f>[2]ввод!K56</f>
        <v>0</v>
      </c>
      <c r="I83" s="63">
        <f t="shared" si="31"/>
        <v>0</v>
      </c>
      <c r="J83" s="62">
        <f>[2]ввод!O56</f>
        <v>507</v>
      </c>
      <c r="K83" s="63">
        <f t="shared" si="32"/>
        <v>99.0234375</v>
      </c>
      <c r="L83" s="63">
        <f t="shared" si="33"/>
        <v>133.203125</v>
      </c>
      <c r="M83" s="64">
        <f>[2]ввод!Q56</f>
        <v>2</v>
      </c>
      <c r="N83" s="64">
        <f>[2]ввод!R56</f>
        <v>1210</v>
      </c>
      <c r="O83" s="64">
        <f>[2]ввод!S56</f>
        <v>0</v>
      </c>
      <c r="P83" s="64">
        <f>[2]ввод!T56</f>
        <v>33</v>
      </c>
      <c r="Q83" s="65">
        <f t="shared" si="35"/>
        <v>376.3671875</v>
      </c>
      <c r="R83" s="62">
        <f>[2]ввод!D56</f>
        <v>0</v>
      </c>
      <c r="S83" s="62">
        <f>[2]ввод!H56</f>
        <v>0</v>
      </c>
      <c r="T83" s="62">
        <f>[2]ввод!L56</f>
        <v>0</v>
      </c>
      <c r="U83" s="62">
        <f>[2]ввод!P56</f>
        <v>0</v>
      </c>
      <c r="V83" s="62">
        <f>[2]ввод!E56</f>
        <v>1</v>
      </c>
      <c r="W83" s="62">
        <f>[2]ввод!I56</f>
        <v>13</v>
      </c>
      <c r="X83" s="66">
        <f>[2]ввод!M56</f>
        <v>0</v>
      </c>
    </row>
    <row r="84" spans="1:24" x14ac:dyDescent="0.2">
      <c r="A84" s="13">
        <v>55</v>
      </c>
      <c r="B84" s="61" t="s">
        <v>69</v>
      </c>
      <c r="C84" s="36">
        <v>5.12</v>
      </c>
      <c r="D84" s="62">
        <f>[2]ввод!C57</f>
        <v>14</v>
      </c>
      <c r="E84" s="63">
        <f t="shared" si="29"/>
        <v>2.734375</v>
      </c>
      <c r="F84" s="64">
        <f>[2]ввод!G57</f>
        <v>165</v>
      </c>
      <c r="G84" s="63">
        <f t="shared" si="30"/>
        <v>32.2265625</v>
      </c>
      <c r="H84" s="64">
        <f>[2]ввод!K57</f>
        <v>0</v>
      </c>
      <c r="I84" s="63">
        <f t="shared" si="31"/>
        <v>0</v>
      </c>
      <c r="J84" s="62">
        <f>[2]ввод!O57</f>
        <v>478</v>
      </c>
      <c r="K84" s="63">
        <f t="shared" si="32"/>
        <v>93.359375</v>
      </c>
      <c r="L84" s="63">
        <f t="shared" si="33"/>
        <v>128.3203125</v>
      </c>
      <c r="M84" s="64">
        <f>[2]ввод!Q57</f>
        <v>6</v>
      </c>
      <c r="N84" s="64">
        <f>[2]ввод!R57</f>
        <v>1205</v>
      </c>
      <c r="O84" s="64">
        <f>[2]ввод!S57</f>
        <v>9</v>
      </c>
      <c r="P84" s="64">
        <f>[2]ввод!T57</f>
        <v>16</v>
      </c>
      <c r="Q84" s="65">
        <f t="shared" si="35"/>
        <v>369.7265625</v>
      </c>
      <c r="R84" s="62">
        <f>[2]ввод!D57</f>
        <v>0</v>
      </c>
      <c r="S84" s="62">
        <f>[2]ввод!H57</f>
        <v>0</v>
      </c>
      <c r="T84" s="62">
        <f>[2]ввод!L57</f>
        <v>0</v>
      </c>
      <c r="U84" s="62">
        <f>[2]ввод!P57</f>
        <v>0</v>
      </c>
      <c r="V84" s="62">
        <f>[2]ввод!E57</f>
        <v>6</v>
      </c>
      <c r="W84" s="62">
        <f>[2]ввод!I57</f>
        <v>36</v>
      </c>
      <c r="X84" s="66">
        <f>[2]ввод!M57</f>
        <v>0</v>
      </c>
    </row>
    <row r="85" spans="1:24" x14ac:dyDescent="0.2">
      <c r="A85" s="13">
        <v>56</v>
      </c>
      <c r="B85" s="61" t="s">
        <v>69</v>
      </c>
      <c r="C85" s="36">
        <v>5.12</v>
      </c>
      <c r="D85" s="62">
        <f>[2]ввод!C58</f>
        <v>10</v>
      </c>
      <c r="E85" s="63">
        <f t="shared" si="29"/>
        <v>1.953125</v>
      </c>
      <c r="F85" s="64">
        <f>[2]ввод!G58</f>
        <v>69</v>
      </c>
      <c r="G85" s="63">
        <f t="shared" si="30"/>
        <v>13.4765625</v>
      </c>
      <c r="H85" s="64">
        <f>[2]ввод!K58</f>
        <v>0</v>
      </c>
      <c r="I85" s="63">
        <f t="shared" si="31"/>
        <v>0</v>
      </c>
      <c r="J85" s="62">
        <f>[2]ввод!O58</f>
        <v>226</v>
      </c>
      <c r="K85" s="63">
        <f t="shared" si="32"/>
        <v>44.140625</v>
      </c>
      <c r="L85" s="63">
        <f t="shared" si="33"/>
        <v>59.5703125</v>
      </c>
      <c r="M85" s="64">
        <f>[2]ввод!Q58</f>
        <v>6</v>
      </c>
      <c r="N85" s="64">
        <f>[2]ввод!R58</f>
        <v>1115</v>
      </c>
      <c r="O85" s="64">
        <f>[2]ввод!S58</f>
        <v>2</v>
      </c>
      <c r="P85" s="64">
        <f>[2]ввод!T58</f>
        <v>4</v>
      </c>
      <c r="Q85" s="65">
        <f t="shared" si="35"/>
        <v>279.6875</v>
      </c>
      <c r="R85" s="62">
        <f>[2]ввод!D58</f>
        <v>0</v>
      </c>
      <c r="S85" s="62">
        <f>[2]ввод!H58</f>
        <v>0</v>
      </c>
      <c r="T85" s="62">
        <f>[2]ввод!L58</f>
        <v>0</v>
      </c>
      <c r="U85" s="62">
        <f>[2]ввод!P58</f>
        <v>0</v>
      </c>
      <c r="V85" s="62">
        <f>[2]ввод!E58</f>
        <v>5</v>
      </c>
      <c r="W85" s="62">
        <f>[2]ввод!I58</f>
        <v>12</v>
      </c>
      <c r="X85" s="66">
        <f>[2]ввод!M58</f>
        <v>0</v>
      </c>
    </row>
    <row r="86" spans="1:24" x14ac:dyDescent="0.2">
      <c r="A86" s="22">
        <v>57</v>
      </c>
      <c r="B86" s="79" t="s">
        <v>69</v>
      </c>
      <c r="C86" s="36">
        <v>5.12</v>
      </c>
      <c r="D86" s="80">
        <f>[2]ввод!C59</f>
        <v>11</v>
      </c>
      <c r="E86" s="81">
        <f t="shared" si="29"/>
        <v>2.1484375</v>
      </c>
      <c r="F86" s="82">
        <f>[2]ввод!G59</f>
        <v>175</v>
      </c>
      <c r="G86" s="81">
        <f t="shared" si="30"/>
        <v>34.1796875</v>
      </c>
      <c r="H86" s="82">
        <f>[2]ввод!K59</f>
        <v>0</v>
      </c>
      <c r="I86" s="63">
        <f t="shared" si="31"/>
        <v>0</v>
      </c>
      <c r="J86" s="80">
        <f>[2]ввод!O59</f>
        <v>376</v>
      </c>
      <c r="K86" s="81">
        <f t="shared" si="32"/>
        <v>73.4375</v>
      </c>
      <c r="L86" s="81">
        <f t="shared" si="33"/>
        <v>109.765625</v>
      </c>
      <c r="M86" s="82">
        <f>[2]ввод!Q59</f>
        <v>7</v>
      </c>
      <c r="N86" s="82">
        <f>[2]ввод!R59</f>
        <v>1779</v>
      </c>
      <c r="O86" s="82">
        <f>[2]ввод!S59</f>
        <v>8</v>
      </c>
      <c r="P86" s="82">
        <f>[2]ввод!T59</f>
        <v>7</v>
      </c>
      <c r="Q86" s="65">
        <f t="shared" si="35"/>
        <v>461.5234375</v>
      </c>
      <c r="R86" s="80">
        <f>[2]ввод!D59</f>
        <v>0</v>
      </c>
      <c r="S86" s="80">
        <f>[2]ввод!H59</f>
        <v>0</v>
      </c>
      <c r="T86" s="80">
        <f>[2]ввод!L59</f>
        <v>0</v>
      </c>
      <c r="U86" s="80">
        <f>[2]ввод!P59</f>
        <v>0</v>
      </c>
      <c r="V86" s="80">
        <f>[2]ввод!E59</f>
        <v>2</v>
      </c>
      <c r="W86" s="80">
        <f>[2]ввод!I59</f>
        <v>22</v>
      </c>
      <c r="X86" s="83">
        <f>[2]ввод!M59</f>
        <v>0</v>
      </c>
    </row>
    <row r="87" spans="1:24" x14ac:dyDescent="0.2">
      <c r="A87" s="22">
        <v>58</v>
      </c>
      <c r="B87" s="79" t="s">
        <v>69</v>
      </c>
      <c r="C87" s="36">
        <v>5.12</v>
      </c>
      <c r="D87" s="80">
        <f>[2]ввод!C60</f>
        <v>21</v>
      </c>
      <c r="E87" s="81">
        <f t="shared" si="29"/>
        <v>4.1015625</v>
      </c>
      <c r="F87" s="82">
        <f>[2]ввод!G60</f>
        <v>153</v>
      </c>
      <c r="G87" s="81">
        <f t="shared" si="30"/>
        <v>29.8828125</v>
      </c>
      <c r="H87" s="82">
        <f>[2]ввод!K60</f>
        <v>0</v>
      </c>
      <c r="I87" s="63">
        <f t="shared" si="31"/>
        <v>0</v>
      </c>
      <c r="J87" s="80">
        <f>[2]ввод!O60</f>
        <v>418</v>
      </c>
      <c r="K87" s="81">
        <f t="shared" si="32"/>
        <v>81.640625</v>
      </c>
      <c r="L87" s="81">
        <f t="shared" si="33"/>
        <v>115.625</v>
      </c>
      <c r="M87" s="82">
        <f>[2]ввод!Q60</f>
        <v>3</v>
      </c>
      <c r="N87" s="82">
        <f>[2]ввод!R60</f>
        <v>785</v>
      </c>
      <c r="O87" s="82">
        <f>[2]ввод!S60</f>
        <v>2</v>
      </c>
      <c r="P87" s="82">
        <f>[2]ввод!T60</f>
        <v>14</v>
      </c>
      <c r="Q87" s="65">
        <f t="shared" si="35"/>
        <v>272.65625</v>
      </c>
      <c r="R87" s="80">
        <f>[2]ввод!D60</f>
        <v>0</v>
      </c>
      <c r="S87" s="80">
        <f>[2]ввод!H60</f>
        <v>0</v>
      </c>
      <c r="T87" s="80">
        <f>[2]ввод!L60</f>
        <v>0</v>
      </c>
      <c r="U87" s="80">
        <f>[2]ввод!P60</f>
        <v>0</v>
      </c>
      <c r="V87" s="80">
        <f>[2]ввод!E60</f>
        <v>4</v>
      </c>
      <c r="W87" s="80">
        <f>[2]ввод!I60</f>
        <v>28</v>
      </c>
      <c r="X87" s="83">
        <f>[2]ввод!M60</f>
        <v>0</v>
      </c>
    </row>
    <row r="88" spans="1:24" x14ac:dyDescent="0.2">
      <c r="A88" s="84">
        <v>70</v>
      </c>
      <c r="B88" s="79" t="s">
        <v>69</v>
      </c>
      <c r="C88" s="36">
        <v>5.12</v>
      </c>
      <c r="D88" s="80">
        <f>[2]ввод!C72</f>
        <v>28</v>
      </c>
      <c r="E88" s="81">
        <f t="shared" si="29"/>
        <v>5.46875</v>
      </c>
      <c r="F88" s="82">
        <f>[2]ввод!G72</f>
        <v>238</v>
      </c>
      <c r="G88" s="81">
        <f t="shared" si="30"/>
        <v>46.484375</v>
      </c>
      <c r="H88" s="82">
        <f>[2]ввод!K72</f>
        <v>0</v>
      </c>
      <c r="I88" s="63">
        <f t="shared" si="31"/>
        <v>0</v>
      </c>
      <c r="J88" s="80">
        <f>[2]ввод!O72</f>
        <v>444</v>
      </c>
      <c r="K88" s="81">
        <f t="shared" si="32"/>
        <v>86.71875</v>
      </c>
      <c r="L88" s="81">
        <f t="shared" si="33"/>
        <v>138.671875</v>
      </c>
      <c r="M88" s="82">
        <f>[2]ввод!Q72</f>
        <v>13</v>
      </c>
      <c r="N88" s="82">
        <f>[2]ввод!R72</f>
        <v>5512</v>
      </c>
      <c r="O88" s="82">
        <f>[2]ввод!S72</f>
        <v>0</v>
      </c>
      <c r="P88" s="82">
        <f>[2]ввод!T72</f>
        <v>208</v>
      </c>
      <c r="Q88" s="65">
        <f t="shared" si="35"/>
        <v>1258.3984375</v>
      </c>
      <c r="R88" s="80">
        <f>[2]ввод!D72</f>
        <v>0</v>
      </c>
      <c r="S88" s="80">
        <f>[2]ввод!H72</f>
        <v>0</v>
      </c>
      <c r="T88" s="80">
        <f>[2]ввод!L72</f>
        <v>0</v>
      </c>
      <c r="U88" s="80">
        <f>[2]ввод!P72</f>
        <v>0</v>
      </c>
      <c r="V88" s="80">
        <f>[2]ввод!E72</f>
        <v>4</v>
      </c>
      <c r="W88" s="80">
        <f>[2]ввод!I72</f>
        <v>16</v>
      </c>
      <c r="X88" s="83">
        <f>[2]ввод!M72</f>
        <v>0</v>
      </c>
    </row>
    <row r="89" spans="1:24" x14ac:dyDescent="0.2">
      <c r="A89" s="85">
        <v>79</v>
      </c>
      <c r="B89" s="86" t="s">
        <v>69</v>
      </c>
      <c r="C89" s="36">
        <v>5.12</v>
      </c>
      <c r="D89" s="87">
        <f>[2]ввод!C81</f>
        <v>13</v>
      </c>
      <c r="E89" s="88">
        <f>D89/C89</f>
        <v>2.5390625</v>
      </c>
      <c r="F89" s="89">
        <f>[2]ввод!G81</f>
        <v>126</v>
      </c>
      <c r="G89" s="88">
        <f>F89/C89</f>
        <v>24.609375</v>
      </c>
      <c r="H89" s="89">
        <f>[2]ввод!K81</f>
        <v>0</v>
      </c>
      <c r="I89" s="45">
        <f>H89/C89</f>
        <v>0</v>
      </c>
      <c r="J89" s="87">
        <f>[2]ввод!O81</f>
        <v>434</v>
      </c>
      <c r="K89" s="88">
        <f>J89/C89</f>
        <v>84.765625</v>
      </c>
      <c r="L89" s="88">
        <f>E89+G89+I89+K89</f>
        <v>111.9140625</v>
      </c>
      <c r="M89" s="89">
        <f>[2]ввод!Q81</f>
        <v>7</v>
      </c>
      <c r="N89" s="89">
        <f>[2]ввод!R81</f>
        <v>1252</v>
      </c>
      <c r="O89" s="89">
        <f>[2]ввод!S81</f>
        <v>2</v>
      </c>
      <c r="P89" s="89">
        <f>[2]ввод!T81</f>
        <v>23</v>
      </c>
      <c r="Q89" s="47">
        <f>L89+M89/C89+N89/C89+O89/C89+P89/C89</f>
        <v>362.6953125</v>
      </c>
      <c r="R89" s="87">
        <f>[2]ввод!D81</f>
        <v>0</v>
      </c>
      <c r="S89" s="87">
        <f>[2]ввод!H81</f>
        <v>0</v>
      </c>
      <c r="T89" s="87">
        <f>[2]ввод!L81</f>
        <v>0</v>
      </c>
      <c r="U89" s="87">
        <f>[2]ввод!P81</f>
        <v>0</v>
      </c>
      <c r="V89" s="87">
        <f>[2]ввод!E81</f>
        <v>3</v>
      </c>
      <c r="W89" s="87">
        <f>[2]ввод!I81</f>
        <v>19</v>
      </c>
      <c r="X89" s="90">
        <f>[2]ввод!M81</f>
        <v>0</v>
      </c>
    </row>
    <row r="90" spans="1:24" ht="13.5" thickBot="1" x14ac:dyDescent="0.25">
      <c r="A90" s="91">
        <v>42</v>
      </c>
      <c r="B90" s="86" t="s">
        <v>69</v>
      </c>
      <c r="C90" s="36">
        <v>5.12</v>
      </c>
      <c r="D90" s="87">
        <f>[2]ввод!C83</f>
        <v>16</v>
      </c>
      <c r="E90" s="88">
        <f>D90/C90</f>
        <v>3.125</v>
      </c>
      <c r="F90" s="89">
        <f>[2]ввод!G83</f>
        <v>186</v>
      </c>
      <c r="G90" s="88">
        <f>F90/C90</f>
        <v>36.328125</v>
      </c>
      <c r="H90" s="89">
        <f>[2]ввод!K83</f>
        <v>0</v>
      </c>
      <c r="I90" s="45">
        <f t="shared" si="31"/>
        <v>0</v>
      </c>
      <c r="J90" s="87">
        <f>[2]ввод!O83</f>
        <v>593</v>
      </c>
      <c r="K90" s="88">
        <f>J90/C90</f>
        <v>115.8203125</v>
      </c>
      <c r="L90" s="88">
        <f t="shared" si="33"/>
        <v>155.2734375</v>
      </c>
      <c r="M90" s="89">
        <f>[2]ввод!Q83</f>
        <v>5</v>
      </c>
      <c r="N90" s="89">
        <f>[2]ввод!R83</f>
        <v>839</v>
      </c>
      <c r="O90" s="89">
        <f>[2]ввод!S83</f>
        <v>2</v>
      </c>
      <c r="P90" s="89">
        <f>[2]ввод!T83</f>
        <v>1</v>
      </c>
      <c r="Q90" s="47">
        <f t="shared" si="35"/>
        <v>320.703125</v>
      </c>
      <c r="R90" s="87">
        <f>[2]ввод!D83</f>
        <v>0</v>
      </c>
      <c r="S90" s="87">
        <f>[2]ввод!H83</f>
        <v>0</v>
      </c>
      <c r="T90" s="87">
        <f>[2]ввод!L83</f>
        <v>0</v>
      </c>
      <c r="U90" s="87">
        <f>[2]ввод!P83</f>
        <v>0</v>
      </c>
      <c r="V90" s="87">
        <f>[2]ввод!E83</f>
        <v>2</v>
      </c>
      <c r="W90" s="87">
        <f>[2]ввод!I83</f>
        <v>31</v>
      </c>
      <c r="X90" s="90">
        <f>[2]ввод!M83</f>
        <v>0</v>
      </c>
    </row>
    <row r="91" spans="1:24" ht="17.45" customHeight="1" thickBot="1" x14ac:dyDescent="0.25">
      <c r="A91" s="157" t="s">
        <v>117</v>
      </c>
      <c r="B91" s="158"/>
      <c r="C91" s="36">
        <v>5.12</v>
      </c>
      <c r="D91" s="92">
        <f>SUM(D81:D90)</f>
        <v>144</v>
      </c>
      <c r="E91" s="93">
        <f>D91/C91/COUNT(C81:C90)</f>
        <v>2.8125</v>
      </c>
      <c r="F91" s="92">
        <f>SUM(F81:F90)</f>
        <v>1525</v>
      </c>
      <c r="G91" s="93">
        <f>F91/C91/COUNT(C81:C90)</f>
        <v>29.78515625</v>
      </c>
      <c r="H91" s="92">
        <f>SUM(H81:H90)</f>
        <v>0</v>
      </c>
      <c r="I91" s="93">
        <f>H91/C91/COUNT(C81:C90)</f>
        <v>0</v>
      </c>
      <c r="J91" s="92">
        <f>SUM(J81:J90)</f>
        <v>4304</v>
      </c>
      <c r="K91" s="93">
        <f>J91/C91/COUNT(C81:C90)</f>
        <v>84.0625</v>
      </c>
      <c r="L91" s="93">
        <f t="shared" si="33"/>
        <v>116.66015625</v>
      </c>
      <c r="M91" s="92">
        <f>SUM(M81:M90)</f>
        <v>54</v>
      </c>
      <c r="N91" s="92">
        <f>SUM(N81:N90)</f>
        <v>16289</v>
      </c>
      <c r="O91" s="92">
        <f>SUM(O81:O90)</f>
        <v>30</v>
      </c>
      <c r="P91" s="92">
        <f>SUM(P81:P90)</f>
        <v>371</v>
      </c>
      <c r="Q91" s="52">
        <f>L91+M91/C91/COUNT(C81:C90)+N91/C91/COUNT(C81:C90)+O91/C91/COUNT(C81:C90)+P91/C91/COUNT(C81:C90)</f>
        <v>443.69140625</v>
      </c>
      <c r="R91" s="92">
        <f t="shared" ref="R91:X91" si="36">SUM(R81:R90)</f>
        <v>0</v>
      </c>
      <c r="S91" s="92">
        <f t="shared" si="36"/>
        <v>0</v>
      </c>
      <c r="T91" s="92">
        <f t="shared" si="36"/>
        <v>0</v>
      </c>
      <c r="U91" s="92">
        <f t="shared" si="36"/>
        <v>0</v>
      </c>
      <c r="V91" s="92">
        <f t="shared" si="36"/>
        <v>35</v>
      </c>
      <c r="W91" s="92">
        <f>SUM(W81:W90)</f>
        <v>224</v>
      </c>
      <c r="X91" s="94">
        <f t="shared" si="36"/>
        <v>0</v>
      </c>
    </row>
    <row r="92" spans="1:24" x14ac:dyDescent="0.2">
      <c r="A92" s="95">
        <v>59</v>
      </c>
      <c r="B92" s="96" t="s">
        <v>71</v>
      </c>
      <c r="C92" s="36">
        <v>5.12</v>
      </c>
      <c r="D92" s="97">
        <f>[2]ввод!C61</f>
        <v>11</v>
      </c>
      <c r="E92" s="98">
        <f>D92/C92</f>
        <v>2.1484375</v>
      </c>
      <c r="F92" s="99">
        <f>[2]ввод!G61</f>
        <v>108</v>
      </c>
      <c r="G92" s="98">
        <f>F92/C92</f>
        <v>21.09375</v>
      </c>
      <c r="H92" s="99">
        <f>[2]ввод!K61</f>
        <v>0</v>
      </c>
      <c r="I92" s="57">
        <f t="shared" si="31"/>
        <v>0</v>
      </c>
      <c r="J92" s="97">
        <f>[2]ввод!O61</f>
        <v>607</v>
      </c>
      <c r="K92" s="98">
        <f>J92/C92</f>
        <v>118.5546875</v>
      </c>
      <c r="L92" s="98">
        <f t="shared" si="33"/>
        <v>141.796875</v>
      </c>
      <c r="M92" s="99">
        <f>[2]ввод!Q61</f>
        <v>3</v>
      </c>
      <c r="N92" s="99">
        <f>[2]ввод!R61</f>
        <v>731</v>
      </c>
      <c r="O92" s="99">
        <f>[2]ввод!S61</f>
        <v>1</v>
      </c>
      <c r="P92" s="99">
        <f>[2]ввод!T61</f>
        <v>37</v>
      </c>
      <c r="Q92" s="59">
        <f>L92+M92/C92+N92/C92+O92/C92+P92/C92</f>
        <v>292.578125</v>
      </c>
      <c r="R92" s="97">
        <f>[2]ввод!D61</f>
        <v>0</v>
      </c>
      <c r="S92" s="97">
        <f>[2]ввод!H61</f>
        <v>0</v>
      </c>
      <c r="T92" s="97">
        <f>[2]ввод!L61</f>
        <v>0</v>
      </c>
      <c r="U92" s="97">
        <f>[2]ввод!P61</f>
        <v>0</v>
      </c>
      <c r="V92" s="97">
        <f>[2]ввод!E61</f>
        <v>3</v>
      </c>
      <c r="W92" s="97">
        <f>[2]ввод!I61</f>
        <v>15</v>
      </c>
      <c r="X92" s="100">
        <f>[2]ввод!M61</f>
        <v>0</v>
      </c>
    </row>
    <row r="93" spans="1:24" ht="13.5" thickBot="1" x14ac:dyDescent="0.25">
      <c r="A93" s="85">
        <v>60</v>
      </c>
      <c r="B93" s="86" t="s">
        <v>71</v>
      </c>
      <c r="C93" s="36">
        <v>5.12</v>
      </c>
      <c r="D93" s="87">
        <f>[2]ввод!C62</f>
        <v>14</v>
      </c>
      <c r="E93" s="88">
        <f>D93/C93</f>
        <v>2.734375</v>
      </c>
      <c r="F93" s="89">
        <f>[2]ввод!G62</f>
        <v>120</v>
      </c>
      <c r="G93" s="88">
        <f>F93/C93</f>
        <v>23.4375</v>
      </c>
      <c r="H93" s="89">
        <f>[2]ввод!K62</f>
        <v>0</v>
      </c>
      <c r="I93" s="45">
        <f t="shared" si="31"/>
        <v>0</v>
      </c>
      <c r="J93" s="87">
        <f>[2]ввод!O62</f>
        <v>422</v>
      </c>
      <c r="K93" s="88">
        <f>J93/C93</f>
        <v>82.421875</v>
      </c>
      <c r="L93" s="88">
        <f t="shared" si="33"/>
        <v>108.59375</v>
      </c>
      <c r="M93" s="89">
        <f>[2]ввод!Q62</f>
        <v>2</v>
      </c>
      <c r="N93" s="89">
        <f>[2]ввод!R62</f>
        <v>843</v>
      </c>
      <c r="O93" s="89">
        <f>[2]ввод!S62</f>
        <v>0</v>
      </c>
      <c r="P93" s="89">
        <f>[2]ввод!T62</f>
        <v>22</v>
      </c>
      <c r="Q93" s="47">
        <f>L93+M93/C93+N93/C93+O93/C93+P93/C93</f>
        <v>277.9296875</v>
      </c>
      <c r="R93" s="87">
        <f>[2]ввод!D62</f>
        <v>0</v>
      </c>
      <c r="S93" s="87">
        <f>[2]ввод!H62</f>
        <v>0</v>
      </c>
      <c r="T93" s="87">
        <f>[2]ввод!L62</f>
        <v>0</v>
      </c>
      <c r="U93" s="87">
        <f>[2]ввод!P62</f>
        <v>0</v>
      </c>
      <c r="V93" s="87">
        <f>[2]ввод!E62</f>
        <v>11</v>
      </c>
      <c r="W93" s="87">
        <f>[2]ввод!I62</f>
        <v>14</v>
      </c>
      <c r="X93" s="90">
        <f>[2]ввод!M62</f>
        <v>0</v>
      </c>
    </row>
    <row r="94" spans="1:24" ht="15" customHeight="1" thickBot="1" x14ac:dyDescent="0.25">
      <c r="A94" s="157" t="s">
        <v>118</v>
      </c>
      <c r="B94" s="158"/>
      <c r="C94" s="36">
        <v>5.12</v>
      </c>
      <c r="D94" s="92">
        <f>D92+D93</f>
        <v>25</v>
      </c>
      <c r="E94" s="93">
        <f>D94/C94/COUNT(C92:C93)</f>
        <v>2.44140625</v>
      </c>
      <c r="F94" s="101">
        <f>F92+F93</f>
        <v>228</v>
      </c>
      <c r="G94" s="93">
        <f>F94/C94/COUNT(C92:C93)</f>
        <v>22.265625</v>
      </c>
      <c r="H94" s="101">
        <f>H92+H93</f>
        <v>0</v>
      </c>
      <c r="I94" s="93">
        <f>H94/C94/COUNT(C92:C93)</f>
        <v>0</v>
      </c>
      <c r="J94" s="92">
        <f>J92+J93</f>
        <v>1029</v>
      </c>
      <c r="K94" s="93">
        <f>J94/C94/COUNT(C92:C93)</f>
        <v>100.48828125</v>
      </c>
      <c r="L94" s="93">
        <f t="shared" si="33"/>
        <v>125.1953125</v>
      </c>
      <c r="M94" s="102">
        <f>M92+M93</f>
        <v>5</v>
      </c>
      <c r="N94" s="102">
        <f>N92+N93</f>
        <v>1574</v>
      </c>
      <c r="O94" s="102">
        <f>O92+O93</f>
        <v>1</v>
      </c>
      <c r="P94" s="102">
        <f>P92+P93</f>
        <v>59</v>
      </c>
      <c r="Q94" s="52">
        <f>L94+M94/C94/COUNT(C92:C93)+N94/C94/COUNT(C92:C93)+O94/C94/COUNT(C92:C93)+P94/C94/COUNT(C92:C93)</f>
        <v>285.25390625</v>
      </c>
      <c r="R94" s="92">
        <f t="shared" ref="R94:X94" si="37">R92+R93</f>
        <v>0</v>
      </c>
      <c r="S94" s="92">
        <f t="shared" si="37"/>
        <v>0</v>
      </c>
      <c r="T94" s="92">
        <f t="shared" si="37"/>
        <v>0</v>
      </c>
      <c r="U94" s="92">
        <f t="shared" si="37"/>
        <v>0</v>
      </c>
      <c r="V94" s="92">
        <f t="shared" si="37"/>
        <v>14</v>
      </c>
      <c r="W94" s="92">
        <f t="shared" si="37"/>
        <v>29</v>
      </c>
      <c r="X94" s="94">
        <f t="shared" si="37"/>
        <v>0</v>
      </c>
    </row>
    <row r="95" spans="1:24" x14ac:dyDescent="0.2">
      <c r="A95" s="95">
        <v>61</v>
      </c>
      <c r="B95" s="96" t="s">
        <v>73</v>
      </c>
      <c r="C95" s="36">
        <v>5.12</v>
      </c>
      <c r="D95" s="97">
        <f>[2]ввод!C63</f>
        <v>5</v>
      </c>
      <c r="E95" s="98">
        <f t="shared" ref="E95:E100" si="38">D95/C95</f>
        <v>0.9765625</v>
      </c>
      <c r="F95" s="99">
        <f>[2]ввод!G63</f>
        <v>55</v>
      </c>
      <c r="G95" s="98">
        <f t="shared" ref="G95:G100" si="39">F95/C95</f>
        <v>10.7421875</v>
      </c>
      <c r="H95" s="99">
        <f>[2]ввод!K63</f>
        <v>0</v>
      </c>
      <c r="I95" s="57">
        <f t="shared" si="31"/>
        <v>0</v>
      </c>
      <c r="J95" s="97">
        <f>[2]ввод!O63</f>
        <v>209</v>
      </c>
      <c r="K95" s="98">
        <f t="shared" ref="K95:K100" si="40">J95/C95</f>
        <v>40.8203125</v>
      </c>
      <c r="L95" s="98">
        <f t="shared" si="33"/>
        <v>52.5390625</v>
      </c>
      <c r="M95" s="99">
        <f>[2]ввод!Q63</f>
        <v>1</v>
      </c>
      <c r="N95" s="99">
        <f>[2]ввод!R63</f>
        <v>782</v>
      </c>
      <c r="O95" s="99">
        <f>[2]ввод!S63</f>
        <v>2</v>
      </c>
      <c r="P95" s="99">
        <f>[2]ввод!T63</f>
        <v>32</v>
      </c>
      <c r="Q95" s="59">
        <f t="shared" ref="Q95:Q101" si="41">L95+M95/C95+N95/C95+O95/C95+P95/C95</f>
        <v>212.109375</v>
      </c>
      <c r="R95" s="97">
        <f>[2]ввод!D63</f>
        <v>0</v>
      </c>
      <c r="S95" s="97">
        <f>[2]ввод!H63</f>
        <v>0</v>
      </c>
      <c r="T95" s="97">
        <f>[2]ввод!L63</f>
        <v>0</v>
      </c>
      <c r="U95" s="97">
        <f>[2]ввод!P63</f>
        <v>0</v>
      </c>
      <c r="V95" s="97">
        <f>[2]ввод!E63</f>
        <v>7</v>
      </c>
      <c r="W95" s="97">
        <f>[2]ввод!I63</f>
        <v>10</v>
      </c>
      <c r="X95" s="100">
        <f>[2]ввод!M63</f>
        <v>0</v>
      </c>
    </row>
    <row r="96" spans="1:24" x14ac:dyDescent="0.2">
      <c r="A96" s="22">
        <v>62</v>
      </c>
      <c r="B96" s="79" t="s">
        <v>73</v>
      </c>
      <c r="C96" s="36">
        <v>5.12</v>
      </c>
      <c r="D96" s="80">
        <f>[2]ввод!C64</f>
        <v>18</v>
      </c>
      <c r="E96" s="81">
        <f t="shared" si="38"/>
        <v>3.515625</v>
      </c>
      <c r="F96" s="82">
        <f>[2]ввод!G64</f>
        <v>70</v>
      </c>
      <c r="G96" s="81">
        <f t="shared" si="39"/>
        <v>13.671875</v>
      </c>
      <c r="H96" s="82">
        <f>[2]ввод!K64</f>
        <v>0</v>
      </c>
      <c r="I96" s="63">
        <f t="shared" si="31"/>
        <v>0</v>
      </c>
      <c r="J96" s="80">
        <f>[2]ввод!O64</f>
        <v>186</v>
      </c>
      <c r="K96" s="81">
        <f t="shared" si="40"/>
        <v>36.328125</v>
      </c>
      <c r="L96" s="81">
        <f t="shared" si="33"/>
        <v>53.515625</v>
      </c>
      <c r="M96" s="82">
        <f>[2]ввод!Q64</f>
        <v>2</v>
      </c>
      <c r="N96" s="82">
        <f>[2]ввод!R64</f>
        <v>1212</v>
      </c>
      <c r="O96" s="82">
        <f>[2]ввод!S64</f>
        <v>0</v>
      </c>
      <c r="P96" s="82">
        <f>[2]ввод!T64</f>
        <v>41</v>
      </c>
      <c r="Q96" s="65">
        <f t="shared" si="41"/>
        <v>298.6328125</v>
      </c>
      <c r="R96" s="80">
        <f>[2]ввод!D64</f>
        <v>0</v>
      </c>
      <c r="S96" s="80">
        <f>[2]ввод!H64</f>
        <v>0</v>
      </c>
      <c r="T96" s="80">
        <f>[2]ввод!L64</f>
        <v>0</v>
      </c>
      <c r="U96" s="80">
        <f>[2]ввод!P64</f>
        <v>0</v>
      </c>
      <c r="V96" s="80">
        <f>[2]ввод!E64</f>
        <v>3</v>
      </c>
      <c r="W96" s="80">
        <f>[2]ввод!I64</f>
        <v>0</v>
      </c>
      <c r="X96" s="83">
        <f>[2]ввод!M64</f>
        <v>0</v>
      </c>
    </row>
    <row r="97" spans="1:26" x14ac:dyDescent="0.2">
      <c r="A97" s="22">
        <v>63</v>
      </c>
      <c r="B97" s="79" t="s">
        <v>73</v>
      </c>
      <c r="C97" s="36">
        <v>5.12</v>
      </c>
      <c r="D97" s="80">
        <f>[2]ввод!C65</f>
        <v>12</v>
      </c>
      <c r="E97" s="81">
        <f t="shared" si="38"/>
        <v>2.34375</v>
      </c>
      <c r="F97" s="82">
        <f>[2]ввод!G65</f>
        <v>95</v>
      </c>
      <c r="G97" s="81">
        <f t="shared" si="39"/>
        <v>18.5546875</v>
      </c>
      <c r="H97" s="82">
        <f>[2]ввод!K65</f>
        <v>0</v>
      </c>
      <c r="I97" s="63">
        <f t="shared" si="31"/>
        <v>0</v>
      </c>
      <c r="J97" s="80">
        <f>[2]ввод!O65</f>
        <v>294</v>
      </c>
      <c r="K97" s="81">
        <f t="shared" si="40"/>
        <v>57.421875</v>
      </c>
      <c r="L97" s="81">
        <f t="shared" si="33"/>
        <v>78.3203125</v>
      </c>
      <c r="M97" s="82">
        <f>[2]ввод!Q65</f>
        <v>5</v>
      </c>
      <c r="N97" s="82">
        <f>[2]ввод!R65</f>
        <v>1015</v>
      </c>
      <c r="O97" s="82">
        <f>[2]ввод!S65</f>
        <v>5</v>
      </c>
      <c r="P97" s="82">
        <f>[2]ввод!T65</f>
        <v>38</v>
      </c>
      <c r="Q97" s="65">
        <f t="shared" si="41"/>
        <v>285.9375</v>
      </c>
      <c r="R97" s="80">
        <f>[2]ввод!D65</f>
        <v>0</v>
      </c>
      <c r="S97" s="80">
        <f>[2]ввод!H65</f>
        <v>0</v>
      </c>
      <c r="T97" s="80">
        <f>[2]ввод!L65</f>
        <v>0</v>
      </c>
      <c r="U97" s="80">
        <f>[2]ввод!P65</f>
        <v>0</v>
      </c>
      <c r="V97" s="80">
        <f>[2]ввод!E65</f>
        <v>5</v>
      </c>
      <c r="W97" s="80">
        <f>[2]ввод!I65</f>
        <v>22</v>
      </c>
      <c r="X97" s="83">
        <f>[2]ввод!M65</f>
        <v>0</v>
      </c>
    </row>
    <row r="98" spans="1:26" x14ac:dyDescent="0.2">
      <c r="A98" s="22">
        <v>64</v>
      </c>
      <c r="B98" s="79" t="s">
        <v>73</v>
      </c>
      <c r="C98" s="36">
        <v>5.12</v>
      </c>
      <c r="D98" s="80">
        <f>[2]ввод!C66</f>
        <v>13</v>
      </c>
      <c r="E98" s="81">
        <f t="shared" si="38"/>
        <v>2.5390625</v>
      </c>
      <c r="F98" s="82">
        <f>[2]ввод!G66</f>
        <v>113</v>
      </c>
      <c r="G98" s="81">
        <f t="shared" si="39"/>
        <v>22.0703125</v>
      </c>
      <c r="H98" s="82">
        <f>[2]ввод!K66</f>
        <v>0</v>
      </c>
      <c r="I98" s="63">
        <f t="shared" si="31"/>
        <v>0</v>
      </c>
      <c r="J98" s="80">
        <f>[2]ввод!O66</f>
        <v>356</v>
      </c>
      <c r="K98" s="81">
        <f t="shared" si="40"/>
        <v>69.53125</v>
      </c>
      <c r="L98" s="81">
        <f t="shared" si="33"/>
        <v>94.140625</v>
      </c>
      <c r="M98" s="82">
        <f>[2]ввод!Q66</f>
        <v>5</v>
      </c>
      <c r="N98" s="82">
        <f>[2]ввод!R66</f>
        <v>1147</v>
      </c>
      <c r="O98" s="82">
        <f>[2]ввод!S66</f>
        <v>2</v>
      </c>
      <c r="P98" s="82">
        <f>[2]ввод!T66</f>
        <v>38</v>
      </c>
      <c r="Q98" s="65">
        <f t="shared" si="41"/>
        <v>326.953125</v>
      </c>
      <c r="R98" s="80">
        <f>[2]ввод!D66</f>
        <v>0</v>
      </c>
      <c r="S98" s="80">
        <f>[2]ввод!H66</f>
        <v>0</v>
      </c>
      <c r="T98" s="80">
        <f>[2]ввод!L66</f>
        <v>0</v>
      </c>
      <c r="U98" s="80">
        <f>[2]ввод!P66</f>
        <v>0</v>
      </c>
      <c r="V98" s="80">
        <f>[2]ввод!E66</f>
        <v>7</v>
      </c>
      <c r="W98" s="80">
        <f>[2]ввод!I66</f>
        <v>18</v>
      </c>
      <c r="X98" s="83">
        <f>[2]ввод!M66</f>
        <v>0</v>
      </c>
    </row>
    <row r="99" spans="1:26" x14ac:dyDescent="0.2">
      <c r="A99" s="22">
        <v>65</v>
      </c>
      <c r="B99" s="79" t="s">
        <v>73</v>
      </c>
      <c r="C99" s="36">
        <v>5.12</v>
      </c>
      <c r="D99" s="80">
        <f>[2]ввод!C67</f>
        <v>20</v>
      </c>
      <c r="E99" s="81">
        <f t="shared" si="38"/>
        <v>3.90625</v>
      </c>
      <c r="F99" s="82">
        <f>[2]ввод!G67</f>
        <v>141</v>
      </c>
      <c r="G99" s="81">
        <f t="shared" si="39"/>
        <v>27.5390625</v>
      </c>
      <c r="H99" s="82">
        <f>[2]ввод!K67</f>
        <v>0</v>
      </c>
      <c r="I99" s="63">
        <f t="shared" si="31"/>
        <v>0</v>
      </c>
      <c r="J99" s="80">
        <f>[2]ввод!O67</f>
        <v>478</v>
      </c>
      <c r="K99" s="81">
        <f t="shared" si="40"/>
        <v>93.359375</v>
      </c>
      <c r="L99" s="81">
        <f t="shared" si="33"/>
        <v>124.8046875</v>
      </c>
      <c r="M99" s="82">
        <f>[2]ввод!Q67</f>
        <v>3</v>
      </c>
      <c r="N99" s="82">
        <f>[2]ввод!R67</f>
        <v>1272</v>
      </c>
      <c r="O99" s="82">
        <f>[2]ввод!S67</f>
        <v>2</v>
      </c>
      <c r="P99" s="82">
        <f>[2]ввод!T67</f>
        <v>44</v>
      </c>
      <c r="Q99" s="65">
        <f t="shared" si="41"/>
        <v>382.8125</v>
      </c>
      <c r="R99" s="80">
        <f>[2]ввод!D67</f>
        <v>0</v>
      </c>
      <c r="S99" s="80">
        <f>[2]ввод!H67</f>
        <v>0</v>
      </c>
      <c r="T99" s="80">
        <f>[2]ввод!L67</f>
        <v>0</v>
      </c>
      <c r="U99" s="80">
        <f>[2]ввод!P67</f>
        <v>0</v>
      </c>
      <c r="V99" s="80">
        <f>[2]ввод!E67</f>
        <v>7</v>
      </c>
      <c r="W99" s="80">
        <f>[2]ввод!I67</f>
        <v>12</v>
      </c>
      <c r="X99" s="83">
        <f>[2]ввод!M67</f>
        <v>0</v>
      </c>
    </row>
    <row r="100" spans="1:26" x14ac:dyDescent="0.2">
      <c r="A100" s="22">
        <v>66</v>
      </c>
      <c r="B100" s="79" t="s">
        <v>73</v>
      </c>
      <c r="C100" s="36">
        <v>5.12</v>
      </c>
      <c r="D100" s="80">
        <f>[2]ввод!C68</f>
        <v>11</v>
      </c>
      <c r="E100" s="81">
        <f t="shared" si="38"/>
        <v>2.1484375</v>
      </c>
      <c r="F100" s="82">
        <f>[2]ввод!G68</f>
        <v>131</v>
      </c>
      <c r="G100" s="81">
        <f t="shared" si="39"/>
        <v>25.5859375</v>
      </c>
      <c r="H100" s="82">
        <f>[2]ввод!K68</f>
        <v>0</v>
      </c>
      <c r="I100" s="63">
        <f t="shared" si="31"/>
        <v>0</v>
      </c>
      <c r="J100" s="80">
        <f>[2]ввод!O68</f>
        <v>370</v>
      </c>
      <c r="K100" s="81">
        <f t="shared" si="40"/>
        <v>72.265625</v>
      </c>
      <c r="L100" s="81">
        <f t="shared" si="33"/>
        <v>100</v>
      </c>
      <c r="M100" s="82">
        <f>[2]ввод!Q68</f>
        <v>5</v>
      </c>
      <c r="N100" s="82">
        <f>[2]ввод!R68</f>
        <v>1041</v>
      </c>
      <c r="O100" s="82">
        <f>[2]ввод!S68</f>
        <v>0</v>
      </c>
      <c r="P100" s="82">
        <f>[2]ввод!T68</f>
        <v>29</v>
      </c>
      <c r="Q100" s="65">
        <f t="shared" si="41"/>
        <v>309.9609375</v>
      </c>
      <c r="R100" s="80">
        <f>[2]ввод!D68</f>
        <v>0</v>
      </c>
      <c r="S100" s="80">
        <f>[2]ввод!H68</f>
        <v>0</v>
      </c>
      <c r="T100" s="80">
        <f>[2]ввод!L68</f>
        <v>0</v>
      </c>
      <c r="U100" s="80">
        <f>[2]ввод!P68</f>
        <v>0</v>
      </c>
      <c r="V100" s="80">
        <f>[2]ввод!E68</f>
        <v>2</v>
      </c>
      <c r="W100" s="80">
        <f>[2]ввод!I68</f>
        <v>18</v>
      </c>
      <c r="X100" s="83">
        <f>[2]ввод!M68</f>
        <v>0</v>
      </c>
    </row>
    <row r="101" spans="1:26" x14ac:dyDescent="0.2">
      <c r="A101" s="85">
        <v>80</v>
      </c>
      <c r="B101" s="86" t="s">
        <v>73</v>
      </c>
      <c r="C101" s="36">
        <v>5.12</v>
      </c>
      <c r="D101" s="87">
        <f>[2]ввод!C82</f>
        <v>12</v>
      </c>
      <c r="E101" s="88">
        <f>D101/C101</f>
        <v>2.34375</v>
      </c>
      <c r="F101" s="89">
        <f>[2]ввод!G82</f>
        <v>114</v>
      </c>
      <c r="G101" s="88">
        <f>F101/C101</f>
        <v>22.265625</v>
      </c>
      <c r="H101" s="89">
        <f>[2]ввод!K82</f>
        <v>0</v>
      </c>
      <c r="I101" s="45">
        <f t="shared" si="31"/>
        <v>0</v>
      </c>
      <c r="J101" s="87">
        <f>[2]ввод!O82</f>
        <v>399</v>
      </c>
      <c r="K101" s="88">
        <f>J101/C101</f>
        <v>77.9296875</v>
      </c>
      <c r="L101" s="88">
        <f t="shared" si="33"/>
        <v>102.5390625</v>
      </c>
      <c r="M101" s="89">
        <f>[2]ввод!Q82</f>
        <v>1</v>
      </c>
      <c r="N101" s="89">
        <f>[2]ввод!R82</f>
        <v>1157</v>
      </c>
      <c r="O101" s="89">
        <f>[2]ввод!S82</f>
        <v>1</v>
      </c>
      <c r="P101" s="89">
        <f>[2]ввод!T82</f>
        <v>34</v>
      </c>
      <c r="Q101" s="47">
        <f t="shared" si="41"/>
        <v>335.546875</v>
      </c>
      <c r="R101" s="87">
        <f>[2]ввод!D82</f>
        <v>0</v>
      </c>
      <c r="S101" s="87">
        <f>[2]ввод!H82</f>
        <v>0</v>
      </c>
      <c r="T101" s="87">
        <f>[2]ввод!L82</f>
        <v>0</v>
      </c>
      <c r="U101" s="87">
        <f>[2]ввод!P82</f>
        <v>0</v>
      </c>
      <c r="V101" s="87">
        <f>[2]ввод!E82</f>
        <v>7</v>
      </c>
      <c r="W101" s="87">
        <f>[2]ввод!I82</f>
        <v>14</v>
      </c>
      <c r="X101" s="90">
        <f>[2]ввод!M82</f>
        <v>0</v>
      </c>
    </row>
    <row r="102" spans="1:26" ht="13.5" thickBot="1" x14ac:dyDescent="0.25">
      <c r="A102" s="103">
        <v>78</v>
      </c>
      <c r="B102" s="104" t="s">
        <v>73</v>
      </c>
      <c r="C102" s="36">
        <v>5.12</v>
      </c>
      <c r="D102" s="87">
        <f>[2]ввод!C85</f>
        <v>10</v>
      </c>
      <c r="E102" s="88">
        <f>D102/C102</f>
        <v>1.953125</v>
      </c>
      <c r="F102" s="89">
        <f>[2]ввод!G85</f>
        <v>130</v>
      </c>
      <c r="G102" s="88">
        <f>F102/C102</f>
        <v>25.390625</v>
      </c>
      <c r="H102" s="89">
        <f>[2]ввод!K85</f>
        <v>0</v>
      </c>
      <c r="I102" s="45">
        <f>H102/C102</f>
        <v>0</v>
      </c>
      <c r="J102" s="87">
        <f>[2]ввод!O85</f>
        <v>187</v>
      </c>
      <c r="K102" s="88">
        <f>J102/C102</f>
        <v>36.5234375</v>
      </c>
      <c r="L102" s="88">
        <f>E102+G102+I102+K102</f>
        <v>63.8671875</v>
      </c>
      <c r="M102" s="89">
        <f>[2]ввод!Q85</f>
        <v>1</v>
      </c>
      <c r="N102" s="89">
        <f>[2]ввод!R85</f>
        <v>287</v>
      </c>
      <c r="O102" s="89">
        <f>[2]ввод!S85</f>
        <v>0</v>
      </c>
      <c r="P102" s="89">
        <f>[2]ввод!T85</f>
        <v>0</v>
      </c>
      <c r="Q102" s="47">
        <f>L102+M102/C102+N102/C102+O102/C102+P102/C102</f>
        <v>120.1171875</v>
      </c>
      <c r="R102" s="87">
        <f>[2]ввод!D85</f>
        <v>0</v>
      </c>
      <c r="S102" s="87">
        <f>[2]ввод!H85</f>
        <v>0</v>
      </c>
      <c r="T102" s="87">
        <f>[2]ввод!L85</f>
        <v>0</v>
      </c>
      <c r="U102" s="87">
        <f>[2]ввод!P85</f>
        <v>0</v>
      </c>
      <c r="V102" s="87">
        <f>[2]ввод!E85</f>
        <v>8</v>
      </c>
      <c r="W102" s="87">
        <f>[2]ввод!I85</f>
        <v>21</v>
      </c>
      <c r="X102" s="90">
        <f>[2]ввод!M85</f>
        <v>0</v>
      </c>
    </row>
    <row r="103" spans="1:26" ht="13.7" customHeight="1" thickBot="1" x14ac:dyDescent="0.25">
      <c r="A103" s="157" t="s">
        <v>119</v>
      </c>
      <c r="B103" s="158"/>
      <c r="C103" s="36">
        <v>5.12</v>
      </c>
      <c r="D103" s="92">
        <f>SUM(D95:D102)</f>
        <v>101</v>
      </c>
      <c r="E103" s="93">
        <f>D103/C103/(COUNT(C95:C102))</f>
        <v>2.4658203125</v>
      </c>
      <c r="F103" s="92">
        <f>SUM(F95:F102)</f>
        <v>849</v>
      </c>
      <c r="G103" s="93">
        <f>F103/C103/COUNT(C95:C102)</f>
        <v>20.7275390625</v>
      </c>
      <c r="H103" s="92">
        <f>SUM(H95:H102)</f>
        <v>0</v>
      </c>
      <c r="I103" s="93">
        <f>H103/C103/COUNT(C95:C102)</f>
        <v>0</v>
      </c>
      <c r="J103" s="92">
        <f>SUM(J95:J102)</f>
        <v>2479</v>
      </c>
      <c r="K103" s="93">
        <f>J103/C103/(COUNT(G95:G102))</f>
        <v>60.5224609375</v>
      </c>
      <c r="L103" s="93">
        <f t="shared" si="33"/>
        <v>83.7158203125</v>
      </c>
      <c r="M103" s="92">
        <f>SUM(M95:M102)</f>
        <v>23</v>
      </c>
      <c r="N103" s="92">
        <f>SUM(N95:N102)</f>
        <v>7913</v>
      </c>
      <c r="O103" s="92">
        <f>SUM(O95:O102)</f>
        <v>12</v>
      </c>
      <c r="P103" s="92">
        <f>SUM(P95:P102)</f>
        <v>256</v>
      </c>
      <c r="Q103" s="52">
        <f>L103+M103/C103/COUNT(C95:C102)+N103/C103/COUNT(C95:C102)+O103/C103/COUNT(C95:C102)+P103/C103/COUNT(C95:C102)</f>
        <v>284.0087890625</v>
      </c>
      <c r="R103" s="92">
        <f t="shared" ref="R103:X103" si="42">SUM(R95:R102)</f>
        <v>0</v>
      </c>
      <c r="S103" s="92">
        <f t="shared" si="42"/>
        <v>0</v>
      </c>
      <c r="T103" s="92">
        <f t="shared" si="42"/>
        <v>0</v>
      </c>
      <c r="U103" s="92">
        <f t="shared" si="42"/>
        <v>0</v>
      </c>
      <c r="V103" s="92">
        <f t="shared" si="42"/>
        <v>46</v>
      </c>
      <c r="W103" s="92">
        <f t="shared" si="42"/>
        <v>115</v>
      </c>
      <c r="X103" s="92">
        <f t="shared" si="42"/>
        <v>0</v>
      </c>
    </row>
    <row r="104" spans="1:26" x14ac:dyDescent="0.2">
      <c r="A104" s="105">
        <v>67</v>
      </c>
      <c r="B104" s="96" t="s">
        <v>75</v>
      </c>
      <c r="C104" s="36">
        <v>5.12</v>
      </c>
      <c r="D104" s="97">
        <f>[2]ввод!C69</f>
        <v>8</v>
      </c>
      <c r="E104" s="98">
        <f t="shared" ref="E104:E109" si="43">D104/C104</f>
        <v>1.5625</v>
      </c>
      <c r="F104" s="99">
        <f>[2]ввод!G69</f>
        <v>109</v>
      </c>
      <c r="G104" s="98">
        <f t="shared" ref="G104:G109" si="44">F104/C104</f>
        <v>21.2890625</v>
      </c>
      <c r="H104" s="99">
        <f>[2]ввод!K69</f>
        <v>0</v>
      </c>
      <c r="I104" s="57">
        <f t="shared" si="31"/>
        <v>0</v>
      </c>
      <c r="J104" s="97">
        <f>[2]ввод!O69</f>
        <v>215</v>
      </c>
      <c r="K104" s="98">
        <f t="shared" ref="K104:K109" si="45">J104/C104</f>
        <v>41.9921875</v>
      </c>
      <c r="L104" s="98">
        <f t="shared" si="33"/>
        <v>64.84375</v>
      </c>
      <c r="M104" s="99">
        <f>[2]ввод!Q69</f>
        <v>9</v>
      </c>
      <c r="N104" s="99">
        <f>[2]ввод!R69</f>
        <v>1094</v>
      </c>
      <c r="O104" s="99">
        <f>[2]ввод!S69</f>
        <v>3</v>
      </c>
      <c r="P104" s="99">
        <f>[2]ввод!T69</f>
        <v>22</v>
      </c>
      <c r="Q104" s="59">
        <f t="shared" ref="Q104:Q109" si="46">L104+M104/C104+N104/C104+O104/C104+P104/C104</f>
        <v>285.15625</v>
      </c>
      <c r="R104" s="97">
        <f>[2]ввод!D69</f>
        <v>0</v>
      </c>
      <c r="S104" s="97">
        <f>[2]ввод!H69</f>
        <v>0</v>
      </c>
      <c r="T104" s="97">
        <f>[2]ввод!L69</f>
        <v>0</v>
      </c>
      <c r="U104" s="97">
        <f>[2]ввод!P69</f>
        <v>0</v>
      </c>
      <c r="V104" s="97">
        <f>[2]ввод!E69</f>
        <v>4</v>
      </c>
      <c r="W104" s="97">
        <f>[2]ввод!I69</f>
        <v>18</v>
      </c>
      <c r="X104" s="100">
        <f>[2]ввод!M69</f>
        <v>0</v>
      </c>
    </row>
    <row r="105" spans="1:26" x14ac:dyDescent="0.2">
      <c r="A105" s="22">
        <v>68</v>
      </c>
      <c r="B105" s="79" t="s">
        <v>75</v>
      </c>
      <c r="C105" s="36">
        <v>5.12</v>
      </c>
      <c r="D105" s="80">
        <f>[2]ввод!C70</f>
        <v>15</v>
      </c>
      <c r="E105" s="81">
        <f t="shared" si="43"/>
        <v>2.9296875</v>
      </c>
      <c r="F105" s="82">
        <f>[2]ввод!G70</f>
        <v>106</v>
      </c>
      <c r="G105" s="81">
        <f t="shared" si="44"/>
        <v>20.703125</v>
      </c>
      <c r="H105" s="82">
        <f>[2]ввод!K70</f>
        <v>0</v>
      </c>
      <c r="I105" s="63">
        <f t="shared" si="31"/>
        <v>0</v>
      </c>
      <c r="J105" s="80">
        <f>[2]ввод!O70</f>
        <v>421</v>
      </c>
      <c r="K105" s="81">
        <f t="shared" si="45"/>
        <v>82.2265625</v>
      </c>
      <c r="L105" s="81">
        <f t="shared" si="33"/>
        <v>105.859375</v>
      </c>
      <c r="M105" s="82">
        <f>[2]ввод!Q70</f>
        <v>8</v>
      </c>
      <c r="N105" s="82">
        <f>[2]ввод!R70</f>
        <v>1681</v>
      </c>
      <c r="O105" s="82">
        <f>[2]ввод!S70</f>
        <v>5</v>
      </c>
      <c r="P105" s="82">
        <f>[2]ввод!T70</f>
        <v>43</v>
      </c>
      <c r="Q105" s="65">
        <f t="shared" si="46"/>
        <v>445.1171875</v>
      </c>
      <c r="R105" s="80">
        <f>[2]ввод!D70</f>
        <v>0</v>
      </c>
      <c r="S105" s="80">
        <f>[2]ввод!H70</f>
        <v>0</v>
      </c>
      <c r="T105" s="80">
        <f>[2]ввод!L70</f>
        <v>0</v>
      </c>
      <c r="U105" s="80">
        <f>[2]ввод!P70</f>
        <v>0</v>
      </c>
      <c r="V105" s="80">
        <f>[2]ввод!E70</f>
        <v>1</v>
      </c>
      <c r="W105" s="80">
        <f>[2]ввод!I70</f>
        <v>20</v>
      </c>
      <c r="X105" s="83">
        <f>[2]ввод!M70</f>
        <v>0</v>
      </c>
    </row>
    <row r="106" spans="1:26" x14ac:dyDescent="0.2">
      <c r="A106" s="22">
        <v>69</v>
      </c>
      <c r="B106" s="79" t="s">
        <v>75</v>
      </c>
      <c r="C106" s="36">
        <v>5.12</v>
      </c>
      <c r="D106" s="80">
        <f>[2]ввод!C71</f>
        <v>3</v>
      </c>
      <c r="E106" s="81">
        <f t="shared" si="43"/>
        <v>0.5859375</v>
      </c>
      <c r="F106" s="82">
        <f>[2]ввод!G71</f>
        <v>88</v>
      </c>
      <c r="G106" s="81">
        <f t="shared" si="44"/>
        <v>17.1875</v>
      </c>
      <c r="H106" s="82">
        <f>[2]ввод!K71</f>
        <v>0</v>
      </c>
      <c r="I106" s="63">
        <f t="shared" si="31"/>
        <v>0</v>
      </c>
      <c r="J106" s="80">
        <f>[2]ввод!O71</f>
        <v>328</v>
      </c>
      <c r="K106" s="81">
        <f t="shared" si="45"/>
        <v>64.0625</v>
      </c>
      <c r="L106" s="81">
        <f t="shared" si="33"/>
        <v>81.8359375</v>
      </c>
      <c r="M106" s="82">
        <f>[2]ввод!Q71</f>
        <v>7</v>
      </c>
      <c r="N106" s="82">
        <f>[2]ввод!R71</f>
        <v>899</v>
      </c>
      <c r="O106" s="82">
        <f>[2]ввод!S71</f>
        <v>4</v>
      </c>
      <c r="P106" s="82">
        <f>[2]ввод!T71</f>
        <v>54</v>
      </c>
      <c r="Q106" s="65">
        <f t="shared" si="46"/>
        <v>270.1171875</v>
      </c>
      <c r="R106" s="80">
        <f>[2]ввод!D71</f>
        <v>0</v>
      </c>
      <c r="S106" s="80">
        <f>[2]ввод!H71</f>
        <v>0</v>
      </c>
      <c r="T106" s="80">
        <f>[2]ввод!L71</f>
        <v>0</v>
      </c>
      <c r="U106" s="80">
        <f>[2]ввод!P71</f>
        <v>0</v>
      </c>
      <c r="V106" s="80">
        <f>[2]ввод!E71</f>
        <v>1</v>
      </c>
      <c r="W106" s="80">
        <f>[2]ввод!I71</f>
        <v>11</v>
      </c>
      <c r="X106" s="83">
        <f>[2]ввод!M71</f>
        <v>0</v>
      </c>
    </row>
    <row r="107" spans="1:26" x14ac:dyDescent="0.2">
      <c r="A107" s="22">
        <v>71</v>
      </c>
      <c r="B107" s="79" t="s">
        <v>75</v>
      </c>
      <c r="C107" s="36">
        <v>5.12</v>
      </c>
      <c r="D107" s="80">
        <f>[2]ввод!C73</f>
        <v>23</v>
      </c>
      <c r="E107" s="81">
        <f t="shared" si="43"/>
        <v>4.4921875</v>
      </c>
      <c r="F107" s="82">
        <f>[2]ввод!G73</f>
        <v>148</v>
      </c>
      <c r="G107" s="81">
        <f t="shared" si="44"/>
        <v>28.90625</v>
      </c>
      <c r="H107" s="82">
        <f>[2]ввод!K73</f>
        <v>0</v>
      </c>
      <c r="I107" s="63">
        <f t="shared" si="31"/>
        <v>0</v>
      </c>
      <c r="J107" s="80">
        <f>[2]ввод!O73</f>
        <v>630</v>
      </c>
      <c r="K107" s="81">
        <f t="shared" si="45"/>
        <v>123.046875</v>
      </c>
      <c r="L107" s="81">
        <f t="shared" si="33"/>
        <v>156.4453125</v>
      </c>
      <c r="M107" s="82">
        <f>[2]ввод!Q73</f>
        <v>9</v>
      </c>
      <c r="N107" s="82">
        <f>[2]ввод!R73</f>
        <v>1217</v>
      </c>
      <c r="O107" s="82">
        <f>[2]ввод!S73</f>
        <v>1</v>
      </c>
      <c r="P107" s="82">
        <f>[2]ввод!T73</f>
        <v>81</v>
      </c>
      <c r="Q107" s="65">
        <f t="shared" si="46"/>
        <v>411.9140625</v>
      </c>
      <c r="R107" s="80">
        <f>[2]ввод!D73</f>
        <v>0</v>
      </c>
      <c r="S107" s="80">
        <f>[2]ввод!H73</f>
        <v>0</v>
      </c>
      <c r="T107" s="80">
        <f>[2]ввод!L73</f>
        <v>0</v>
      </c>
      <c r="U107" s="80">
        <f>[2]ввод!P73</f>
        <v>0</v>
      </c>
      <c r="V107" s="80">
        <f>[2]ввод!E73</f>
        <v>4</v>
      </c>
      <c r="W107" s="80">
        <f>[2]ввод!I73</f>
        <v>24</v>
      </c>
      <c r="X107" s="83">
        <f>[2]ввод!M73</f>
        <v>0</v>
      </c>
    </row>
    <row r="108" spans="1:26" x14ac:dyDescent="0.2">
      <c r="A108" s="85">
        <v>72</v>
      </c>
      <c r="B108" s="86" t="s">
        <v>75</v>
      </c>
      <c r="C108" s="36">
        <v>5.12</v>
      </c>
      <c r="D108" s="87">
        <f>[2]ввод!C74</f>
        <v>15</v>
      </c>
      <c r="E108" s="88">
        <f t="shared" si="43"/>
        <v>2.9296875</v>
      </c>
      <c r="F108" s="89">
        <f>[2]ввод!G74</f>
        <v>100</v>
      </c>
      <c r="G108" s="88">
        <f t="shared" si="44"/>
        <v>19.53125</v>
      </c>
      <c r="H108" s="89">
        <f>[2]ввод!K74</f>
        <v>0</v>
      </c>
      <c r="I108" s="45">
        <f t="shared" si="31"/>
        <v>0</v>
      </c>
      <c r="J108" s="87">
        <f>[2]ввод!O74</f>
        <v>348</v>
      </c>
      <c r="K108" s="88">
        <f t="shared" si="45"/>
        <v>67.96875</v>
      </c>
      <c r="L108" s="88">
        <f t="shared" si="33"/>
        <v>90.4296875</v>
      </c>
      <c r="M108" s="89">
        <f>[2]ввод!Q74</f>
        <v>9</v>
      </c>
      <c r="N108" s="89">
        <f>[2]ввод!R74</f>
        <v>782</v>
      </c>
      <c r="O108" s="89">
        <f>[2]ввод!S74</f>
        <v>2</v>
      </c>
      <c r="P108" s="89">
        <f>[2]ввод!T74</f>
        <v>33</v>
      </c>
      <c r="Q108" s="47">
        <f t="shared" si="46"/>
        <v>251.7578125</v>
      </c>
      <c r="R108" s="87">
        <f>[2]ввод!D74</f>
        <v>0</v>
      </c>
      <c r="S108" s="87">
        <f>[2]ввод!H74</f>
        <v>0</v>
      </c>
      <c r="T108" s="87">
        <f>[2]ввод!L74</f>
        <v>0</v>
      </c>
      <c r="U108" s="87">
        <f>[2]ввод!P74</f>
        <v>0</v>
      </c>
      <c r="V108" s="87">
        <f>[2]ввод!E74</f>
        <v>7</v>
      </c>
      <c r="W108" s="87">
        <f>[2]ввод!I74</f>
        <v>8</v>
      </c>
      <c r="X108" s="90">
        <f>[2]ввод!M74</f>
        <v>0</v>
      </c>
      <c r="Z108" s="106"/>
    </row>
    <row r="109" spans="1:26" ht="13.5" thickBot="1" x14ac:dyDescent="0.25">
      <c r="A109" s="103">
        <v>9</v>
      </c>
      <c r="B109" s="104" t="s">
        <v>75</v>
      </c>
      <c r="C109" s="36">
        <v>5.12</v>
      </c>
      <c r="D109" s="87">
        <f>[2]ввод!C84</f>
        <v>21</v>
      </c>
      <c r="E109" s="88">
        <f t="shared" si="43"/>
        <v>4.1015625</v>
      </c>
      <c r="F109" s="89">
        <f>[2]ввод!G84</f>
        <v>151</v>
      </c>
      <c r="G109" s="88">
        <f t="shared" si="44"/>
        <v>29.4921875</v>
      </c>
      <c r="H109" s="89">
        <f>[2]ввод!K84</f>
        <v>0</v>
      </c>
      <c r="I109" s="45">
        <f>H109/C109</f>
        <v>0</v>
      </c>
      <c r="J109" s="87">
        <f>[2]ввод!O84</f>
        <v>676</v>
      </c>
      <c r="K109" s="88">
        <f t="shared" si="45"/>
        <v>132.03125</v>
      </c>
      <c r="L109" s="88">
        <f>E109+G109+I109+K109</f>
        <v>165.625</v>
      </c>
      <c r="M109" s="89">
        <f>[2]ввод!Q84</f>
        <v>6</v>
      </c>
      <c r="N109" s="89">
        <f>[2]ввод!R84</f>
        <v>834</v>
      </c>
      <c r="O109" s="89">
        <f>[2]ввод!S84</f>
        <v>0</v>
      </c>
      <c r="P109" s="89">
        <f>[2]ввод!T84</f>
        <v>1</v>
      </c>
      <c r="Q109" s="47">
        <f t="shared" si="46"/>
        <v>329.8828125</v>
      </c>
      <c r="R109" s="87">
        <f>[2]ввод!D84</f>
        <v>0</v>
      </c>
      <c r="S109" s="87">
        <f>[2]ввод!H84</f>
        <v>0</v>
      </c>
      <c r="T109" s="87">
        <f>[2]ввод!L84</f>
        <v>0</v>
      </c>
      <c r="U109" s="87">
        <f>[2]ввод!P84</f>
        <v>0</v>
      </c>
      <c r="V109" s="87">
        <f>[2]ввод!E84</f>
        <v>5</v>
      </c>
      <c r="W109" s="87">
        <f>[2]ввод!I84</f>
        <v>24</v>
      </c>
      <c r="X109" s="90">
        <f>[2]ввод!M84</f>
        <v>0</v>
      </c>
      <c r="Z109" s="106"/>
    </row>
    <row r="110" spans="1:26" ht="12.75" customHeight="1" thickBot="1" x14ac:dyDescent="0.25">
      <c r="A110" s="157" t="s">
        <v>120</v>
      </c>
      <c r="B110" s="158"/>
      <c r="C110" s="36">
        <v>5.12</v>
      </c>
      <c r="D110" s="92">
        <f>SUM(D104:D109)</f>
        <v>85</v>
      </c>
      <c r="E110" s="93">
        <f>D110/C110/COUNT(C104:C109)</f>
        <v>2.7669270833333335</v>
      </c>
      <c r="F110" s="92">
        <f>SUM(F104:F109)</f>
        <v>702</v>
      </c>
      <c r="G110" s="93">
        <f>F110/C110/COUNT(C104:C109)</f>
        <v>22.8515625</v>
      </c>
      <c r="H110" s="92">
        <f>SUM(H104:H109)</f>
        <v>0</v>
      </c>
      <c r="I110" s="93">
        <f>H110/C110/COUNT(C104:C109)</f>
        <v>0</v>
      </c>
      <c r="J110" s="92">
        <f>SUM(J104:J109)</f>
        <v>2618</v>
      </c>
      <c r="K110" s="93">
        <f>J110/C110/COUNT(C104:C109)</f>
        <v>85.221354166666671</v>
      </c>
      <c r="L110" s="93">
        <f t="shared" si="33"/>
        <v>110.83984375</v>
      </c>
      <c r="M110" s="92">
        <f>SUM(M104:M109)</f>
        <v>48</v>
      </c>
      <c r="N110" s="92">
        <f>SUM(N104:N109)</f>
        <v>6507</v>
      </c>
      <c r="O110" s="92">
        <f>SUM(O104:O109)</f>
        <v>15</v>
      </c>
      <c r="P110" s="92">
        <f>SUM(P104:P109)</f>
        <v>234</v>
      </c>
      <c r="Q110" s="52">
        <f>L110+M110/C110/COUNT(C104:C109)+N110/C110/COUNT(C104:C109)+O110/C110/COUNT(C104:C109)+P110/C110/COUNT(C104:C109)</f>
        <v>332.32421875</v>
      </c>
      <c r="R110" s="92">
        <f t="shared" ref="R110:X110" si="47">SUM(R104:R109)</f>
        <v>0</v>
      </c>
      <c r="S110" s="92">
        <f t="shared" si="47"/>
        <v>0</v>
      </c>
      <c r="T110" s="92">
        <f t="shared" si="47"/>
        <v>0</v>
      </c>
      <c r="U110" s="92">
        <f t="shared" si="47"/>
        <v>0</v>
      </c>
      <c r="V110" s="92">
        <f t="shared" si="47"/>
        <v>22</v>
      </c>
      <c r="W110" s="92">
        <f t="shared" si="47"/>
        <v>105</v>
      </c>
      <c r="X110" s="92">
        <f t="shared" si="47"/>
        <v>0</v>
      </c>
      <c r="Z110" s="106"/>
    </row>
    <row r="111" spans="1:26" s="109" customFormat="1" ht="20.45" customHeight="1" thickBot="1" x14ac:dyDescent="0.25">
      <c r="A111" s="153" t="s">
        <v>77</v>
      </c>
      <c r="B111" s="154"/>
      <c r="C111" s="36">
        <v>5.12</v>
      </c>
      <c r="D111" s="107">
        <f>SUM(D11:D12)+SUM(D14:D16)+SUM(D18:D19)+SUM(D21:D25)+SUM(D27:D31)+SUM(D33:D36)+SUM(D38:D39)+SUM(D41:D43)+SUM(D45:D48)+SUM(D50:D53)+ SUM(D55:D60)+SUM(D62:D65)+SUM(D67:D68)+SUM(D70:D72)+SUM(D74:D75)+SUM(D77:D79)+SUM(D81:D90)+SUM(D92:D93)+SUM(D95:D102)+SUM(D104:D109)</f>
        <v>852</v>
      </c>
      <c r="E111" s="108">
        <f>D111/C111/80</f>
        <v>2.080078125</v>
      </c>
      <c r="F111" s="107">
        <f>SUM(F11:F12)+SUM(F14:F16)+SUM(F18:F19)+SUM(F21:F25)+SUM(F27:F31)+SUM(F33:F36)+SUM(F38:F39)+SUM(F41:F43)+SUM(F45:F48)+SUM(F50:F53)+ SUM(F55:F60)+SUM(F62:F65)+SUM(F67:F68)+SUM(F70:F72)+SUM(F74:F75)+SUM(F77:F79)+SUM(F81:F90)+SUM(F92:F93)+SUM(F95:F102)+SUM(F104:F109)</f>
        <v>5989</v>
      </c>
      <c r="G111" s="108">
        <f>F111/C111/80</f>
        <v>14.62158203125</v>
      </c>
      <c r="H111" s="107">
        <f>SUM(H11:H12)+SUM(H14:H16)+SUM(H18:H19)+SUM(H21:H25)+SUM(H27:H31)+SUM(H33:H36)+SUM(H38:H39)+SUM(H41:H43)+SUM(H45:H48)+SUM(H50:H53)+ SUM(H55:H60)+SUM(H62:H65)+SUM(H67:H68)+SUM(H70:H72)+SUM(H74:H75)+SUM(H77:H79)+SUM(H81:H90)+SUM(H92:H93)+SUM(H95:H102)+SUM(H104:H109)</f>
        <v>0</v>
      </c>
      <c r="I111" s="108">
        <f>H111/C111/80</f>
        <v>0</v>
      </c>
      <c r="J111" s="107">
        <f>SUM(J11:J12)+SUM(J14:J16)+SUM(J18:J19)+SUM(J21:J25)+SUM(J27:J31)+SUM(J33:J36)+SUM(J38:J39)+SUM(J41:J43)+SUM(J45:J48)+SUM(J50:J53)+ SUM(J55:J60)+SUM(J62:J65)+SUM(J67:J68)+SUM(J70:J72)+SUM(J74:J75)+SUM(J77:J79)+SUM(J81:J90)+SUM(J92:J93)+SUM(J95:J102)+SUM(J104:J109)</f>
        <v>21270</v>
      </c>
      <c r="K111" s="108">
        <f>J111/C111/80</f>
        <v>51.9287109375</v>
      </c>
      <c r="L111" s="108">
        <f>E111+G111+I111+K111</f>
        <v>68.63037109375</v>
      </c>
      <c r="M111" s="107">
        <f>SUM(M11:M12)+SUM(M14:M16)+SUM(M18:M19)+SUM(M21:M25)+SUM(M27:M31)+SUM(M33:M36)+SUM(M38:M39)+SUM(M41:M43)+SUM(M45:M48)+SUM(M50:M53)+ SUM(M55:M60)+SUM(M62:M65)+SUM(M67:M68)+SUM(M70:M72)+SUM(M74:M75)+SUM(M77:M79)+SUM(M81:M90)+SUM(M92:M93)+SUM(M95:M102)+SUM(M104:M109)</f>
        <v>322</v>
      </c>
      <c r="N111" s="107">
        <f>SUM(N11:N12)+SUM(N14:N16)+SUM(N18:N19)+SUM(N21:N25)+SUM(N27:N31)+SUM(N33:N36)+SUM(N38:N39)+SUM(N41:N43)+SUM(N45:N48)+SUM(N50:N53)+ SUM(N55:N60)+SUM(N62:N65)+SUM(N67:N68)+SUM(N70:N72)+SUM(N74:N75)+SUM(N77:N79)+SUM(N81:N90)+SUM(N92:N93)+SUM(N95:N102)+SUM(N104:N109)</f>
        <v>54173</v>
      </c>
      <c r="O111" s="107">
        <f>SUM(O11:O12)+SUM(O14:O16)+SUM(O18:O19)+SUM(O21:O25)+SUM(O27:O31)+SUM(O33:O36)+SUM(O38:O39)+SUM(O41:O43)+SUM(O45:O48)+SUM(O50:O53)+ SUM(O55:O60)+SUM(O62:O65)+SUM(O67:O68)+SUM(O70:O72)+SUM(O74:O75)+SUM(O77:O79)+SUM(O81:O90)+SUM(O92:O93)+SUM(O95:O102)+SUM(O104:O109)</f>
        <v>89</v>
      </c>
      <c r="P111" s="107">
        <f>SUM(P11:P12)+SUM(P14:P16)+SUM(P18:P19)+SUM(P21:P25)+SUM(P27:P31)+SUM(P33:P36)+SUM(P38:P39)+SUM(P41:P43)+SUM(P45:P48)+SUM(P50:P53)+ SUM(P55:P60)+SUM(P62:P65)+SUM(P67:P68)+SUM(P70:P72)+SUM(P74:P75)+SUM(P77:P79)+SUM(P81:P90)+SUM(P92:P93)+SUM(P95:P102)+SUM(P104:P109)</f>
        <v>2129</v>
      </c>
      <c r="Q111" s="108">
        <f>L111+M111/C111/80+N111/C111/80+O111/C111/80+P111/C111/80</f>
        <v>207.08984375</v>
      </c>
      <c r="R111" s="107">
        <f t="shared" ref="R111:X111" si="48">SUM(R11:R12)+SUM(R14:R16)+SUM(R18:R19)+SUM(R21:R25)+SUM(R27:R31)+SUM(R33:R36)+SUM(R38:R39)+SUM(R41:R43)+SUM(R45:R48)+SUM(R50:R53)+ SUM(R55:R60)+SUM(R62:R65)+SUM(R67:R68)+SUM(R70:R72)+SUM(R74:R75)+SUM(R77:R79)+SUM(R81:R90)+SUM(R92:R93)+SUM(R95:R102)+SUM(R104:R109)</f>
        <v>0</v>
      </c>
      <c r="S111" s="107">
        <f t="shared" si="48"/>
        <v>0</v>
      </c>
      <c r="T111" s="107">
        <f t="shared" si="48"/>
        <v>0</v>
      </c>
      <c r="U111" s="107">
        <v>0</v>
      </c>
      <c r="V111" s="107">
        <f t="shared" si="48"/>
        <v>232</v>
      </c>
      <c r="W111" s="107">
        <f t="shared" si="48"/>
        <v>971</v>
      </c>
      <c r="X111" s="107">
        <f t="shared" si="48"/>
        <v>0</v>
      </c>
      <c r="Z111" s="110"/>
    </row>
    <row r="112" spans="1:26" x14ac:dyDescent="0.2">
      <c r="Z112" s="106"/>
    </row>
    <row r="114" spans="1:24" ht="12.75" customHeight="1" x14ac:dyDescent="0.2">
      <c r="A114" s="118"/>
      <c r="B114" s="118"/>
      <c r="C114" s="118"/>
      <c r="D114" s="118"/>
    </row>
    <row r="115" spans="1:24" x14ac:dyDescent="0.2">
      <c r="A115" s="118"/>
      <c r="B115" s="118"/>
      <c r="C115" s="118"/>
      <c r="D115" s="118"/>
    </row>
    <row r="116" spans="1:24" x14ac:dyDescent="0.2">
      <c r="A116" s="118"/>
      <c r="B116" s="118"/>
      <c r="C116" s="118"/>
      <c r="D116" s="118"/>
    </row>
    <row r="117" spans="1:24" x14ac:dyDescent="0.2">
      <c r="A117" s="111"/>
    </row>
    <row r="118" spans="1:24" x14ac:dyDescent="0.2">
      <c r="A118" s="27"/>
      <c r="B118" s="27"/>
      <c r="C118" s="112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113"/>
    </row>
    <row r="119" spans="1:24" x14ac:dyDescent="0.2">
      <c r="A119" s="27"/>
      <c r="B119" s="27"/>
      <c r="C119" s="112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113"/>
    </row>
    <row r="120" spans="1:24" ht="12.75" customHeight="1" x14ac:dyDescent="0.2"/>
    <row r="121" spans="1:24" ht="17.45" customHeight="1" x14ac:dyDescent="0.2">
      <c r="A121" s="27"/>
      <c r="B121" s="27"/>
      <c r="C121" s="112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1:24" x14ac:dyDescent="0.2">
      <c r="A122" s="27"/>
      <c r="B122" s="27"/>
      <c r="C122" s="112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1:24" ht="12.75" customHeight="1" x14ac:dyDescent="0.2"/>
  </sheetData>
  <mergeCells count="56">
    <mergeCell ref="A111:B111"/>
    <mergeCell ref="A114:D116"/>
    <mergeCell ref="A76:B76"/>
    <mergeCell ref="A80:B80"/>
    <mergeCell ref="A91:B91"/>
    <mergeCell ref="A94:B94"/>
    <mergeCell ref="A103:B103"/>
    <mergeCell ref="A110:B110"/>
    <mergeCell ref="S7:S9"/>
    <mergeCell ref="T7:T9"/>
    <mergeCell ref="U7:U9"/>
    <mergeCell ref="A13:B13"/>
    <mergeCell ref="A73:B73"/>
    <mergeCell ref="A20:B20"/>
    <mergeCell ref="A26:B26"/>
    <mergeCell ref="A32:B32"/>
    <mergeCell ref="A37:B37"/>
    <mergeCell ref="A40:B40"/>
    <mergeCell ref="A44:B44"/>
    <mergeCell ref="A49:B49"/>
    <mergeCell ref="A54:B54"/>
    <mergeCell ref="A61:B61"/>
    <mergeCell ref="A66:B66"/>
    <mergeCell ref="A69:B69"/>
    <mergeCell ref="A17:B17"/>
    <mergeCell ref="W5:W9"/>
    <mergeCell ref="X5:X9"/>
    <mergeCell ref="D6:D9"/>
    <mergeCell ref="E6:E9"/>
    <mergeCell ref="F6:F9"/>
    <mergeCell ref="G6:G9"/>
    <mergeCell ref="H6:H9"/>
    <mergeCell ref="I6:I9"/>
    <mergeCell ref="J6:J9"/>
    <mergeCell ref="K6:K9"/>
    <mergeCell ref="J5:K5"/>
    <mergeCell ref="L5:L9"/>
    <mergeCell ref="M5:P5"/>
    <mergeCell ref="Q5:Q9"/>
    <mergeCell ref="R5:U6"/>
    <mergeCell ref="A1:X1"/>
    <mergeCell ref="A2:X2"/>
    <mergeCell ref="A3:A9"/>
    <mergeCell ref="B3:B9"/>
    <mergeCell ref="C3:C9"/>
    <mergeCell ref="D3:U4"/>
    <mergeCell ref="V3:X4"/>
    <mergeCell ref="D5:E5"/>
    <mergeCell ref="F5:G5"/>
    <mergeCell ref="H5:I5"/>
    <mergeCell ref="V5:V9"/>
    <mergeCell ref="M6:M9"/>
    <mergeCell ref="N6:N9"/>
    <mergeCell ref="O6:O9"/>
    <mergeCell ref="P6:P9"/>
    <mergeCell ref="R7:R9"/>
  </mergeCells>
  <pageMargins left="0.78740157480314965" right="0.78740157480314965" top="0.78740157480314965" bottom="0.78740157480314965" header="0.51181102362204722" footer="0.51181102362204722"/>
  <pageSetup paperSize="9" scale="62" fitToHeight="0" orientation="landscape" r:id="rId1"/>
  <headerFooter alignWithMargins="0"/>
  <rowBreaks count="2" manualBreakCount="2">
    <brk id="40" max="23" man="1"/>
    <brk id="80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пост</vt:lpstr>
      <vt:lpstr>окон</vt:lpstr>
      <vt:lpstr>окон без судприказов</vt:lpstr>
      <vt:lpstr>окон!Заголовки_для_печати</vt:lpstr>
      <vt:lpstr>'окон без судприказов'!Заголовки_для_печати</vt:lpstr>
      <vt:lpstr>пост!Заголовки_для_печати</vt:lpstr>
      <vt:lpstr>окон!Область_печати</vt:lpstr>
      <vt:lpstr>'окон без судприказов'!Область_печати</vt:lpstr>
      <vt:lpstr>пост!Область_печати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Владиславовна Шевелева</dc:creator>
  <cp:lastModifiedBy>Nikulina</cp:lastModifiedBy>
  <dcterms:created xsi:type="dcterms:W3CDTF">2026-07-27T13:36:39Z</dcterms:created>
  <dcterms:modified xsi:type="dcterms:W3CDTF">2026-08-31T06:47:30Z</dcterms:modified>
</cp:coreProperties>
</file>