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6815" windowHeight="10680"/>
  </bookViews>
  <sheets>
    <sheet name="РС" sheetId="1" r:id="rId1"/>
  </sheets>
  <definedNames>
    <definedName name="_xlnm.Print_Area" localSheetId="0">РС!$A$1:$AD$25</definedName>
  </definedNames>
  <calcPr calcId="145621"/>
</workbook>
</file>

<file path=xl/calcChain.xml><?xml version="1.0" encoding="utf-8"?>
<calcChain xmlns="http://schemas.openxmlformats.org/spreadsheetml/2006/main">
  <c r="AD9" i="1" l="1"/>
  <c r="AB9" i="1"/>
  <c r="X9" i="1"/>
  <c r="T9" i="1"/>
  <c r="P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9" i="1"/>
  <c r="H11" i="1"/>
  <c r="H12" i="1"/>
  <c r="H13" i="1"/>
  <c r="H14" i="1"/>
  <c r="H15" i="1"/>
  <c r="H16" i="1"/>
  <c r="H17" i="1"/>
  <c r="H18" i="1"/>
  <c r="H19" i="1"/>
  <c r="H20" i="1"/>
  <c r="H21" i="1"/>
  <c r="H22" i="1"/>
  <c r="H10" i="1"/>
  <c r="H9" i="1"/>
  <c r="AB10" i="1" l="1"/>
  <c r="AB11" i="1"/>
  <c r="AB12" i="1"/>
  <c r="AB13" i="1"/>
  <c r="AB14" i="1"/>
  <c r="AB15" i="1"/>
  <c r="AB16" i="1"/>
  <c r="AB17" i="1"/>
  <c r="AB18" i="1"/>
  <c r="AB19" i="1"/>
  <c r="AB20" i="1"/>
  <c r="AB21" i="1"/>
  <c r="X10" i="1"/>
  <c r="X11" i="1"/>
  <c r="X12" i="1"/>
  <c r="X13" i="1"/>
  <c r="X14" i="1"/>
  <c r="X15" i="1"/>
  <c r="X16" i="1"/>
  <c r="X17" i="1"/>
  <c r="X18" i="1"/>
  <c r="X19" i="1"/>
  <c r="X20" i="1"/>
  <c r="X21" i="1"/>
  <c r="T10" i="1"/>
  <c r="T11" i="1"/>
  <c r="T12" i="1"/>
  <c r="T13" i="1"/>
  <c r="T14" i="1"/>
  <c r="T15" i="1"/>
  <c r="T16" i="1"/>
  <c r="T17" i="1"/>
  <c r="T18" i="1"/>
  <c r="T19" i="1"/>
  <c r="T20" i="1"/>
  <c r="T21" i="1"/>
  <c r="P10" i="1"/>
  <c r="P11" i="1"/>
  <c r="P12" i="1"/>
  <c r="P13" i="1"/>
  <c r="P14" i="1"/>
  <c r="P15" i="1"/>
  <c r="P16" i="1"/>
  <c r="P17" i="1"/>
  <c r="P18" i="1"/>
  <c r="P19" i="1"/>
  <c r="P20" i="1"/>
  <c r="P21" i="1"/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Q22" i="1"/>
  <c r="R22" i="1" s="1"/>
  <c r="AC9" i="1" l="1"/>
  <c r="I22" i="1" l="1"/>
  <c r="J22" i="1" s="1"/>
  <c r="O22" i="1"/>
  <c r="P22" i="1" s="1"/>
  <c r="Y22" i="1" l="1"/>
  <c r="Z22" i="1" s="1"/>
  <c r="U22" i="1"/>
  <c r="V22" i="1" s="1"/>
  <c r="M22" i="1"/>
  <c r="N22" i="1" s="1"/>
  <c r="K22" i="1"/>
  <c r="E22" i="1"/>
  <c r="G22" i="1"/>
  <c r="AC22" i="1" l="1"/>
  <c r="AA22" i="1"/>
  <c r="AB22" i="1" s="1"/>
  <c r="W22" i="1" l="1"/>
  <c r="X22" i="1" s="1"/>
  <c r="S22" i="1"/>
  <c r="D22" i="1"/>
  <c r="C22" i="1"/>
  <c r="T22" i="1" l="1"/>
  <c r="AD22" i="1"/>
  <c r="F22" i="1"/>
</calcChain>
</file>

<file path=xl/sharedStrings.xml><?xml version="1.0" encoding="utf-8"?>
<sst xmlns="http://schemas.openxmlformats.org/spreadsheetml/2006/main" count="70" uniqueCount="39">
  <si>
    <t>РАЙОННЫЕ (ГОРОДСКИЕ) СУДЫ РЕСПУБЛИКИ ХАКАСИЯ</t>
  </si>
  <si>
    <t xml:space="preserve">Служебная нагрузка по судам от числа оконченных дел (без учета  материалов) </t>
  </si>
  <si>
    <t>№ п/п</t>
  </si>
  <si>
    <t>Наименование 
суда</t>
  </si>
  <si>
    <t>Штат судей</t>
  </si>
  <si>
    <t xml:space="preserve">
Уголовные дела по I инстанции</t>
  </si>
  <si>
    <t>Гражданские дела и административные дела
по I инстанции</t>
  </si>
  <si>
    <t>Дела об административных правонарушениях</t>
  </si>
  <si>
    <t xml:space="preserve">Уголовные дела в апелляционной инстанции </t>
  </si>
  <si>
    <t>Гражданские дела и административные дела 
в апелляционной инстанции</t>
  </si>
  <si>
    <t>Жалобы на постановления по делам об административных правонарушениях</t>
  </si>
  <si>
    <t>окончено
дел</t>
  </si>
  <si>
    <t>нагрузка</t>
  </si>
  <si>
    <t>окончено дел</t>
  </si>
  <si>
    <t>А</t>
  </si>
  <si>
    <t xml:space="preserve">В </t>
  </si>
  <si>
    <t>Абаканский городской суд</t>
  </si>
  <si>
    <t>Саяногорский городской суд</t>
  </si>
  <si>
    <t>Черногорский городской суд</t>
  </si>
  <si>
    <t>Абазинский районный суд</t>
  </si>
  <si>
    <t>Алтайский районный суд</t>
  </si>
  <si>
    <t>Аскизский районный суд</t>
  </si>
  <si>
    <t>Бейский районный суд</t>
  </si>
  <si>
    <t>Орджоникидзевский районный суд</t>
  </si>
  <si>
    <t>Сорский районный суд</t>
  </si>
  <si>
    <t>Таштыпский районный суд</t>
  </si>
  <si>
    <t>Усть-Абаканский районный суд</t>
  </si>
  <si>
    <t>Ширинский районный суд</t>
  </si>
  <si>
    <t>Итого по республике</t>
  </si>
  <si>
    <t>Расчет нагрузки судей по всем делам производился путем деления количества оконченных производством</t>
  </si>
  <si>
    <t xml:space="preserve">Боградский районный суд </t>
  </si>
  <si>
    <t>дел на штатную численность судей, полученный результат делился на коэффициент 7,875, учитывающий наличие отпусков у судей.</t>
  </si>
  <si>
    <t>9 мес. 2024</t>
  </si>
  <si>
    <t>9 мес.2024</t>
  </si>
  <si>
    <t>Нагрузка общая по делам
9 мес. 2024</t>
  </si>
  <si>
    <t>9 МЕСЯЦЕВ 2025 ГОДА</t>
  </si>
  <si>
    <t>9 мес. 2025</t>
  </si>
  <si>
    <t>9 мес.2025</t>
  </si>
  <si>
    <t>Нагрузка общая по делам
9 мес.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</si>
</sst>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64"/>
      <name val="Arial"/>
      <charset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5" applyNumberFormat="0" applyAlignment="0" applyProtection="0"/>
    <xf numFmtId="0" fontId="16" fillId="21" borderId="6" applyNumberFormat="0" applyAlignment="0" applyProtection="0"/>
    <xf numFmtId="0" fontId="17" fillId="21" borderId="5" applyNumberFormat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2" fillId="24" borderId="12" applyNumberFormat="0" applyFont="0" applyAlignment="0" applyProtection="0"/>
    <xf numFmtId="9" fontId="2" fillId="0" borderId="0" applyFont="0" applyFill="0" applyBorder="0" applyAlignment="0" applyProtection="0"/>
    <xf numFmtId="0" fontId="29" fillId="0" borderId="13" applyNumberFormat="0" applyFill="0" applyAlignment="0" applyProtection="0"/>
    <xf numFmtId="0" fontId="3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0" borderId="0" applyNumberFormat="0"/>
  </cellStyleXfs>
  <cellXfs count="26">
    <xf numFmtId="0" fontId="0" fillId="0" borderId="0" xfId="0"/>
    <xf numFmtId="0" fontId="6" fillId="0" borderId="0" xfId="1" applyFont="1"/>
    <xf numFmtId="0" fontId="9" fillId="0" borderId="0" xfId="1" applyFont="1"/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left" vertical="top" wrapText="1"/>
    </xf>
    <xf numFmtId="49" fontId="10" fillId="2" borderId="1" xfId="1" applyNumberFormat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0" xfId="1" applyFont="1" applyFill="1"/>
    <xf numFmtId="0" fontId="9" fillId="2" borderId="0" xfId="1" applyFont="1" applyFill="1"/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11" fillId="2" borderId="2" xfId="1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</cellXfs>
  <cellStyles count="5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_Copy of f1s_Шаблон ф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38"/>
    <cellStyle name="Обычный 2 2 2" xfId="39"/>
    <cellStyle name="Обычный 2 3" xfId="40"/>
    <cellStyle name="Обычный 2 3 2" xfId="41"/>
    <cellStyle name="Обычный 2 4" xfId="42"/>
    <cellStyle name="Обычный 3" xfId="43"/>
    <cellStyle name="Обычный 3 2" xfId="44"/>
    <cellStyle name="Обычный 4" xfId="45"/>
    <cellStyle name="Обычный 4 2" xfId="46"/>
    <cellStyle name="Обычный 5" xfId="57"/>
    <cellStyle name="Плохой 2" xfId="47"/>
    <cellStyle name="Пояснение 2" xfId="48"/>
    <cellStyle name="Примечание 2" xfId="49"/>
    <cellStyle name="Примечание 3" xfId="50"/>
    <cellStyle name="Процентный 2" xfId="51"/>
    <cellStyle name="Связанная ячейка 2" xfId="52"/>
    <cellStyle name="Текст предупреждения 2" xfId="53"/>
    <cellStyle name="Финансовый 2" xfId="54"/>
    <cellStyle name="Финансовый 3" xfId="55"/>
    <cellStyle name="Хороший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N33"/>
  <sheetViews>
    <sheetView tabSelected="1" view="pageBreakPreview" zoomScale="70" zoomScaleNormal="50" zoomScaleSheetLayoutView="70" workbookViewId="0">
      <selection activeCell="AH12" sqref="AH12"/>
    </sheetView>
  </sheetViews>
  <sheetFormatPr defaultRowHeight="12.75" x14ac:dyDescent="0.2"/>
  <cols>
    <col min="1" max="1" width="8.7109375" style="1" customWidth="1"/>
    <col min="2" max="2" width="34.42578125" style="12" customWidth="1"/>
    <col min="3" max="8" width="8.7109375" style="12" customWidth="1"/>
    <col min="9" max="9" width="10.85546875" style="12" customWidth="1"/>
    <col min="10" max="10" width="12.7109375" style="12" customWidth="1"/>
    <col min="11" max="11" width="10.85546875" style="12" customWidth="1"/>
    <col min="12" max="12" width="8.7109375" style="12" customWidth="1"/>
    <col min="13" max="16" width="9" style="12" customWidth="1"/>
    <col min="17" max="20" width="9.28515625" style="12" customWidth="1"/>
    <col min="21" max="22" width="9" style="12" customWidth="1"/>
    <col min="23" max="24" width="8.7109375" style="12" customWidth="1"/>
    <col min="25" max="28" width="9.28515625" style="12" customWidth="1"/>
    <col min="29" max="30" width="11.85546875" style="12" customWidth="1"/>
    <col min="31" max="34" width="8.7109375" style="12" customWidth="1"/>
    <col min="35" max="36" width="9.140625" style="12"/>
    <col min="37" max="16384" width="9.140625" style="1"/>
  </cols>
  <sheetData>
    <row r="1" spans="1:34" ht="24.75" customHeight="1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4" ht="24.95" customHeight="1" x14ac:dyDescent="0.2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4" ht="24.95" customHeight="1" x14ac:dyDescent="0.2">
      <c r="A3" s="16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4" ht="33.75" customHeight="1" x14ac:dyDescent="0.2"/>
    <row r="5" spans="1:34" ht="126.75" customHeight="1" x14ac:dyDescent="0.3">
      <c r="A5" s="18" t="s">
        <v>2</v>
      </c>
      <c r="B5" s="18" t="s">
        <v>3</v>
      </c>
      <c r="C5" s="18" t="s">
        <v>4</v>
      </c>
      <c r="D5" s="19"/>
      <c r="E5" s="18" t="s">
        <v>5</v>
      </c>
      <c r="F5" s="18"/>
      <c r="G5" s="18"/>
      <c r="H5" s="18"/>
      <c r="I5" s="21" t="s">
        <v>6</v>
      </c>
      <c r="J5" s="22"/>
      <c r="K5" s="22"/>
      <c r="L5" s="22"/>
      <c r="M5" s="18" t="s">
        <v>7</v>
      </c>
      <c r="N5" s="18"/>
      <c r="O5" s="18"/>
      <c r="P5" s="18"/>
      <c r="Q5" s="18" t="s">
        <v>8</v>
      </c>
      <c r="R5" s="18"/>
      <c r="S5" s="18"/>
      <c r="T5" s="18"/>
      <c r="U5" s="18" t="s">
        <v>9</v>
      </c>
      <c r="V5" s="18"/>
      <c r="W5" s="18"/>
      <c r="X5" s="18"/>
      <c r="Y5" s="18" t="s">
        <v>10</v>
      </c>
      <c r="Z5" s="18"/>
      <c r="AA5" s="18"/>
      <c r="AB5" s="18"/>
      <c r="AC5" s="23" t="s">
        <v>34</v>
      </c>
      <c r="AD5" s="23" t="s">
        <v>38</v>
      </c>
      <c r="AG5" s="13"/>
      <c r="AH5" s="13"/>
    </row>
    <row r="6" spans="1:34" ht="20.25" customHeight="1" x14ac:dyDescent="0.3">
      <c r="A6" s="18"/>
      <c r="B6" s="18"/>
      <c r="C6" s="20"/>
      <c r="D6" s="20"/>
      <c r="E6" s="18" t="s">
        <v>33</v>
      </c>
      <c r="F6" s="18"/>
      <c r="G6" s="18" t="s">
        <v>37</v>
      </c>
      <c r="H6" s="18"/>
      <c r="I6" s="18" t="s">
        <v>33</v>
      </c>
      <c r="J6" s="18"/>
      <c r="K6" s="18" t="s">
        <v>37</v>
      </c>
      <c r="L6" s="18"/>
      <c r="M6" s="18" t="s">
        <v>33</v>
      </c>
      <c r="N6" s="18"/>
      <c r="O6" s="18" t="s">
        <v>37</v>
      </c>
      <c r="P6" s="18"/>
      <c r="Q6" s="18" t="s">
        <v>33</v>
      </c>
      <c r="R6" s="18"/>
      <c r="S6" s="18" t="s">
        <v>37</v>
      </c>
      <c r="T6" s="18"/>
      <c r="U6" s="18" t="s">
        <v>33</v>
      </c>
      <c r="V6" s="18"/>
      <c r="W6" s="18" t="s">
        <v>37</v>
      </c>
      <c r="X6" s="18"/>
      <c r="Y6" s="18" t="s">
        <v>33</v>
      </c>
      <c r="Z6" s="18"/>
      <c r="AA6" s="18" t="s">
        <v>37</v>
      </c>
      <c r="AB6" s="18"/>
      <c r="AC6" s="23"/>
      <c r="AD6" s="23"/>
      <c r="AG6" s="13"/>
      <c r="AH6" s="13"/>
    </row>
    <row r="7" spans="1:34" ht="89.25" customHeight="1" x14ac:dyDescent="0.3">
      <c r="A7" s="18"/>
      <c r="B7" s="18"/>
      <c r="C7" s="3" t="s">
        <v>32</v>
      </c>
      <c r="D7" s="3" t="s">
        <v>36</v>
      </c>
      <c r="E7" s="10" t="s">
        <v>11</v>
      </c>
      <c r="F7" s="14" t="s">
        <v>12</v>
      </c>
      <c r="G7" s="14" t="s">
        <v>11</v>
      </c>
      <c r="H7" s="14" t="s">
        <v>12</v>
      </c>
      <c r="I7" s="14" t="s">
        <v>11</v>
      </c>
      <c r="J7" s="14" t="s">
        <v>12</v>
      </c>
      <c r="K7" s="14" t="s">
        <v>11</v>
      </c>
      <c r="L7" s="14" t="s">
        <v>12</v>
      </c>
      <c r="M7" s="14" t="s">
        <v>11</v>
      </c>
      <c r="N7" s="14" t="s">
        <v>12</v>
      </c>
      <c r="O7" s="14" t="s">
        <v>11</v>
      </c>
      <c r="P7" s="14" t="s">
        <v>12</v>
      </c>
      <c r="Q7" s="14" t="s">
        <v>11</v>
      </c>
      <c r="R7" s="14" t="s">
        <v>12</v>
      </c>
      <c r="S7" s="14" t="s">
        <v>11</v>
      </c>
      <c r="T7" s="14" t="s">
        <v>12</v>
      </c>
      <c r="U7" s="14" t="s">
        <v>11</v>
      </c>
      <c r="V7" s="14" t="s">
        <v>12</v>
      </c>
      <c r="W7" s="14" t="s">
        <v>11</v>
      </c>
      <c r="X7" s="14" t="s">
        <v>12</v>
      </c>
      <c r="Y7" s="14" t="s">
        <v>13</v>
      </c>
      <c r="Z7" s="14" t="s">
        <v>12</v>
      </c>
      <c r="AA7" s="14" t="s">
        <v>13</v>
      </c>
      <c r="AB7" s="14" t="s">
        <v>12</v>
      </c>
      <c r="AC7" s="23"/>
      <c r="AD7" s="23"/>
      <c r="AG7" s="13"/>
      <c r="AH7" s="13"/>
    </row>
    <row r="8" spans="1:34" ht="20.25" x14ac:dyDescent="0.3">
      <c r="A8" s="4" t="s">
        <v>14</v>
      </c>
      <c r="B8" s="4" t="s">
        <v>15</v>
      </c>
      <c r="C8" s="4">
        <v>1</v>
      </c>
      <c r="D8" s="4">
        <v>2</v>
      </c>
      <c r="E8" s="11">
        <v>3</v>
      </c>
      <c r="F8" s="4">
        <v>4</v>
      </c>
      <c r="G8" s="15">
        <v>5</v>
      </c>
      <c r="H8" s="4">
        <v>6</v>
      </c>
      <c r="I8" s="15">
        <v>7</v>
      </c>
      <c r="J8" s="4">
        <v>8</v>
      </c>
      <c r="K8" s="15">
        <v>9</v>
      </c>
      <c r="L8" s="4">
        <v>10</v>
      </c>
      <c r="M8" s="15">
        <v>11</v>
      </c>
      <c r="N8" s="4">
        <v>12</v>
      </c>
      <c r="O8" s="15">
        <v>13</v>
      </c>
      <c r="P8" s="4">
        <v>14</v>
      </c>
      <c r="Q8" s="15">
        <v>15</v>
      </c>
      <c r="R8" s="4">
        <v>16</v>
      </c>
      <c r="S8" s="15">
        <v>17</v>
      </c>
      <c r="T8" s="4">
        <v>18</v>
      </c>
      <c r="U8" s="15">
        <v>19</v>
      </c>
      <c r="V8" s="4">
        <v>20</v>
      </c>
      <c r="W8" s="15">
        <v>21</v>
      </c>
      <c r="X8" s="4">
        <v>22</v>
      </c>
      <c r="Y8" s="15">
        <v>23</v>
      </c>
      <c r="Z8" s="4">
        <v>24</v>
      </c>
      <c r="AA8" s="15">
        <v>25</v>
      </c>
      <c r="AB8" s="4">
        <v>26</v>
      </c>
      <c r="AC8" s="4">
        <v>27</v>
      </c>
      <c r="AD8" s="4">
        <v>28</v>
      </c>
      <c r="AG8" s="13"/>
      <c r="AH8" s="13"/>
    </row>
    <row r="9" spans="1:34" ht="42.95" customHeight="1" x14ac:dyDescent="0.3">
      <c r="A9" s="5">
        <v>1</v>
      </c>
      <c r="B9" s="8" t="s">
        <v>16</v>
      </c>
      <c r="C9" s="5">
        <v>35</v>
      </c>
      <c r="D9" s="5">
        <v>35</v>
      </c>
      <c r="E9" s="5">
        <v>621</v>
      </c>
      <c r="F9" s="6">
        <v>2.2530612244897958</v>
      </c>
      <c r="G9" s="5">
        <v>433</v>
      </c>
      <c r="H9" s="6">
        <f>G9/7.875/D9</f>
        <v>1.5709750566893423</v>
      </c>
      <c r="I9" s="5">
        <v>5459</v>
      </c>
      <c r="J9" s="6">
        <v>19.805895691609976</v>
      </c>
      <c r="K9" s="5">
        <v>5087</v>
      </c>
      <c r="L9" s="6">
        <f>K9/7.875/D9</f>
        <v>18.456235827664401</v>
      </c>
      <c r="M9" s="5">
        <v>1257</v>
      </c>
      <c r="N9" s="6">
        <v>4.5605442176870747</v>
      </c>
      <c r="O9" s="5">
        <v>991</v>
      </c>
      <c r="P9" s="6">
        <f>O9/7.875/D9</f>
        <v>3.5954648526077095</v>
      </c>
      <c r="Q9" s="5">
        <v>14</v>
      </c>
      <c r="R9" s="6">
        <v>5.0793650793650794E-2</v>
      </c>
      <c r="S9" s="5">
        <v>36</v>
      </c>
      <c r="T9" s="6">
        <f>S9/D9/7.875</f>
        <v>0.13061224489795917</v>
      </c>
      <c r="U9" s="5">
        <v>272</v>
      </c>
      <c r="V9" s="6">
        <v>0.98684807256235829</v>
      </c>
      <c r="W9" s="5">
        <v>72</v>
      </c>
      <c r="X9" s="6">
        <f>W9/D9/7.875</f>
        <v>0.26122448979591834</v>
      </c>
      <c r="Y9" s="5">
        <v>1288</v>
      </c>
      <c r="Z9" s="6">
        <v>4.6730158730158724</v>
      </c>
      <c r="AA9" s="5">
        <v>1585</v>
      </c>
      <c r="AB9" s="6">
        <f>AA9/D9/7.875</f>
        <v>5.7505668934240362</v>
      </c>
      <c r="AC9" s="6">
        <f>(E9+I9+M9+Q9+U9+Y9)/7.875/C9</f>
        <v>32.330158730158736</v>
      </c>
      <c r="AD9" s="6">
        <f>(G9+K9+O9+AA9+S9+W9)/D9/7.875</f>
        <v>29.765079365079366</v>
      </c>
      <c r="AG9" s="13"/>
      <c r="AH9" s="13"/>
    </row>
    <row r="10" spans="1:34" ht="42.95" customHeight="1" x14ac:dyDescent="0.2">
      <c r="A10" s="5">
        <v>2</v>
      </c>
      <c r="B10" s="8" t="s">
        <v>17</v>
      </c>
      <c r="C10" s="5">
        <v>9</v>
      </c>
      <c r="D10" s="5">
        <v>9</v>
      </c>
      <c r="E10" s="5">
        <v>221</v>
      </c>
      <c r="F10" s="6">
        <v>3.1181657848324518</v>
      </c>
      <c r="G10" s="5">
        <v>143</v>
      </c>
      <c r="H10" s="6">
        <f>G10/7.875/D10</f>
        <v>2.0176366843033509</v>
      </c>
      <c r="I10" s="5">
        <v>998</v>
      </c>
      <c r="J10" s="6">
        <v>14.081128747795415</v>
      </c>
      <c r="K10" s="5">
        <v>855</v>
      </c>
      <c r="L10" s="6">
        <f t="shared" ref="L10:L22" si="0">K10/7.875/D10</f>
        <v>12.063492063492063</v>
      </c>
      <c r="M10" s="5">
        <v>151</v>
      </c>
      <c r="N10" s="6">
        <v>2.1305114638447971</v>
      </c>
      <c r="O10" s="5">
        <v>132</v>
      </c>
      <c r="P10" s="6">
        <f t="shared" ref="P10:P22" si="1">O10/7.875/D10</f>
        <v>1.8624338624338626</v>
      </c>
      <c r="Q10" s="5">
        <v>6</v>
      </c>
      <c r="R10" s="6">
        <v>8.4656084656084651E-2</v>
      </c>
      <c r="S10" s="5">
        <v>15</v>
      </c>
      <c r="T10" s="6">
        <f t="shared" ref="T10:T21" si="2">S10/D10/7.875</f>
        <v>0.21164021164021166</v>
      </c>
      <c r="U10" s="5">
        <v>30</v>
      </c>
      <c r="V10" s="6">
        <v>0.42328042328042331</v>
      </c>
      <c r="W10" s="5">
        <v>16</v>
      </c>
      <c r="X10" s="6">
        <f t="shared" ref="X10:X21" si="3">W10/D10/7.875</f>
        <v>0.2257495590828924</v>
      </c>
      <c r="Y10" s="5">
        <v>79</v>
      </c>
      <c r="Z10" s="6">
        <v>1.1146384479717815</v>
      </c>
      <c r="AA10" s="5">
        <v>42</v>
      </c>
      <c r="AB10" s="6">
        <f t="shared" ref="AB10:AB21" si="4">AA10/D10/7.875</f>
        <v>0.59259259259259267</v>
      </c>
      <c r="AC10" s="6">
        <f t="shared" ref="AC10:AC22" si="5">(E10+I10+M10+Q10+U10+Y10)/7.875/C10</f>
        <v>20.952380952380953</v>
      </c>
      <c r="AD10" s="6">
        <f t="shared" ref="AD10:AD22" si="6">(G10+K10+O10+AA10+S10+W10)/D10/7.875</f>
        <v>16.973544973544971</v>
      </c>
    </row>
    <row r="11" spans="1:34" ht="42.95" customHeight="1" x14ac:dyDescent="0.2">
      <c r="A11" s="5">
        <v>3</v>
      </c>
      <c r="B11" s="8" t="s">
        <v>18</v>
      </c>
      <c r="C11" s="5">
        <v>12</v>
      </c>
      <c r="D11" s="5">
        <v>12</v>
      </c>
      <c r="E11" s="5">
        <v>330</v>
      </c>
      <c r="F11" s="6">
        <v>3.4920634920634921</v>
      </c>
      <c r="G11" s="5">
        <v>251</v>
      </c>
      <c r="H11" s="6">
        <f t="shared" ref="H11:H22" si="7">G11/7.875/D11</f>
        <v>2.6560846560846563</v>
      </c>
      <c r="I11" s="5">
        <v>1702</v>
      </c>
      <c r="J11" s="6">
        <v>18.010582010582013</v>
      </c>
      <c r="K11" s="5">
        <v>1469</v>
      </c>
      <c r="L11" s="6">
        <f t="shared" si="0"/>
        <v>15.544973544973544</v>
      </c>
      <c r="M11" s="5">
        <v>329</v>
      </c>
      <c r="N11" s="6">
        <v>3.4814814814814818</v>
      </c>
      <c r="O11" s="5">
        <v>499</v>
      </c>
      <c r="P11" s="6">
        <f t="shared" si="1"/>
        <v>5.2804232804232809</v>
      </c>
      <c r="Q11" s="5">
        <v>16</v>
      </c>
      <c r="R11" s="6">
        <v>0.1693121693121693</v>
      </c>
      <c r="S11" s="5">
        <v>12</v>
      </c>
      <c r="T11" s="6">
        <f t="shared" si="2"/>
        <v>0.12698412698412698</v>
      </c>
      <c r="U11" s="5">
        <v>63</v>
      </c>
      <c r="V11" s="6">
        <v>0.66666666666666663</v>
      </c>
      <c r="W11" s="5">
        <v>16</v>
      </c>
      <c r="X11" s="6">
        <f t="shared" si="3"/>
        <v>0.1693121693121693</v>
      </c>
      <c r="Y11" s="5">
        <v>81</v>
      </c>
      <c r="Z11" s="6">
        <v>0.8571428571428571</v>
      </c>
      <c r="AA11" s="5">
        <v>80</v>
      </c>
      <c r="AB11" s="6">
        <f t="shared" si="4"/>
        <v>0.84656084656084662</v>
      </c>
      <c r="AC11" s="6">
        <f t="shared" si="5"/>
        <v>26.677248677248681</v>
      </c>
      <c r="AD11" s="6">
        <f t="shared" si="6"/>
        <v>24.624338624338623</v>
      </c>
    </row>
    <row r="12" spans="1:34" ht="42.95" customHeight="1" x14ac:dyDescent="0.2">
      <c r="A12" s="5">
        <v>4</v>
      </c>
      <c r="B12" s="8" t="s">
        <v>19</v>
      </c>
      <c r="C12" s="5">
        <v>3</v>
      </c>
      <c r="D12" s="5">
        <v>3</v>
      </c>
      <c r="E12" s="5">
        <v>87</v>
      </c>
      <c r="F12" s="6">
        <v>3.6825396825396823</v>
      </c>
      <c r="G12" s="5">
        <v>67</v>
      </c>
      <c r="H12" s="6">
        <f t="shared" si="7"/>
        <v>2.8359788359788358</v>
      </c>
      <c r="I12" s="5">
        <v>274</v>
      </c>
      <c r="J12" s="6">
        <v>11.597883597883598</v>
      </c>
      <c r="K12" s="5">
        <v>418</v>
      </c>
      <c r="L12" s="6">
        <f t="shared" si="0"/>
        <v>17.693121693121693</v>
      </c>
      <c r="M12" s="5">
        <v>41</v>
      </c>
      <c r="N12" s="6">
        <v>1.7354497354497354</v>
      </c>
      <c r="O12" s="5">
        <v>40</v>
      </c>
      <c r="P12" s="6">
        <f t="shared" si="1"/>
        <v>1.693121693121693</v>
      </c>
      <c r="Q12" s="5">
        <v>6</v>
      </c>
      <c r="R12" s="6">
        <v>0.25396825396825395</v>
      </c>
      <c r="S12" s="5">
        <v>3</v>
      </c>
      <c r="T12" s="6">
        <f t="shared" si="2"/>
        <v>0.12698412698412698</v>
      </c>
      <c r="U12" s="5">
        <v>5</v>
      </c>
      <c r="V12" s="6">
        <v>0.21164021164021166</v>
      </c>
      <c r="W12" s="5">
        <v>2</v>
      </c>
      <c r="X12" s="6">
        <f t="shared" si="3"/>
        <v>8.4656084656084651E-2</v>
      </c>
      <c r="Y12" s="5">
        <v>7</v>
      </c>
      <c r="Z12" s="6">
        <v>0.29629629629629634</v>
      </c>
      <c r="AA12" s="5">
        <v>3</v>
      </c>
      <c r="AB12" s="6">
        <f t="shared" si="4"/>
        <v>0.12698412698412698</v>
      </c>
      <c r="AC12" s="6">
        <f t="shared" si="5"/>
        <v>17.777777777777779</v>
      </c>
      <c r="AD12" s="6">
        <f t="shared" si="6"/>
        <v>22.56084656084656</v>
      </c>
    </row>
    <row r="13" spans="1:34" ht="42.95" customHeight="1" x14ac:dyDescent="0.2">
      <c r="A13" s="5">
        <v>5</v>
      </c>
      <c r="B13" s="8" t="s">
        <v>20</v>
      </c>
      <c r="C13" s="5">
        <v>4</v>
      </c>
      <c r="D13" s="5">
        <v>4</v>
      </c>
      <c r="E13" s="5">
        <v>105</v>
      </c>
      <c r="F13" s="6">
        <v>3.3333333333333335</v>
      </c>
      <c r="G13" s="5">
        <v>63</v>
      </c>
      <c r="H13" s="6">
        <f t="shared" si="7"/>
        <v>2</v>
      </c>
      <c r="I13" s="5">
        <v>563</v>
      </c>
      <c r="J13" s="6">
        <v>17.873015873015873</v>
      </c>
      <c r="K13" s="5">
        <v>437</v>
      </c>
      <c r="L13" s="6">
        <f t="shared" si="0"/>
        <v>13.873015873015873</v>
      </c>
      <c r="M13" s="5">
        <v>101</v>
      </c>
      <c r="N13" s="6">
        <v>3.2063492063492065</v>
      </c>
      <c r="O13" s="5">
        <v>71</v>
      </c>
      <c r="P13" s="6">
        <f t="shared" si="1"/>
        <v>2.253968253968254</v>
      </c>
      <c r="Q13" s="5">
        <v>4</v>
      </c>
      <c r="R13" s="6">
        <v>0.12698412698412698</v>
      </c>
      <c r="S13" s="5">
        <v>3</v>
      </c>
      <c r="T13" s="6">
        <f t="shared" si="2"/>
        <v>9.5238095238095233E-2</v>
      </c>
      <c r="U13" s="5">
        <v>13</v>
      </c>
      <c r="V13" s="6">
        <v>0.41269841269841268</v>
      </c>
      <c r="W13" s="5">
        <v>5</v>
      </c>
      <c r="X13" s="6">
        <f t="shared" si="3"/>
        <v>0.15873015873015872</v>
      </c>
      <c r="Y13" s="5">
        <v>85</v>
      </c>
      <c r="Z13" s="6">
        <v>2.6984126984126986</v>
      </c>
      <c r="AA13" s="5">
        <v>298</v>
      </c>
      <c r="AB13" s="6">
        <f t="shared" si="4"/>
        <v>9.4603174603174605</v>
      </c>
      <c r="AC13" s="6">
        <f t="shared" si="5"/>
        <v>27.650793650793652</v>
      </c>
      <c r="AD13" s="6">
        <f t="shared" si="6"/>
        <v>27.841269841269842</v>
      </c>
    </row>
    <row r="14" spans="1:34" ht="42.95" customHeight="1" x14ac:dyDescent="0.2">
      <c r="A14" s="5">
        <v>6</v>
      </c>
      <c r="B14" s="8" t="s">
        <v>21</v>
      </c>
      <c r="C14" s="5">
        <v>7</v>
      </c>
      <c r="D14" s="5">
        <v>7</v>
      </c>
      <c r="E14" s="5">
        <v>178</v>
      </c>
      <c r="F14" s="6">
        <v>3.2290249433106575</v>
      </c>
      <c r="G14" s="5">
        <v>123</v>
      </c>
      <c r="H14" s="6">
        <f t="shared" si="7"/>
        <v>2.2312925170068025</v>
      </c>
      <c r="I14" s="5">
        <v>663</v>
      </c>
      <c r="J14" s="6">
        <v>12.027210884353741</v>
      </c>
      <c r="K14" s="5">
        <v>643</v>
      </c>
      <c r="L14" s="6">
        <f t="shared" si="0"/>
        <v>11.664399092970521</v>
      </c>
      <c r="M14" s="5">
        <v>53</v>
      </c>
      <c r="N14" s="6">
        <v>0.96145124716553287</v>
      </c>
      <c r="O14" s="5">
        <v>77</v>
      </c>
      <c r="P14" s="6">
        <f t="shared" si="1"/>
        <v>1.396825396825397</v>
      </c>
      <c r="Q14" s="5">
        <v>13</v>
      </c>
      <c r="R14" s="6">
        <v>0.23582766439909297</v>
      </c>
      <c r="S14" s="5">
        <v>8</v>
      </c>
      <c r="T14" s="6">
        <f t="shared" si="2"/>
        <v>0.14512471655328799</v>
      </c>
      <c r="U14" s="5">
        <v>37</v>
      </c>
      <c r="V14" s="6">
        <v>0.67120181405895685</v>
      </c>
      <c r="W14" s="5">
        <v>6</v>
      </c>
      <c r="X14" s="6">
        <f t="shared" si="3"/>
        <v>0.10884353741496598</v>
      </c>
      <c r="Y14" s="5">
        <v>16</v>
      </c>
      <c r="Z14" s="6">
        <v>0.29024943310657597</v>
      </c>
      <c r="AA14" s="5">
        <v>25</v>
      </c>
      <c r="AB14" s="6">
        <f t="shared" si="4"/>
        <v>0.45351473922902497</v>
      </c>
      <c r="AC14" s="6">
        <f t="shared" si="5"/>
        <v>17.414965986394556</v>
      </c>
      <c r="AD14" s="6">
        <f t="shared" si="6"/>
        <v>16</v>
      </c>
    </row>
    <row r="15" spans="1:34" ht="42.95" customHeight="1" x14ac:dyDescent="0.2">
      <c r="A15" s="5">
        <v>7</v>
      </c>
      <c r="B15" s="8" t="s">
        <v>22</v>
      </c>
      <c r="C15" s="5">
        <v>3</v>
      </c>
      <c r="D15" s="5">
        <v>3</v>
      </c>
      <c r="E15" s="5">
        <v>69</v>
      </c>
      <c r="F15" s="6">
        <v>2.9206349206349205</v>
      </c>
      <c r="G15" s="5">
        <v>43</v>
      </c>
      <c r="H15" s="6">
        <f t="shared" si="7"/>
        <v>1.8201058201058202</v>
      </c>
      <c r="I15" s="5">
        <v>456</v>
      </c>
      <c r="J15" s="6">
        <v>19.301587301587301</v>
      </c>
      <c r="K15" s="5">
        <v>387</v>
      </c>
      <c r="L15" s="6">
        <f t="shared" si="0"/>
        <v>16.380952380952383</v>
      </c>
      <c r="M15" s="5">
        <v>34</v>
      </c>
      <c r="N15" s="6">
        <v>1.4391534391534393</v>
      </c>
      <c r="O15" s="5">
        <v>17</v>
      </c>
      <c r="P15" s="6">
        <f t="shared" si="1"/>
        <v>0.71957671957671954</v>
      </c>
      <c r="Q15" s="5">
        <v>2</v>
      </c>
      <c r="R15" s="6">
        <v>8.4656084656084651E-2</v>
      </c>
      <c r="S15" s="5">
        <v>0</v>
      </c>
      <c r="T15" s="6">
        <f t="shared" si="2"/>
        <v>0</v>
      </c>
      <c r="U15" s="5">
        <v>7</v>
      </c>
      <c r="V15" s="6">
        <v>0.29629629629629634</v>
      </c>
      <c r="W15" s="5">
        <v>4</v>
      </c>
      <c r="X15" s="6">
        <f t="shared" si="3"/>
        <v>0.1693121693121693</v>
      </c>
      <c r="Y15" s="5">
        <v>15</v>
      </c>
      <c r="Z15" s="6">
        <v>0.63492063492063489</v>
      </c>
      <c r="AA15" s="5">
        <v>13</v>
      </c>
      <c r="AB15" s="6">
        <f t="shared" si="4"/>
        <v>0.55026455026455023</v>
      </c>
      <c r="AC15" s="6">
        <f t="shared" si="5"/>
        <v>24.677248677248681</v>
      </c>
      <c r="AD15" s="6">
        <f t="shared" si="6"/>
        <v>19.640211640211639</v>
      </c>
    </row>
    <row r="16" spans="1:34" ht="42.95" customHeight="1" x14ac:dyDescent="0.2">
      <c r="A16" s="5">
        <v>8</v>
      </c>
      <c r="B16" s="8" t="s">
        <v>30</v>
      </c>
      <c r="C16" s="5">
        <v>3</v>
      </c>
      <c r="D16" s="5">
        <v>3</v>
      </c>
      <c r="E16" s="5">
        <v>41</v>
      </c>
      <c r="F16" s="6">
        <v>1.7354497354497354</v>
      </c>
      <c r="G16" s="5">
        <v>26</v>
      </c>
      <c r="H16" s="6">
        <f t="shared" si="7"/>
        <v>1.1005291005291005</v>
      </c>
      <c r="I16" s="5">
        <v>241</v>
      </c>
      <c r="J16" s="6">
        <v>10.201058201058201</v>
      </c>
      <c r="K16" s="5">
        <v>247</v>
      </c>
      <c r="L16" s="6">
        <f t="shared" si="0"/>
        <v>10.455026455026454</v>
      </c>
      <c r="M16" s="5">
        <v>28</v>
      </c>
      <c r="N16" s="6">
        <v>1.1851851851851853</v>
      </c>
      <c r="O16" s="5">
        <v>36</v>
      </c>
      <c r="P16" s="6">
        <f t="shared" si="1"/>
        <v>1.5238095238095237</v>
      </c>
      <c r="Q16" s="5">
        <v>6</v>
      </c>
      <c r="R16" s="6">
        <v>0.25396825396825395</v>
      </c>
      <c r="S16" s="5">
        <v>4</v>
      </c>
      <c r="T16" s="6">
        <f t="shared" si="2"/>
        <v>0.1693121693121693</v>
      </c>
      <c r="U16" s="5">
        <v>4</v>
      </c>
      <c r="V16" s="6">
        <v>0.1693121693121693</v>
      </c>
      <c r="W16" s="5">
        <v>2</v>
      </c>
      <c r="X16" s="6">
        <f t="shared" si="3"/>
        <v>8.4656084656084651E-2</v>
      </c>
      <c r="Y16" s="5">
        <v>13</v>
      </c>
      <c r="Z16" s="6">
        <v>0.55026455026455023</v>
      </c>
      <c r="AA16" s="5">
        <v>18</v>
      </c>
      <c r="AB16" s="6">
        <f t="shared" si="4"/>
        <v>0.76190476190476186</v>
      </c>
      <c r="AC16" s="6">
        <f t="shared" si="5"/>
        <v>14.095238095238095</v>
      </c>
      <c r="AD16" s="6">
        <f t="shared" si="6"/>
        <v>14.095238095238095</v>
      </c>
    </row>
    <row r="17" spans="1:40" ht="42.95" customHeight="1" x14ac:dyDescent="0.2">
      <c r="A17" s="5">
        <v>9</v>
      </c>
      <c r="B17" s="9" t="s">
        <v>23</v>
      </c>
      <c r="C17" s="5">
        <v>2</v>
      </c>
      <c r="D17" s="5">
        <v>2</v>
      </c>
      <c r="E17" s="5">
        <v>43</v>
      </c>
      <c r="F17" s="6">
        <v>2.7301587301587302</v>
      </c>
      <c r="G17" s="5">
        <v>26</v>
      </c>
      <c r="H17" s="6">
        <f t="shared" si="7"/>
        <v>1.6507936507936507</v>
      </c>
      <c r="I17" s="5">
        <v>230</v>
      </c>
      <c r="J17" s="6">
        <v>14.603174603174603</v>
      </c>
      <c r="K17" s="5">
        <v>212</v>
      </c>
      <c r="L17" s="6">
        <f t="shared" si="0"/>
        <v>13.46031746031746</v>
      </c>
      <c r="M17" s="5">
        <v>9</v>
      </c>
      <c r="N17" s="6">
        <v>0.5714285714285714</v>
      </c>
      <c r="O17" s="5">
        <v>5</v>
      </c>
      <c r="P17" s="6">
        <f t="shared" si="1"/>
        <v>0.31746031746031744</v>
      </c>
      <c r="Q17" s="5">
        <v>1</v>
      </c>
      <c r="R17" s="6">
        <v>6.3492063492063489E-2</v>
      </c>
      <c r="S17" s="5">
        <v>1</v>
      </c>
      <c r="T17" s="6">
        <f t="shared" si="2"/>
        <v>6.3492063492063489E-2</v>
      </c>
      <c r="U17" s="5">
        <v>1</v>
      </c>
      <c r="V17" s="6">
        <v>6.3492063492063489E-2</v>
      </c>
      <c r="W17" s="5">
        <v>3</v>
      </c>
      <c r="X17" s="6">
        <f t="shared" si="3"/>
        <v>0.19047619047619047</v>
      </c>
      <c r="Y17" s="5">
        <v>9</v>
      </c>
      <c r="Z17" s="6">
        <v>0.5714285714285714</v>
      </c>
      <c r="AA17" s="5">
        <v>8</v>
      </c>
      <c r="AB17" s="6">
        <f t="shared" si="4"/>
        <v>0.50793650793650791</v>
      </c>
      <c r="AC17" s="6">
        <f t="shared" si="5"/>
        <v>18.603174603174605</v>
      </c>
      <c r="AD17" s="6">
        <f t="shared" si="6"/>
        <v>16.19047619047619</v>
      </c>
    </row>
    <row r="18" spans="1:40" ht="42.95" customHeight="1" x14ac:dyDescent="0.2">
      <c r="A18" s="5">
        <v>10</v>
      </c>
      <c r="B18" s="8" t="s">
        <v>24</v>
      </c>
      <c r="C18" s="5">
        <v>2</v>
      </c>
      <c r="D18" s="5">
        <v>2</v>
      </c>
      <c r="E18" s="5">
        <v>50</v>
      </c>
      <c r="F18" s="6">
        <v>3.1746031746031744</v>
      </c>
      <c r="G18" s="5">
        <v>32</v>
      </c>
      <c r="H18" s="6">
        <f t="shared" si="7"/>
        <v>2.0317460317460316</v>
      </c>
      <c r="I18" s="5">
        <v>229</v>
      </c>
      <c r="J18" s="6">
        <v>14.53968253968254</v>
      </c>
      <c r="K18" s="5">
        <v>162</v>
      </c>
      <c r="L18" s="6">
        <f t="shared" si="0"/>
        <v>10.285714285714286</v>
      </c>
      <c r="M18" s="5">
        <v>63</v>
      </c>
      <c r="N18" s="6">
        <v>4</v>
      </c>
      <c r="O18" s="5">
        <v>86</v>
      </c>
      <c r="P18" s="6">
        <f t="shared" si="1"/>
        <v>5.4603174603174605</v>
      </c>
      <c r="Q18" s="5">
        <v>5</v>
      </c>
      <c r="R18" s="6">
        <v>0.31746031746031744</v>
      </c>
      <c r="S18" s="5">
        <v>6</v>
      </c>
      <c r="T18" s="6">
        <f t="shared" si="2"/>
        <v>0.38095238095238093</v>
      </c>
      <c r="U18" s="5">
        <v>5</v>
      </c>
      <c r="V18" s="6">
        <v>0.31746031746031744</v>
      </c>
      <c r="W18" s="5">
        <v>6</v>
      </c>
      <c r="X18" s="6">
        <f t="shared" si="3"/>
        <v>0.38095238095238093</v>
      </c>
      <c r="Y18" s="5">
        <v>5</v>
      </c>
      <c r="Z18" s="6">
        <v>0.31746031746031744</v>
      </c>
      <c r="AA18" s="5">
        <v>6</v>
      </c>
      <c r="AB18" s="6">
        <f t="shared" si="4"/>
        <v>0.38095238095238093</v>
      </c>
      <c r="AC18" s="6">
        <f t="shared" si="5"/>
        <v>22.666666666666668</v>
      </c>
      <c r="AD18" s="6">
        <f t="shared" si="6"/>
        <v>18.920634920634921</v>
      </c>
    </row>
    <row r="19" spans="1:40" ht="42.95" customHeight="1" x14ac:dyDescent="0.3">
      <c r="A19" s="5">
        <v>11</v>
      </c>
      <c r="B19" s="8" t="s">
        <v>25</v>
      </c>
      <c r="C19" s="5">
        <v>3</v>
      </c>
      <c r="D19" s="5">
        <v>3</v>
      </c>
      <c r="E19" s="5">
        <v>71</v>
      </c>
      <c r="F19" s="6">
        <v>3.0052910052910056</v>
      </c>
      <c r="G19" s="5">
        <v>41</v>
      </c>
      <c r="H19" s="6">
        <f t="shared" si="7"/>
        <v>1.7354497354497356</v>
      </c>
      <c r="I19" s="5">
        <v>246</v>
      </c>
      <c r="J19" s="6">
        <v>10.412698412698413</v>
      </c>
      <c r="K19" s="5">
        <v>293</v>
      </c>
      <c r="L19" s="6">
        <f t="shared" si="0"/>
        <v>12.402116402116404</v>
      </c>
      <c r="M19" s="5">
        <v>13</v>
      </c>
      <c r="N19" s="6">
        <v>0.55026455026455023</v>
      </c>
      <c r="O19" s="5">
        <v>5</v>
      </c>
      <c r="P19" s="6">
        <f t="shared" si="1"/>
        <v>0.21164021164021163</v>
      </c>
      <c r="Q19" s="5">
        <v>2</v>
      </c>
      <c r="R19" s="6">
        <v>8.4656084656084651E-2</v>
      </c>
      <c r="S19" s="5">
        <v>1</v>
      </c>
      <c r="T19" s="6">
        <f t="shared" si="2"/>
        <v>4.2328042328042326E-2</v>
      </c>
      <c r="U19" s="5">
        <v>4</v>
      </c>
      <c r="V19" s="6">
        <v>0.1693121693121693</v>
      </c>
      <c r="W19" s="5">
        <v>2</v>
      </c>
      <c r="X19" s="6">
        <f t="shared" si="3"/>
        <v>8.4656084656084651E-2</v>
      </c>
      <c r="Y19" s="5">
        <v>41</v>
      </c>
      <c r="Z19" s="6">
        <v>1.7354497354497354</v>
      </c>
      <c r="AA19" s="5">
        <v>8</v>
      </c>
      <c r="AB19" s="6">
        <f t="shared" si="4"/>
        <v>0.33862433862433861</v>
      </c>
      <c r="AC19" s="6">
        <f t="shared" si="5"/>
        <v>15.957671957671957</v>
      </c>
      <c r="AD19" s="6">
        <f t="shared" si="6"/>
        <v>14.814814814814815</v>
      </c>
      <c r="AN19" s="2"/>
    </row>
    <row r="20" spans="1:40" ht="42.95" customHeight="1" x14ac:dyDescent="0.2">
      <c r="A20" s="5">
        <v>12</v>
      </c>
      <c r="B20" s="8" t="s">
        <v>26</v>
      </c>
      <c r="C20" s="5">
        <v>6</v>
      </c>
      <c r="D20" s="5">
        <v>6</v>
      </c>
      <c r="E20" s="5">
        <v>205</v>
      </c>
      <c r="F20" s="6">
        <v>4.3386243386243386</v>
      </c>
      <c r="G20" s="5">
        <v>180</v>
      </c>
      <c r="H20" s="6">
        <f t="shared" si="7"/>
        <v>3.8095238095238098</v>
      </c>
      <c r="I20" s="5">
        <v>1075</v>
      </c>
      <c r="J20" s="6">
        <v>22.75132275132275</v>
      </c>
      <c r="K20" s="5">
        <v>868</v>
      </c>
      <c r="L20" s="6">
        <f t="shared" si="0"/>
        <v>18.37037037037037</v>
      </c>
      <c r="M20" s="5">
        <v>126</v>
      </c>
      <c r="N20" s="6">
        <v>2.6666666666666665</v>
      </c>
      <c r="O20" s="5">
        <v>71</v>
      </c>
      <c r="P20" s="6">
        <f t="shared" si="1"/>
        <v>1.5026455026455026</v>
      </c>
      <c r="Q20" s="5">
        <v>8</v>
      </c>
      <c r="R20" s="6">
        <v>0.1693121693121693</v>
      </c>
      <c r="S20" s="5">
        <v>7</v>
      </c>
      <c r="T20" s="6">
        <f t="shared" si="2"/>
        <v>0.14814814814814817</v>
      </c>
      <c r="U20" s="5">
        <v>27</v>
      </c>
      <c r="V20" s="6">
        <v>0.5714285714285714</v>
      </c>
      <c r="W20" s="5">
        <v>73</v>
      </c>
      <c r="X20" s="6">
        <f t="shared" si="3"/>
        <v>1.5449735449735449</v>
      </c>
      <c r="Y20" s="5">
        <v>28</v>
      </c>
      <c r="Z20" s="6">
        <v>0.59259259259259267</v>
      </c>
      <c r="AA20" s="5">
        <v>32</v>
      </c>
      <c r="AB20" s="6">
        <f t="shared" si="4"/>
        <v>0.67724867724867721</v>
      </c>
      <c r="AC20" s="6">
        <f t="shared" si="5"/>
        <v>31.089947089947088</v>
      </c>
      <c r="AD20" s="6">
        <f t="shared" si="6"/>
        <v>26.05291005291005</v>
      </c>
    </row>
    <row r="21" spans="1:40" ht="42.95" customHeight="1" x14ac:dyDescent="0.2">
      <c r="A21" s="5">
        <v>13</v>
      </c>
      <c r="B21" s="8" t="s">
        <v>27</v>
      </c>
      <c r="C21" s="5">
        <v>5</v>
      </c>
      <c r="D21" s="5">
        <v>5</v>
      </c>
      <c r="E21" s="5">
        <v>84</v>
      </c>
      <c r="F21" s="6">
        <v>2.1333333333333333</v>
      </c>
      <c r="G21" s="5">
        <v>90</v>
      </c>
      <c r="H21" s="6">
        <f t="shared" si="7"/>
        <v>2.2857142857142856</v>
      </c>
      <c r="I21" s="5">
        <v>450</v>
      </c>
      <c r="J21" s="6">
        <v>11.428571428571429</v>
      </c>
      <c r="K21" s="5">
        <v>461</v>
      </c>
      <c r="L21" s="6">
        <f t="shared" si="0"/>
        <v>11.707936507936507</v>
      </c>
      <c r="M21" s="5">
        <v>37</v>
      </c>
      <c r="N21" s="6">
        <v>0.93968253968253967</v>
      </c>
      <c r="O21" s="5">
        <v>32</v>
      </c>
      <c r="P21" s="6">
        <f t="shared" si="1"/>
        <v>0.8126984126984127</v>
      </c>
      <c r="Q21" s="5">
        <v>6</v>
      </c>
      <c r="R21" s="6">
        <v>0.15238095238095237</v>
      </c>
      <c r="S21" s="5">
        <v>4</v>
      </c>
      <c r="T21" s="6">
        <f t="shared" si="2"/>
        <v>0.10158730158730159</v>
      </c>
      <c r="U21" s="5">
        <v>6</v>
      </c>
      <c r="V21" s="6">
        <v>0.15238095238095237</v>
      </c>
      <c r="W21" s="5">
        <v>1</v>
      </c>
      <c r="X21" s="6">
        <f t="shared" si="3"/>
        <v>2.5396825396825397E-2</v>
      </c>
      <c r="Y21" s="5">
        <v>21</v>
      </c>
      <c r="Z21" s="6">
        <v>0.53333333333333333</v>
      </c>
      <c r="AA21" s="5">
        <v>18</v>
      </c>
      <c r="AB21" s="6">
        <f t="shared" si="4"/>
        <v>0.45714285714285713</v>
      </c>
      <c r="AC21" s="6">
        <f t="shared" si="5"/>
        <v>15.339682539682538</v>
      </c>
      <c r="AD21" s="6">
        <f t="shared" si="6"/>
        <v>15.390476190476191</v>
      </c>
    </row>
    <row r="22" spans="1:40" ht="42.95" customHeight="1" x14ac:dyDescent="0.2">
      <c r="A22" s="24" t="s">
        <v>28</v>
      </c>
      <c r="B22" s="25"/>
      <c r="C22" s="4">
        <f>SUM(C9:C21)</f>
        <v>94</v>
      </c>
      <c r="D22" s="4">
        <f>SUM(D9:D21)</f>
        <v>94</v>
      </c>
      <c r="E22" s="4">
        <f>SUM(E9:E21)</f>
        <v>2105</v>
      </c>
      <c r="F22" s="7">
        <f>E22/C22/7.875</f>
        <v>2.8436339074636949</v>
      </c>
      <c r="G22" s="4">
        <f>SUM(G9:G21)</f>
        <v>1518</v>
      </c>
      <c r="H22" s="7">
        <f t="shared" si="7"/>
        <v>2.0506585612968591</v>
      </c>
      <c r="I22" s="4">
        <f>SUM(I9:I21)</f>
        <v>12586</v>
      </c>
      <c r="J22" s="7">
        <f t="shared" ref="J22" si="8">I22/C22/7.875</f>
        <v>17.002364066193852</v>
      </c>
      <c r="K22" s="4">
        <f>SUM(K9:K21)</f>
        <v>11539</v>
      </c>
      <c r="L22" s="7">
        <f t="shared" si="0"/>
        <v>15.587977034785546</v>
      </c>
      <c r="M22" s="4">
        <f>SUM(M9:M21)</f>
        <v>2242</v>
      </c>
      <c r="N22" s="7">
        <f t="shared" ref="N22" si="9">M22/C22/7.875</f>
        <v>3.02870651806822</v>
      </c>
      <c r="O22" s="4">
        <f>SUM(O9:O21)</f>
        <v>2062</v>
      </c>
      <c r="P22" s="7">
        <f t="shared" si="1"/>
        <v>2.785545423843296</v>
      </c>
      <c r="Q22" s="4">
        <f>SUM(Q9:Q21)</f>
        <v>89</v>
      </c>
      <c r="R22" s="7">
        <f t="shared" ref="R22" si="10">Q22/C22/7.875</f>
        <v>0.12022965214454576</v>
      </c>
      <c r="S22" s="4">
        <f>SUM(S9:S21)</f>
        <v>100</v>
      </c>
      <c r="T22" s="7">
        <f t="shared" ref="T22" si="11">S22/D22/7.875</f>
        <v>0.13508949679162444</v>
      </c>
      <c r="U22" s="4">
        <f>SUM(U9:U21)</f>
        <v>474</v>
      </c>
      <c r="V22" s="7">
        <f t="shared" ref="V22" si="12">U22/C22/7.875</f>
        <v>0.64032421479229995</v>
      </c>
      <c r="W22" s="4">
        <f>SUM(W9:W21)</f>
        <v>208</v>
      </c>
      <c r="X22" s="7">
        <f t="shared" ref="X22" si="13">W22/D22/7.875</f>
        <v>0.28098615332657889</v>
      </c>
      <c r="Y22" s="4">
        <f>SUM(Y9:Y21)</f>
        <v>1688</v>
      </c>
      <c r="Z22" s="7">
        <f t="shared" ref="Z22" si="14">Y22/C22/7.875</f>
        <v>2.2803107058426209</v>
      </c>
      <c r="AA22" s="4">
        <f>SUM(AA9:AA21)</f>
        <v>2136</v>
      </c>
      <c r="AB22" s="7">
        <f t="shared" ref="AB22" si="15">AA22/D22/7.875</f>
        <v>2.8855116514690984</v>
      </c>
      <c r="AC22" s="7">
        <f t="shared" si="5"/>
        <v>25.915569064505235</v>
      </c>
      <c r="AD22" s="7">
        <f t="shared" si="6"/>
        <v>23.725768321513002</v>
      </c>
    </row>
    <row r="23" spans="1:40" ht="22.5" customHeight="1" x14ac:dyDescent="0.3">
      <c r="A23" s="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40" ht="22.5" customHeight="1" x14ac:dyDescent="0.3">
      <c r="A24" s="2"/>
      <c r="B24" s="13" t="s">
        <v>29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40" ht="22.5" customHeight="1" x14ac:dyDescent="0.3">
      <c r="A25" s="2"/>
      <c r="B25" s="13" t="s">
        <v>31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40" ht="22.5" customHeight="1" x14ac:dyDescent="0.2"/>
    <row r="27" spans="1:40" ht="22.5" customHeight="1" x14ac:dyDescent="0.2"/>
    <row r="28" spans="1:40" ht="20.25" x14ac:dyDescent="0.3">
      <c r="AG28" s="13"/>
      <c r="AH28" s="13"/>
    </row>
    <row r="29" spans="1:40" ht="20.25" x14ac:dyDescent="0.3">
      <c r="AG29" s="13"/>
      <c r="AH29" s="13"/>
    </row>
    <row r="30" spans="1:40" ht="20.25" x14ac:dyDescent="0.3">
      <c r="AG30" s="13"/>
      <c r="AH30" s="13"/>
    </row>
    <row r="33" hidden="1" x14ac:dyDescent="0.2"/>
  </sheetData>
  <mergeCells count="27">
    <mergeCell ref="AC5:AC7"/>
    <mergeCell ref="A22:B22"/>
    <mergeCell ref="Q6:R6"/>
    <mergeCell ref="S6:T6"/>
    <mergeCell ref="U6:V6"/>
    <mergeCell ref="W6:X6"/>
    <mergeCell ref="O6:P6"/>
    <mergeCell ref="Y6:Z6"/>
    <mergeCell ref="AA6:AB6"/>
    <mergeCell ref="U5:X5"/>
    <mergeCell ref="Y5:AB5"/>
    <mergeCell ref="A1:AD1"/>
    <mergeCell ref="A2:AD2"/>
    <mergeCell ref="A3:AD3"/>
    <mergeCell ref="A5:A7"/>
    <mergeCell ref="B5:B7"/>
    <mergeCell ref="C5:D6"/>
    <mergeCell ref="E5:H5"/>
    <mergeCell ref="I5:L5"/>
    <mergeCell ref="M5:P5"/>
    <mergeCell ref="Q5:T5"/>
    <mergeCell ref="AD5:AD7"/>
    <mergeCell ref="E6:F6"/>
    <mergeCell ref="G6:H6"/>
    <mergeCell ref="I6:J6"/>
    <mergeCell ref="K6:L6"/>
    <mergeCell ref="M6:N6"/>
  </mergeCells>
  <printOptions horizontalCentered="1" verticalCentered="1"/>
  <pageMargins left="0.19685039370078741" right="0.19685039370078741" top="0.98425196850393704" bottom="0.59055118110236227" header="0.39370078740157483" footer="0.39370078740157483"/>
  <pageSetup paperSize="9" scale="46" firstPageNumber="43" orientation="landscape" useFirstPageNumber="1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РС</vt:lpstr>
      <vt:lpstr>РС!Область_печати</vt:lpstr>
    </vt:vector>
  </TitlesOfParts>
  <Company>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Ermolenko</dc:creator>
  <cp:lastModifiedBy>USER</cp:lastModifiedBy>
  <cp:lastPrinted>2025-10-15T05:24:50Z</cp:lastPrinted>
  <dcterms:created xsi:type="dcterms:W3CDTF">2016-09-21T09:57:31Z</dcterms:created>
  <dcterms:modified xsi:type="dcterms:W3CDTF">2025-10-15T07:49:23Z</dcterms:modified>
</cp:coreProperties>
</file>